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2\"/>
    </mc:Choice>
  </mc:AlternateContent>
  <xr:revisionPtr revIDLastSave="0" documentId="13_ncr:1_{024CFFF6-4C35-40EC-A4EF-CD2A9A94373B}" xr6:coauthVersionLast="43" xr6:coauthVersionMax="43" xr10:uidLastSave="{00000000-0000-0000-0000-000000000000}"/>
  <bookViews>
    <workbookView xWindow="-120" yWindow="-120" windowWidth="29040" windowHeight="15840" activeTab="1" xr2:uid="{479EB46D-C994-4AFA-A128-20686D2CD141}"/>
  </bookViews>
  <sheets>
    <sheet name="มี.ค.62 pop UC" sheetId="1" r:id="rId1"/>
    <sheet name="คำนวณUnit Cost มี.ค.62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'มี.ค.62 pop UC'!$A$6:$U$6</definedName>
    <definedName name="_q06">#REF!</definedName>
    <definedName name="DATA" localSheetId="1">#REF!</definedName>
    <definedName name="DATA">#REF!</definedName>
    <definedName name="_xlnm.Print_Titles" localSheetId="1">'คำนวณUnit Cost มี.ค.62'!$1:$4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[2]รพศ_รพท_รพช!$A$1:$V$836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[3]t3_รพศรพทรพช883!$A$1:$AH$884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P451" i="2" l="1"/>
  <c r="BL451" i="2"/>
  <c r="U451" i="2"/>
  <c r="BM450" i="2"/>
  <c r="BG450" i="2"/>
  <c r="AC450" i="2"/>
  <c r="W450" i="2"/>
  <c r="BO449" i="2"/>
  <c r="BI449" i="2"/>
  <c r="AE449" i="2"/>
  <c r="Y449" i="2"/>
  <c r="BK447" i="2"/>
  <c r="AA447" i="2"/>
  <c r="BS446" i="2"/>
  <c r="BM446" i="2"/>
  <c r="AI446" i="2"/>
  <c r="AC446" i="2"/>
  <c r="BU445" i="2"/>
  <c r="BU447" i="2" s="1"/>
  <c r="BO445" i="2"/>
  <c r="AK445" i="2"/>
  <c r="AK447" i="2" s="1"/>
  <c r="AE445" i="2"/>
  <c r="BQ443" i="2"/>
  <c r="AU443" i="2"/>
  <c r="AU462" i="2" s="1"/>
  <c r="AS443" i="2"/>
  <c r="AB443" i="2"/>
  <c r="BY442" i="2"/>
  <c r="BN442" i="2"/>
  <c r="BM442" i="2"/>
  <c r="BB442" i="2"/>
  <c r="BA442" i="2"/>
  <c r="AP442" i="2"/>
  <c r="AO442" i="2"/>
  <c r="AD442" i="2"/>
  <c r="AC442" i="2"/>
  <c r="R442" i="2"/>
  <c r="Q442" i="2"/>
  <c r="F442" i="2"/>
  <c r="E442" i="2"/>
  <c r="BY441" i="2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Y440" i="2"/>
  <c r="BX440" i="2"/>
  <c r="BW440" i="2"/>
  <c r="BV440" i="2"/>
  <c r="BU440" i="2"/>
  <c r="BT440" i="2"/>
  <c r="BS440" i="2"/>
  <c r="BR440" i="2"/>
  <c r="BQ440" i="2"/>
  <c r="BP440" i="2"/>
  <c r="BO440" i="2"/>
  <c r="BN440" i="2"/>
  <c r="BM440" i="2"/>
  <c r="BL440" i="2"/>
  <c r="BK440" i="2"/>
  <c r="BJ440" i="2"/>
  <c r="BI440" i="2"/>
  <c r="BH440" i="2"/>
  <c r="BG440" i="2"/>
  <c r="BF440" i="2"/>
  <c r="BE440" i="2"/>
  <c r="BD440" i="2"/>
  <c r="BC440" i="2"/>
  <c r="BB440" i="2"/>
  <c r="BA440" i="2"/>
  <c r="AZ440" i="2"/>
  <c r="AY440" i="2"/>
  <c r="AX440" i="2"/>
  <c r="AW440" i="2"/>
  <c r="AV440" i="2"/>
  <c r="AU440" i="2"/>
  <c r="AT440" i="2"/>
  <c r="AS440" i="2"/>
  <c r="AR440" i="2"/>
  <c r="AQ440" i="2"/>
  <c r="AP440" i="2"/>
  <c r="AO440" i="2"/>
  <c r="AN440" i="2"/>
  <c r="AM440" i="2"/>
  <c r="AL440" i="2"/>
  <c r="AK440" i="2"/>
  <c r="AJ440" i="2"/>
  <c r="AI440" i="2"/>
  <c r="AH440" i="2"/>
  <c r="AG440" i="2"/>
  <c r="AF440" i="2"/>
  <c r="AE440" i="2"/>
  <c r="AD440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BY438" i="2"/>
  <c r="BX438" i="2"/>
  <c r="BW438" i="2"/>
  <c r="BV438" i="2"/>
  <c r="BU438" i="2"/>
  <c r="BT438" i="2"/>
  <c r="BS438" i="2"/>
  <c r="BR438" i="2"/>
  <c r="BQ438" i="2"/>
  <c r="BP438" i="2"/>
  <c r="BO438" i="2"/>
  <c r="BN438" i="2"/>
  <c r="BM438" i="2"/>
  <c r="BL438" i="2"/>
  <c r="BK438" i="2"/>
  <c r="BJ438" i="2"/>
  <c r="BI438" i="2"/>
  <c r="BH438" i="2"/>
  <c r="BG438" i="2"/>
  <c r="BF438" i="2"/>
  <c r="BE438" i="2"/>
  <c r="BD438" i="2"/>
  <c r="BC438" i="2"/>
  <c r="BB438" i="2"/>
  <c r="BA438" i="2"/>
  <c r="AZ438" i="2"/>
  <c r="AY438" i="2"/>
  <c r="AX438" i="2"/>
  <c r="AW438" i="2"/>
  <c r="AV438" i="2"/>
  <c r="AU438" i="2"/>
  <c r="AT438" i="2"/>
  <c r="AS438" i="2"/>
  <c r="AR438" i="2"/>
  <c r="AQ438" i="2"/>
  <c r="AP438" i="2"/>
  <c r="AO438" i="2"/>
  <c r="AN438" i="2"/>
  <c r="AM438" i="2"/>
  <c r="AL438" i="2"/>
  <c r="AK438" i="2"/>
  <c r="AJ438" i="2"/>
  <c r="AI438" i="2"/>
  <c r="AH438" i="2"/>
  <c r="AG438" i="2"/>
  <c r="AF438" i="2"/>
  <c r="AE438" i="2"/>
  <c r="AD438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BY243" i="2"/>
  <c r="BY450" i="2" s="1"/>
  <c r="BX243" i="2"/>
  <c r="BX450" i="2" s="1"/>
  <c r="BW243" i="2"/>
  <c r="BW450" i="2" s="1"/>
  <c r="BV243" i="2"/>
  <c r="BV450" i="2" s="1"/>
  <c r="BU243" i="2"/>
  <c r="BU450" i="2" s="1"/>
  <c r="BT243" i="2"/>
  <c r="BT450" i="2" s="1"/>
  <c r="BS243" i="2"/>
  <c r="BS450" i="2" s="1"/>
  <c r="BR243" i="2"/>
  <c r="BR450" i="2" s="1"/>
  <c r="BQ243" i="2"/>
  <c r="BQ450" i="2" s="1"/>
  <c r="BP243" i="2"/>
  <c r="BP450" i="2" s="1"/>
  <c r="BO243" i="2"/>
  <c r="BO450" i="2" s="1"/>
  <c r="BN243" i="2"/>
  <c r="BN450" i="2" s="1"/>
  <c r="BM243" i="2"/>
  <c r="BL243" i="2"/>
  <c r="BL450" i="2" s="1"/>
  <c r="BK243" i="2"/>
  <c r="BK450" i="2" s="1"/>
  <c r="BJ243" i="2"/>
  <c r="BJ450" i="2" s="1"/>
  <c r="BI243" i="2"/>
  <c r="BI450" i="2" s="1"/>
  <c r="BH243" i="2"/>
  <c r="BH450" i="2" s="1"/>
  <c r="BG243" i="2"/>
  <c r="BF243" i="2"/>
  <c r="BF450" i="2" s="1"/>
  <c r="BE243" i="2"/>
  <c r="BE450" i="2" s="1"/>
  <c r="BD243" i="2"/>
  <c r="BD450" i="2" s="1"/>
  <c r="BC243" i="2"/>
  <c r="BC450" i="2" s="1"/>
  <c r="BB243" i="2"/>
  <c r="BB450" i="2" s="1"/>
  <c r="BA243" i="2"/>
  <c r="BA450" i="2" s="1"/>
  <c r="AZ243" i="2"/>
  <c r="AZ450" i="2" s="1"/>
  <c r="AY243" i="2"/>
  <c r="AY450" i="2" s="1"/>
  <c r="AX243" i="2"/>
  <c r="AX450" i="2" s="1"/>
  <c r="AW243" i="2"/>
  <c r="AW450" i="2" s="1"/>
  <c r="AV243" i="2"/>
  <c r="AV450" i="2" s="1"/>
  <c r="AU243" i="2"/>
  <c r="AU450" i="2" s="1"/>
  <c r="AT243" i="2"/>
  <c r="AT450" i="2" s="1"/>
  <c r="AS243" i="2"/>
  <c r="AS450" i="2" s="1"/>
  <c r="AR243" i="2"/>
  <c r="AR450" i="2" s="1"/>
  <c r="AQ243" i="2"/>
  <c r="AQ450" i="2" s="1"/>
  <c r="AP243" i="2"/>
  <c r="AP450" i="2" s="1"/>
  <c r="AO243" i="2"/>
  <c r="AO450" i="2" s="1"/>
  <c r="AN243" i="2"/>
  <c r="AN450" i="2" s="1"/>
  <c r="AM243" i="2"/>
  <c r="AM450" i="2" s="1"/>
  <c r="AL243" i="2"/>
  <c r="AL450" i="2" s="1"/>
  <c r="AK243" i="2"/>
  <c r="AK450" i="2" s="1"/>
  <c r="AJ243" i="2"/>
  <c r="AJ450" i="2" s="1"/>
  <c r="AI243" i="2"/>
  <c r="AI450" i="2" s="1"/>
  <c r="AH243" i="2"/>
  <c r="AH450" i="2" s="1"/>
  <c r="AG243" i="2"/>
  <c r="AG450" i="2" s="1"/>
  <c r="AF243" i="2"/>
  <c r="AF450" i="2" s="1"/>
  <c r="AE243" i="2"/>
  <c r="AE450" i="2" s="1"/>
  <c r="AD243" i="2"/>
  <c r="AD450" i="2" s="1"/>
  <c r="AC243" i="2"/>
  <c r="AB243" i="2"/>
  <c r="AB450" i="2" s="1"/>
  <c r="AA243" i="2"/>
  <c r="AA450" i="2" s="1"/>
  <c r="Z243" i="2"/>
  <c r="Z450" i="2" s="1"/>
  <c r="Y243" i="2"/>
  <c r="Y450" i="2" s="1"/>
  <c r="X243" i="2"/>
  <c r="X450" i="2" s="1"/>
  <c r="W243" i="2"/>
  <c r="V243" i="2"/>
  <c r="V450" i="2" s="1"/>
  <c r="U243" i="2"/>
  <c r="U450" i="2" s="1"/>
  <c r="T243" i="2"/>
  <c r="T450" i="2" s="1"/>
  <c r="S243" i="2"/>
  <c r="S450" i="2" s="1"/>
  <c r="R243" i="2"/>
  <c r="R450" i="2" s="1"/>
  <c r="Q243" i="2"/>
  <c r="Q450" i="2" s="1"/>
  <c r="P243" i="2"/>
  <c r="P450" i="2" s="1"/>
  <c r="O243" i="2"/>
  <c r="O450" i="2" s="1"/>
  <c r="N243" i="2"/>
  <c r="N450" i="2" s="1"/>
  <c r="M243" i="2"/>
  <c r="M450" i="2" s="1"/>
  <c r="L243" i="2"/>
  <c r="L450" i="2" s="1"/>
  <c r="K243" i="2"/>
  <c r="K450" i="2" s="1"/>
  <c r="J243" i="2"/>
  <c r="J450" i="2" s="1"/>
  <c r="I243" i="2"/>
  <c r="I450" i="2" s="1"/>
  <c r="H243" i="2"/>
  <c r="H450" i="2" s="1"/>
  <c r="G243" i="2"/>
  <c r="G450" i="2" s="1"/>
  <c r="F243" i="2"/>
  <c r="F450" i="2" s="1"/>
  <c r="E243" i="2"/>
  <c r="E450" i="2" s="1"/>
  <c r="D243" i="2"/>
  <c r="D450" i="2" s="1"/>
  <c r="BY179" i="2"/>
  <c r="BY451" i="2" s="1"/>
  <c r="BX179" i="2"/>
  <c r="BX451" i="2" s="1"/>
  <c r="BW179" i="2"/>
  <c r="BW451" i="2" s="1"/>
  <c r="BV179" i="2"/>
  <c r="BV451" i="2" s="1"/>
  <c r="BU179" i="2"/>
  <c r="BU451" i="2" s="1"/>
  <c r="BT179" i="2"/>
  <c r="BT451" i="2" s="1"/>
  <c r="BS179" i="2"/>
  <c r="BS451" i="2" s="1"/>
  <c r="BR179" i="2"/>
  <c r="BR451" i="2" s="1"/>
  <c r="BQ179" i="2"/>
  <c r="BQ451" i="2" s="1"/>
  <c r="BP179" i="2"/>
  <c r="BO179" i="2"/>
  <c r="BO451" i="2" s="1"/>
  <c r="BN179" i="2"/>
  <c r="BN451" i="2" s="1"/>
  <c r="BM179" i="2"/>
  <c r="BM451" i="2" s="1"/>
  <c r="BL179" i="2"/>
  <c r="BK179" i="2"/>
  <c r="BK451" i="2" s="1"/>
  <c r="BJ179" i="2"/>
  <c r="BJ451" i="2" s="1"/>
  <c r="BI179" i="2"/>
  <c r="BI451" i="2" s="1"/>
  <c r="BH179" i="2"/>
  <c r="BH451" i="2" s="1"/>
  <c r="BG179" i="2"/>
  <c r="BG451" i="2" s="1"/>
  <c r="BF179" i="2"/>
  <c r="BF451" i="2" s="1"/>
  <c r="BE179" i="2"/>
  <c r="BE451" i="2" s="1"/>
  <c r="BD179" i="2"/>
  <c r="BD451" i="2" s="1"/>
  <c r="BC179" i="2"/>
  <c r="BC451" i="2" s="1"/>
  <c r="BB179" i="2"/>
  <c r="BB451" i="2" s="1"/>
  <c r="BA179" i="2"/>
  <c r="BA451" i="2" s="1"/>
  <c r="AZ179" i="2"/>
  <c r="AZ451" i="2" s="1"/>
  <c r="AY179" i="2"/>
  <c r="AY451" i="2" s="1"/>
  <c r="AX179" i="2"/>
  <c r="AX451" i="2" s="1"/>
  <c r="AW179" i="2"/>
  <c r="AW451" i="2" s="1"/>
  <c r="AV179" i="2"/>
  <c r="AV451" i="2" s="1"/>
  <c r="AU179" i="2"/>
  <c r="AU451" i="2" s="1"/>
  <c r="AT179" i="2"/>
  <c r="AT451" i="2" s="1"/>
  <c r="AS179" i="2"/>
  <c r="AS451" i="2" s="1"/>
  <c r="AR179" i="2"/>
  <c r="AR451" i="2" s="1"/>
  <c r="AQ179" i="2"/>
  <c r="AQ451" i="2" s="1"/>
  <c r="AP179" i="2"/>
  <c r="AP451" i="2" s="1"/>
  <c r="AO179" i="2"/>
  <c r="AO451" i="2" s="1"/>
  <c r="AN179" i="2"/>
  <c r="AN451" i="2" s="1"/>
  <c r="AM179" i="2"/>
  <c r="AM451" i="2" s="1"/>
  <c r="AL179" i="2"/>
  <c r="AL451" i="2" s="1"/>
  <c r="AK179" i="2"/>
  <c r="AK451" i="2" s="1"/>
  <c r="AJ179" i="2"/>
  <c r="AJ451" i="2" s="1"/>
  <c r="AI179" i="2"/>
  <c r="AI451" i="2" s="1"/>
  <c r="AH179" i="2"/>
  <c r="AH451" i="2" s="1"/>
  <c r="AG179" i="2"/>
  <c r="AG451" i="2" s="1"/>
  <c r="AF179" i="2"/>
  <c r="AF451" i="2" s="1"/>
  <c r="AE179" i="2"/>
  <c r="AE451" i="2" s="1"/>
  <c r="AD179" i="2"/>
  <c r="AD451" i="2" s="1"/>
  <c r="AC179" i="2"/>
  <c r="AC451" i="2" s="1"/>
  <c r="AB179" i="2"/>
  <c r="AB451" i="2" s="1"/>
  <c r="AA179" i="2"/>
  <c r="AA451" i="2" s="1"/>
  <c r="Z179" i="2"/>
  <c r="Z451" i="2" s="1"/>
  <c r="Y179" i="2"/>
  <c r="Y451" i="2" s="1"/>
  <c r="X179" i="2"/>
  <c r="X451" i="2" s="1"/>
  <c r="W179" i="2"/>
  <c r="W451" i="2" s="1"/>
  <c r="V179" i="2"/>
  <c r="V451" i="2" s="1"/>
  <c r="U179" i="2"/>
  <c r="T179" i="2"/>
  <c r="T451" i="2" s="1"/>
  <c r="S179" i="2"/>
  <c r="S451" i="2" s="1"/>
  <c r="R179" i="2"/>
  <c r="R451" i="2" s="1"/>
  <c r="Q179" i="2"/>
  <c r="Q451" i="2" s="1"/>
  <c r="P179" i="2"/>
  <c r="P451" i="2" s="1"/>
  <c r="O179" i="2"/>
  <c r="O451" i="2" s="1"/>
  <c r="N179" i="2"/>
  <c r="N451" i="2" s="1"/>
  <c r="M179" i="2"/>
  <c r="M451" i="2" s="1"/>
  <c r="L179" i="2"/>
  <c r="L451" i="2" s="1"/>
  <c r="K179" i="2"/>
  <c r="K451" i="2" s="1"/>
  <c r="J179" i="2"/>
  <c r="J451" i="2" s="1"/>
  <c r="I179" i="2"/>
  <c r="I451" i="2" s="1"/>
  <c r="H179" i="2"/>
  <c r="H451" i="2" s="1"/>
  <c r="G179" i="2"/>
  <c r="G451" i="2" s="1"/>
  <c r="F179" i="2"/>
  <c r="F451" i="2" s="1"/>
  <c r="E179" i="2"/>
  <c r="E451" i="2" s="1"/>
  <c r="D179" i="2"/>
  <c r="D443" i="2" s="1"/>
  <c r="BY129" i="2"/>
  <c r="BX129" i="2"/>
  <c r="BX449" i="2" s="1"/>
  <c r="BW129" i="2"/>
  <c r="BW449" i="2" s="1"/>
  <c r="BV129" i="2"/>
  <c r="BU129" i="2"/>
  <c r="BU449" i="2" s="1"/>
  <c r="BT129" i="2"/>
  <c r="BT443" i="2" s="1"/>
  <c r="BT462" i="2" s="1"/>
  <c r="BS129" i="2"/>
  <c r="BR129" i="2"/>
  <c r="BQ129" i="2"/>
  <c r="BQ449" i="2" s="1"/>
  <c r="BP129" i="2"/>
  <c r="BP443" i="2" s="1"/>
  <c r="BP462" i="2" s="1"/>
  <c r="BO129" i="2"/>
  <c r="BN129" i="2"/>
  <c r="BM129" i="2"/>
  <c r="BL129" i="2"/>
  <c r="BL449" i="2" s="1"/>
  <c r="BK129" i="2"/>
  <c r="BK449" i="2" s="1"/>
  <c r="BK454" i="2" s="1"/>
  <c r="BJ129" i="2"/>
  <c r="BI129" i="2"/>
  <c r="BI443" i="2" s="1"/>
  <c r="BI462" i="2" s="1"/>
  <c r="BH129" i="2"/>
  <c r="BH443" i="2" s="1"/>
  <c r="BH462" i="2" s="1"/>
  <c r="BG129" i="2"/>
  <c r="BG449" i="2" s="1"/>
  <c r="BF129" i="2"/>
  <c r="BE129" i="2"/>
  <c r="BE449" i="2" s="1"/>
  <c r="BD129" i="2"/>
  <c r="BD449" i="2" s="1"/>
  <c r="BC129" i="2"/>
  <c r="BB129" i="2"/>
  <c r="BA129" i="2"/>
  <c r="AZ129" i="2"/>
  <c r="AZ449" i="2" s="1"/>
  <c r="AY129" i="2"/>
  <c r="AY449" i="2" s="1"/>
  <c r="AX129" i="2"/>
  <c r="AW129" i="2"/>
  <c r="AW449" i="2" s="1"/>
  <c r="AV129" i="2"/>
  <c r="AV443" i="2" s="1"/>
  <c r="AV462" i="2" s="1"/>
  <c r="AU129" i="2"/>
  <c r="AU449" i="2" s="1"/>
  <c r="AT129" i="2"/>
  <c r="AS129" i="2"/>
  <c r="AS449" i="2" s="1"/>
  <c r="AR129" i="2"/>
  <c r="AR443" i="2" s="1"/>
  <c r="AR462" i="2" s="1"/>
  <c r="AQ129" i="2"/>
  <c r="AQ443" i="2" s="1"/>
  <c r="AQ462" i="2" s="1"/>
  <c r="AP129" i="2"/>
  <c r="AO129" i="2"/>
  <c r="AN129" i="2"/>
  <c r="AN449" i="2" s="1"/>
  <c r="AM129" i="2"/>
  <c r="AM449" i="2" s="1"/>
  <c r="AL129" i="2"/>
  <c r="AK129" i="2"/>
  <c r="AK443" i="2" s="1"/>
  <c r="AK462" i="2" s="1"/>
  <c r="AJ129" i="2"/>
  <c r="AJ443" i="2" s="1"/>
  <c r="AJ462" i="2" s="1"/>
  <c r="AI129" i="2"/>
  <c r="AI449" i="2" s="1"/>
  <c r="AH129" i="2"/>
  <c r="AG129" i="2"/>
  <c r="AG449" i="2" s="1"/>
  <c r="AF129" i="2"/>
  <c r="AF443" i="2" s="1"/>
  <c r="AF462" i="2" s="1"/>
  <c r="AE129" i="2"/>
  <c r="AE443" i="2" s="1"/>
  <c r="AE462" i="2" s="1"/>
  <c r="AD129" i="2"/>
  <c r="AD449" i="2" s="1"/>
  <c r="AC129" i="2"/>
  <c r="AB129" i="2"/>
  <c r="AB449" i="2" s="1"/>
  <c r="AB453" i="2" s="1"/>
  <c r="AA129" i="2"/>
  <c r="AA449" i="2" s="1"/>
  <c r="Z129" i="2"/>
  <c r="Y129" i="2"/>
  <c r="Y443" i="2" s="1"/>
  <c r="Y462" i="2" s="1"/>
  <c r="X129" i="2"/>
  <c r="X449" i="2" s="1"/>
  <c r="W129" i="2"/>
  <c r="W449" i="2" s="1"/>
  <c r="V129" i="2"/>
  <c r="V449" i="2" s="1"/>
  <c r="U129" i="2"/>
  <c r="U449" i="2" s="1"/>
  <c r="T129" i="2"/>
  <c r="T449" i="2" s="1"/>
  <c r="S129" i="2"/>
  <c r="S449" i="2" s="1"/>
  <c r="R129" i="2"/>
  <c r="R449" i="2" s="1"/>
  <c r="Q129" i="2"/>
  <c r="Q449" i="2" s="1"/>
  <c r="P129" i="2"/>
  <c r="P449" i="2" s="1"/>
  <c r="O129" i="2"/>
  <c r="O449" i="2" s="1"/>
  <c r="N129" i="2"/>
  <c r="N449" i="2" s="1"/>
  <c r="M129" i="2"/>
  <c r="M443" i="2" s="1"/>
  <c r="M462" i="2" s="1"/>
  <c r="L129" i="2"/>
  <c r="L443" i="2" s="1"/>
  <c r="L462" i="2" s="1"/>
  <c r="K129" i="2"/>
  <c r="K449" i="2" s="1"/>
  <c r="J129" i="2"/>
  <c r="J449" i="2" s="1"/>
  <c r="I129" i="2"/>
  <c r="I449" i="2" s="1"/>
  <c r="H129" i="2"/>
  <c r="H449" i="2" s="1"/>
  <c r="G129" i="2"/>
  <c r="G449" i="2" s="1"/>
  <c r="F129" i="2"/>
  <c r="F449" i="2" s="1"/>
  <c r="F452" i="2" s="1"/>
  <c r="E129" i="2"/>
  <c r="E449" i="2" s="1"/>
  <c r="D129" i="2"/>
  <c r="D449" i="2" s="1"/>
  <c r="BY47" i="2"/>
  <c r="BY446" i="2" s="1"/>
  <c r="BX47" i="2"/>
  <c r="BX446" i="2" s="1"/>
  <c r="BW47" i="2"/>
  <c r="BW446" i="2" s="1"/>
  <c r="BV47" i="2"/>
  <c r="BV446" i="2" s="1"/>
  <c r="BU47" i="2"/>
  <c r="BU446" i="2" s="1"/>
  <c r="BT47" i="2"/>
  <c r="BT446" i="2" s="1"/>
  <c r="BS47" i="2"/>
  <c r="BR47" i="2"/>
  <c r="BR446" i="2" s="1"/>
  <c r="BQ47" i="2"/>
  <c r="BQ446" i="2" s="1"/>
  <c r="BP47" i="2"/>
  <c r="BP446" i="2" s="1"/>
  <c r="BO47" i="2"/>
  <c r="BO446" i="2" s="1"/>
  <c r="BN47" i="2"/>
  <c r="BN446" i="2" s="1"/>
  <c r="BM47" i="2"/>
  <c r="BL47" i="2"/>
  <c r="BL446" i="2" s="1"/>
  <c r="BK47" i="2"/>
  <c r="BK446" i="2" s="1"/>
  <c r="BJ47" i="2"/>
  <c r="BJ446" i="2" s="1"/>
  <c r="BI47" i="2"/>
  <c r="BI446" i="2" s="1"/>
  <c r="BH47" i="2"/>
  <c r="BH446" i="2" s="1"/>
  <c r="BG47" i="2"/>
  <c r="BG446" i="2" s="1"/>
  <c r="BF47" i="2"/>
  <c r="BF446" i="2" s="1"/>
  <c r="BE47" i="2"/>
  <c r="BE446" i="2" s="1"/>
  <c r="BD47" i="2"/>
  <c r="BD446" i="2" s="1"/>
  <c r="BC47" i="2"/>
  <c r="BC446" i="2" s="1"/>
  <c r="BB47" i="2"/>
  <c r="BB446" i="2" s="1"/>
  <c r="BA47" i="2"/>
  <c r="BA446" i="2" s="1"/>
  <c r="AZ47" i="2"/>
  <c r="AZ446" i="2" s="1"/>
  <c r="AY47" i="2"/>
  <c r="AY446" i="2" s="1"/>
  <c r="AX47" i="2"/>
  <c r="AX446" i="2" s="1"/>
  <c r="AW47" i="2"/>
  <c r="AW446" i="2" s="1"/>
  <c r="AV47" i="2"/>
  <c r="AV446" i="2" s="1"/>
  <c r="AU47" i="2"/>
  <c r="AU446" i="2" s="1"/>
  <c r="AT47" i="2"/>
  <c r="AT446" i="2" s="1"/>
  <c r="AS47" i="2"/>
  <c r="AS446" i="2" s="1"/>
  <c r="AR47" i="2"/>
  <c r="AR446" i="2" s="1"/>
  <c r="AQ47" i="2"/>
  <c r="AQ446" i="2" s="1"/>
  <c r="AP47" i="2"/>
  <c r="AP446" i="2" s="1"/>
  <c r="AO47" i="2"/>
  <c r="AO446" i="2" s="1"/>
  <c r="AN47" i="2"/>
  <c r="AN446" i="2" s="1"/>
  <c r="AM47" i="2"/>
  <c r="AM446" i="2" s="1"/>
  <c r="AL47" i="2"/>
  <c r="AL446" i="2" s="1"/>
  <c r="AK47" i="2"/>
  <c r="AK446" i="2" s="1"/>
  <c r="AJ47" i="2"/>
  <c r="AJ446" i="2" s="1"/>
  <c r="AI47" i="2"/>
  <c r="AH47" i="2"/>
  <c r="AH446" i="2" s="1"/>
  <c r="AG47" i="2"/>
  <c r="AG446" i="2" s="1"/>
  <c r="AF47" i="2"/>
  <c r="AF446" i="2" s="1"/>
  <c r="AE47" i="2"/>
  <c r="AE446" i="2" s="1"/>
  <c r="AD47" i="2"/>
  <c r="AD446" i="2" s="1"/>
  <c r="AC47" i="2"/>
  <c r="AB47" i="2"/>
  <c r="AB446" i="2" s="1"/>
  <c r="AA47" i="2"/>
  <c r="AA446" i="2" s="1"/>
  <c r="Z47" i="2"/>
  <c r="Z446" i="2" s="1"/>
  <c r="Y47" i="2"/>
  <c r="Y446" i="2" s="1"/>
  <c r="X47" i="2"/>
  <c r="X446" i="2" s="1"/>
  <c r="W47" i="2"/>
  <c r="W446" i="2" s="1"/>
  <c r="V47" i="2"/>
  <c r="V446" i="2" s="1"/>
  <c r="U47" i="2"/>
  <c r="U446" i="2" s="1"/>
  <c r="T47" i="2"/>
  <c r="T446" i="2" s="1"/>
  <c r="S47" i="2"/>
  <c r="S446" i="2" s="1"/>
  <c r="R47" i="2"/>
  <c r="R446" i="2" s="1"/>
  <c r="Q47" i="2"/>
  <c r="Q446" i="2" s="1"/>
  <c r="P47" i="2"/>
  <c r="P446" i="2" s="1"/>
  <c r="O47" i="2"/>
  <c r="O446" i="2" s="1"/>
  <c r="N47" i="2"/>
  <c r="N446" i="2" s="1"/>
  <c r="M47" i="2"/>
  <c r="M446" i="2" s="1"/>
  <c r="L47" i="2"/>
  <c r="L446" i="2" s="1"/>
  <c r="K47" i="2"/>
  <c r="K446" i="2" s="1"/>
  <c r="J47" i="2"/>
  <c r="J446" i="2" s="1"/>
  <c r="I47" i="2"/>
  <c r="I446" i="2" s="1"/>
  <c r="H47" i="2"/>
  <c r="H446" i="2" s="1"/>
  <c r="G47" i="2"/>
  <c r="G446" i="2" s="1"/>
  <c r="F47" i="2"/>
  <c r="F446" i="2" s="1"/>
  <c r="E47" i="2"/>
  <c r="E446" i="2" s="1"/>
  <c r="D47" i="2"/>
  <c r="D446" i="2" s="1"/>
  <c r="BY29" i="2"/>
  <c r="BY445" i="2" s="1"/>
  <c r="BX29" i="2"/>
  <c r="BX445" i="2" s="1"/>
  <c r="BW29" i="2"/>
  <c r="BW445" i="2" s="1"/>
  <c r="BW447" i="2" s="1"/>
  <c r="BV29" i="2"/>
  <c r="BV442" i="2" s="1"/>
  <c r="BU29" i="2"/>
  <c r="BU442" i="2" s="1"/>
  <c r="BT29" i="2"/>
  <c r="BT445" i="2" s="1"/>
  <c r="BS29" i="2"/>
  <c r="BS445" i="2" s="1"/>
  <c r="BR29" i="2"/>
  <c r="BR445" i="2" s="1"/>
  <c r="BR447" i="2" s="1"/>
  <c r="BQ29" i="2"/>
  <c r="BQ445" i="2" s="1"/>
  <c r="BP29" i="2"/>
  <c r="BP445" i="2" s="1"/>
  <c r="BO29" i="2"/>
  <c r="BO442" i="2" s="1"/>
  <c r="BN29" i="2"/>
  <c r="BN445" i="2" s="1"/>
  <c r="BM29" i="2"/>
  <c r="BM445" i="2" s="1"/>
  <c r="BL29" i="2"/>
  <c r="BL445" i="2" s="1"/>
  <c r="BK29" i="2"/>
  <c r="BK445" i="2" s="1"/>
  <c r="BJ29" i="2"/>
  <c r="BJ445" i="2" s="1"/>
  <c r="BI29" i="2"/>
  <c r="BI445" i="2" s="1"/>
  <c r="BH29" i="2"/>
  <c r="BH445" i="2" s="1"/>
  <c r="BG29" i="2"/>
  <c r="BG445" i="2" s="1"/>
  <c r="BF29" i="2"/>
  <c r="BF445" i="2" s="1"/>
  <c r="BE29" i="2"/>
  <c r="BE445" i="2" s="1"/>
  <c r="BE447" i="2" s="1"/>
  <c r="BD29" i="2"/>
  <c r="BD445" i="2" s="1"/>
  <c r="BC29" i="2"/>
  <c r="BC445" i="2" s="1"/>
  <c r="BB29" i="2"/>
  <c r="BB445" i="2" s="1"/>
  <c r="BA29" i="2"/>
  <c r="BA445" i="2" s="1"/>
  <c r="AZ29" i="2"/>
  <c r="AZ445" i="2" s="1"/>
  <c r="AY29" i="2"/>
  <c r="AY445" i="2" s="1"/>
  <c r="AX29" i="2"/>
  <c r="AX442" i="2" s="1"/>
  <c r="AW29" i="2"/>
  <c r="AW442" i="2" s="1"/>
  <c r="AV29" i="2"/>
  <c r="AV445" i="2" s="1"/>
  <c r="AU29" i="2"/>
  <c r="AU445" i="2" s="1"/>
  <c r="AT29" i="2"/>
  <c r="AT445" i="2" s="1"/>
  <c r="AS29" i="2"/>
  <c r="AS445" i="2" s="1"/>
  <c r="AS447" i="2" s="1"/>
  <c r="AR29" i="2"/>
  <c r="AR445" i="2" s="1"/>
  <c r="AQ29" i="2"/>
  <c r="AQ445" i="2" s="1"/>
  <c r="AP29" i="2"/>
  <c r="AP445" i="2" s="1"/>
  <c r="AO29" i="2"/>
  <c r="AO445" i="2" s="1"/>
  <c r="AN29" i="2"/>
  <c r="AN445" i="2" s="1"/>
  <c r="AM29" i="2"/>
  <c r="AM445" i="2" s="1"/>
  <c r="AM447" i="2" s="1"/>
  <c r="AL29" i="2"/>
  <c r="AL442" i="2" s="1"/>
  <c r="AK29" i="2"/>
  <c r="AK442" i="2" s="1"/>
  <c r="AJ29" i="2"/>
  <c r="AJ445" i="2" s="1"/>
  <c r="AI29" i="2"/>
  <c r="AI445" i="2" s="1"/>
  <c r="AH29" i="2"/>
  <c r="AH445" i="2" s="1"/>
  <c r="AH447" i="2" s="1"/>
  <c r="AG29" i="2"/>
  <c r="AG445" i="2" s="1"/>
  <c r="AG447" i="2" s="1"/>
  <c r="AF29" i="2"/>
  <c r="AF445" i="2" s="1"/>
  <c r="AE29" i="2"/>
  <c r="AE442" i="2" s="1"/>
  <c r="AD29" i="2"/>
  <c r="AD445" i="2" s="1"/>
  <c r="AC29" i="2"/>
  <c r="AC445" i="2" s="1"/>
  <c r="AB29" i="2"/>
  <c r="AB445" i="2" s="1"/>
  <c r="AA29" i="2"/>
  <c r="AA445" i="2" s="1"/>
  <c r="Z29" i="2"/>
  <c r="Z445" i="2" s="1"/>
  <c r="Y29" i="2"/>
  <c r="Y445" i="2" s="1"/>
  <c r="X29" i="2"/>
  <c r="X445" i="2" s="1"/>
  <c r="W29" i="2"/>
  <c r="W445" i="2" s="1"/>
  <c r="V29" i="2"/>
  <c r="V445" i="2" s="1"/>
  <c r="U29" i="2"/>
  <c r="U445" i="2" s="1"/>
  <c r="T29" i="2"/>
  <c r="T445" i="2" s="1"/>
  <c r="S29" i="2"/>
  <c r="S445" i="2" s="1"/>
  <c r="R29" i="2"/>
  <c r="R445" i="2" s="1"/>
  <c r="Q29" i="2"/>
  <c r="Q445" i="2" s="1"/>
  <c r="P29" i="2"/>
  <c r="P445" i="2" s="1"/>
  <c r="O29" i="2"/>
  <c r="O445" i="2" s="1"/>
  <c r="N29" i="2"/>
  <c r="N442" i="2" s="1"/>
  <c r="M29" i="2"/>
  <c r="M442" i="2" s="1"/>
  <c r="L29" i="2"/>
  <c r="L445" i="2" s="1"/>
  <c r="K29" i="2"/>
  <c r="K445" i="2" s="1"/>
  <c r="J29" i="2"/>
  <c r="J445" i="2" s="1"/>
  <c r="I29" i="2"/>
  <c r="I445" i="2" s="1"/>
  <c r="I447" i="2" s="1"/>
  <c r="H29" i="2"/>
  <c r="H445" i="2" s="1"/>
  <c r="G29" i="2"/>
  <c r="G445" i="2" s="1"/>
  <c r="F29" i="2"/>
  <c r="F445" i="2" s="1"/>
  <c r="E29" i="2"/>
  <c r="E445" i="2" s="1"/>
  <c r="D29" i="2"/>
  <c r="D445" i="2" s="1"/>
  <c r="D19" i="1"/>
  <c r="D18" i="1"/>
  <c r="J15" i="1"/>
  <c r="L15" i="1" s="1"/>
  <c r="F15" i="1"/>
  <c r="M15" i="1" s="1"/>
  <c r="J14" i="1"/>
  <c r="L14" i="1" s="1"/>
  <c r="F14" i="1"/>
  <c r="M14" i="1" s="1"/>
  <c r="M13" i="1"/>
  <c r="L13" i="1"/>
  <c r="K13" i="1"/>
  <c r="J13" i="1"/>
  <c r="F13" i="1"/>
  <c r="L12" i="1"/>
  <c r="J12" i="1"/>
  <c r="F12" i="1"/>
  <c r="M12" i="1" s="1"/>
  <c r="J11" i="1"/>
  <c r="L11" i="1" s="1"/>
  <c r="F11" i="1"/>
  <c r="M11" i="1" s="1"/>
  <c r="K10" i="1"/>
  <c r="J10" i="1"/>
  <c r="L10" i="1" s="1"/>
  <c r="F10" i="1"/>
  <c r="M10" i="1" s="1"/>
  <c r="J9" i="1"/>
  <c r="L9" i="1" s="1"/>
  <c r="F9" i="1"/>
  <c r="K9" i="1" s="1"/>
  <c r="M8" i="1"/>
  <c r="L8" i="1"/>
  <c r="J8" i="1"/>
  <c r="F8" i="1"/>
  <c r="K8" i="1" s="1"/>
  <c r="J7" i="1"/>
  <c r="L7" i="1" s="1"/>
  <c r="F7" i="1"/>
  <c r="M7" i="1" s="1"/>
  <c r="G452" i="2" l="1"/>
  <c r="BD452" i="2"/>
  <c r="S452" i="2"/>
  <c r="Z447" i="2"/>
  <c r="X452" i="2"/>
  <c r="X453" i="2"/>
  <c r="BI447" i="2"/>
  <c r="BJ447" i="2"/>
  <c r="AW452" i="2"/>
  <c r="BU454" i="2"/>
  <c r="BU452" i="2"/>
  <c r="BU456" i="2" s="1"/>
  <c r="Y447" i="2"/>
  <c r="Y456" i="2"/>
  <c r="F447" i="2"/>
  <c r="F456" i="2" s="1"/>
  <c r="F458" i="2" s="1"/>
  <c r="AP447" i="2"/>
  <c r="BN447" i="2"/>
  <c r="H452" i="2"/>
  <c r="AD447" i="2"/>
  <c r="D457" i="2"/>
  <c r="AN457" i="2"/>
  <c r="G447" i="2"/>
  <c r="G454" i="2" s="1"/>
  <c r="S447" i="2"/>
  <c r="S454" i="2" s="1"/>
  <c r="AQ447" i="2"/>
  <c r="D453" i="2"/>
  <c r="AN453" i="2"/>
  <c r="T452" i="2"/>
  <c r="R447" i="2"/>
  <c r="R456" i="2" s="1"/>
  <c r="BB447" i="2"/>
  <c r="AB457" i="2"/>
  <c r="BC447" i="2"/>
  <c r="AM454" i="2"/>
  <c r="Q453" i="2"/>
  <c r="BO447" i="2"/>
  <c r="BO456" i="2" s="1"/>
  <c r="BB443" i="2"/>
  <c r="BB462" i="2" s="1"/>
  <c r="BB449" i="2"/>
  <c r="K447" i="2"/>
  <c r="K457" i="2" s="1"/>
  <c r="W447" i="2"/>
  <c r="W457" i="2" s="1"/>
  <c r="AI447" i="2"/>
  <c r="AI457" i="2" s="1"/>
  <c r="AU447" i="2"/>
  <c r="AU454" i="2" s="1"/>
  <c r="BG447" i="2"/>
  <c r="BS447" i="2"/>
  <c r="AG457" i="2"/>
  <c r="BC443" i="2"/>
  <c r="BC462" i="2" s="1"/>
  <c r="BO443" i="2"/>
  <c r="BO462" i="2" s="1"/>
  <c r="G442" i="2"/>
  <c r="S442" i="2"/>
  <c r="AQ442" i="2"/>
  <c r="BC442" i="2"/>
  <c r="E443" i="2"/>
  <c r="E462" i="2" s="1"/>
  <c r="Q443" i="2"/>
  <c r="Q462" i="2" s="1"/>
  <c r="AW443" i="2"/>
  <c r="AW462" i="2" s="1"/>
  <c r="BX443" i="2"/>
  <c r="BX462" i="2" s="1"/>
  <c r="AL445" i="2"/>
  <c r="BV445" i="2"/>
  <c r="AF449" i="2"/>
  <c r="BP449" i="2"/>
  <c r="E452" i="2"/>
  <c r="BN443" i="2"/>
  <c r="BN462" i="2" s="1"/>
  <c r="BN449" i="2"/>
  <c r="L447" i="2"/>
  <c r="AV447" i="2"/>
  <c r="BH447" i="2"/>
  <c r="BT447" i="2"/>
  <c r="H442" i="2"/>
  <c r="T442" i="2"/>
  <c r="AF442" i="2"/>
  <c r="AR442" i="2"/>
  <c r="BD442" i="2"/>
  <c r="BP442" i="2"/>
  <c r="F443" i="2"/>
  <c r="F462" i="2" s="1"/>
  <c r="R443" i="2"/>
  <c r="R462" i="2" s="1"/>
  <c r="AY443" i="2"/>
  <c r="AY462" i="2" s="1"/>
  <c r="AJ449" i="2"/>
  <c r="BT449" i="2"/>
  <c r="Y454" i="2"/>
  <c r="Y453" i="2"/>
  <c r="Y452" i="2"/>
  <c r="AD443" i="2"/>
  <c r="AD462" i="2" s="1"/>
  <c r="AJ447" i="2"/>
  <c r="I454" i="2"/>
  <c r="I453" i="2"/>
  <c r="I452" i="2"/>
  <c r="I457" i="2" s="1"/>
  <c r="U454" i="2"/>
  <c r="U453" i="2"/>
  <c r="U452" i="2"/>
  <c r="AG454" i="2"/>
  <c r="AG452" i="2"/>
  <c r="AS454" i="2"/>
  <c r="AS453" i="2"/>
  <c r="AS452" i="2"/>
  <c r="AS457" i="2" s="1"/>
  <c r="BE454" i="2"/>
  <c r="BE452" i="2"/>
  <c r="BE457" i="2" s="1"/>
  <c r="BQ454" i="2"/>
  <c r="BQ453" i="2"/>
  <c r="BQ452" i="2"/>
  <c r="I442" i="2"/>
  <c r="U442" i="2"/>
  <c r="AG442" i="2"/>
  <c r="AS442" i="2"/>
  <c r="BE442" i="2"/>
  <c r="BQ442" i="2"/>
  <c r="G443" i="2"/>
  <c r="G462" i="2" s="1"/>
  <c r="S443" i="2"/>
  <c r="S462" i="2" s="1"/>
  <c r="AG443" i="2"/>
  <c r="AG462" i="2" s="1"/>
  <c r="AZ443" i="2"/>
  <c r="AZ462" i="2" s="1"/>
  <c r="AK449" i="2"/>
  <c r="BY443" i="2"/>
  <c r="BY462" i="2" s="1"/>
  <c r="BY449" i="2"/>
  <c r="AB462" i="2"/>
  <c r="X447" i="2"/>
  <c r="X456" i="2" s="1"/>
  <c r="J452" i="2"/>
  <c r="V453" i="2"/>
  <c r="V452" i="2"/>
  <c r="AH449" i="2"/>
  <c r="AH443" i="2"/>
  <c r="AH462" i="2" s="1"/>
  <c r="AT449" i="2"/>
  <c r="AT443" i="2"/>
  <c r="AT462" i="2" s="1"/>
  <c r="BF449" i="2"/>
  <c r="BF443" i="2"/>
  <c r="BF462" i="2" s="1"/>
  <c r="BR449" i="2"/>
  <c r="BR443" i="2"/>
  <c r="BR462" i="2" s="1"/>
  <c r="J442" i="2"/>
  <c r="V442" i="2"/>
  <c r="AH442" i="2"/>
  <c r="AT442" i="2"/>
  <c r="BF442" i="2"/>
  <c r="BR442" i="2"/>
  <c r="H443" i="2"/>
  <c r="H462" i="2" s="1"/>
  <c r="T443" i="2"/>
  <c r="T462" i="2" s="1"/>
  <c r="AI443" i="2"/>
  <c r="AI462" i="2" s="1"/>
  <c r="BD443" i="2"/>
  <c r="BD462" i="2" s="1"/>
  <c r="M445" i="2"/>
  <c r="AW445" i="2"/>
  <c r="AQ449" i="2"/>
  <c r="I456" i="2"/>
  <c r="S457" i="2"/>
  <c r="AO443" i="2"/>
  <c r="AO462" i="2" s="1"/>
  <c r="AO449" i="2"/>
  <c r="AS462" i="2"/>
  <c r="AD454" i="2"/>
  <c r="AD453" i="2"/>
  <c r="AA456" i="2"/>
  <c r="BK456" i="2"/>
  <c r="BW456" i="2"/>
  <c r="BW458" i="2" s="1"/>
  <c r="Y457" i="2"/>
  <c r="K454" i="2"/>
  <c r="K453" i="2"/>
  <c r="K452" i="2"/>
  <c r="K456" i="2" s="1"/>
  <c r="W454" i="2"/>
  <c r="W453" i="2"/>
  <c r="W452" i="2"/>
  <c r="AI454" i="2"/>
  <c r="AI452" i="2"/>
  <c r="AI456" i="2" s="1"/>
  <c r="AI458" i="2" s="1"/>
  <c r="AU453" i="2"/>
  <c r="AU452" i="2"/>
  <c r="BG454" i="2"/>
  <c r="BG453" i="2"/>
  <c r="BG452" i="2"/>
  <c r="BG456" i="2" s="1"/>
  <c r="BS449" i="2"/>
  <c r="BS443" i="2"/>
  <c r="BS462" i="2" s="1"/>
  <c r="K442" i="2"/>
  <c r="W442" i="2"/>
  <c r="AI442" i="2"/>
  <c r="AU442" i="2"/>
  <c r="BG442" i="2"/>
  <c r="BS442" i="2"/>
  <c r="I443" i="2"/>
  <c r="I462" i="2" s="1"/>
  <c r="U443" i="2"/>
  <c r="U462" i="2" s="1"/>
  <c r="BE443" i="2"/>
  <c r="BE462" i="2" s="1"/>
  <c r="N445" i="2"/>
  <c r="AX445" i="2"/>
  <c r="J447" i="2"/>
  <c r="J457" i="2" s="1"/>
  <c r="AT447" i="2"/>
  <c r="AR449" i="2"/>
  <c r="D451" i="2"/>
  <c r="D462" i="2" s="1"/>
  <c r="N452" i="2"/>
  <c r="AG456" i="2"/>
  <c r="AG458" i="2" s="1"/>
  <c r="BA443" i="2"/>
  <c r="BA462" i="2" s="1"/>
  <c r="BA449" i="2"/>
  <c r="R454" i="2"/>
  <c r="R453" i="2"/>
  <c r="BW443" i="2"/>
  <c r="BW462" i="2" s="1"/>
  <c r="P447" i="2"/>
  <c r="AB456" i="2"/>
  <c r="AB447" i="2"/>
  <c r="AN447" i="2"/>
  <c r="AN454" i="2" s="1"/>
  <c r="AZ447" i="2"/>
  <c r="AZ457" i="2" s="1"/>
  <c r="BL447" i="2"/>
  <c r="BL457" i="2" s="1"/>
  <c r="BX447" i="2"/>
  <c r="BX457" i="2" s="1"/>
  <c r="L442" i="2"/>
  <c r="X442" i="2"/>
  <c r="AJ442" i="2"/>
  <c r="AV442" i="2"/>
  <c r="BH442" i="2"/>
  <c r="BT442" i="2"/>
  <c r="J443" i="2"/>
  <c r="J462" i="2" s="1"/>
  <c r="V443" i="2"/>
  <c r="V462" i="2" s="1"/>
  <c r="BG443" i="2"/>
  <c r="BG462" i="2" s="1"/>
  <c r="L449" i="2"/>
  <c r="AV449" i="2"/>
  <c r="R452" i="2"/>
  <c r="R457" i="2" s="1"/>
  <c r="AS456" i="2"/>
  <c r="O443" i="2"/>
  <c r="O462" i="2" s="1"/>
  <c r="AP443" i="2"/>
  <c r="AP462" i="2" s="1"/>
  <c r="AP449" i="2"/>
  <c r="BQ447" i="2"/>
  <c r="BQ456" i="2" s="1"/>
  <c r="D447" i="2"/>
  <c r="D456" i="2" s="1"/>
  <c r="D458" i="2" s="1"/>
  <c r="Q447" i="2"/>
  <c r="Q457" i="2" s="1"/>
  <c r="AC447" i="2"/>
  <c r="AO447" i="2"/>
  <c r="BA447" i="2"/>
  <c r="BM447" i="2"/>
  <c r="BY447" i="2"/>
  <c r="AA457" i="2"/>
  <c r="AM457" i="2"/>
  <c r="BW457" i="2"/>
  <c r="BU443" i="2"/>
  <c r="BU462" i="2" s="1"/>
  <c r="Y442" i="2"/>
  <c r="BI442" i="2"/>
  <c r="K443" i="2"/>
  <c r="K462" i="2" s="1"/>
  <c r="W443" i="2"/>
  <c r="W462" i="2" s="1"/>
  <c r="AM443" i="2"/>
  <c r="AM462" i="2" s="1"/>
  <c r="O447" i="2"/>
  <c r="O454" i="2" s="1"/>
  <c r="AY447" i="2"/>
  <c r="AY457" i="2" s="1"/>
  <c r="M449" i="2"/>
  <c r="BO452" i="2"/>
  <c r="G457" i="2"/>
  <c r="AC443" i="2"/>
  <c r="AC462" i="2" s="1"/>
  <c r="AC449" i="2"/>
  <c r="AE447" i="2"/>
  <c r="AE456" i="2" s="1"/>
  <c r="BI454" i="2"/>
  <c r="BI453" i="2"/>
  <c r="BI452" i="2"/>
  <c r="BI456" i="2" s="1"/>
  <c r="P443" i="2"/>
  <c r="AE454" i="2"/>
  <c r="AE453" i="2"/>
  <c r="E447" i="2"/>
  <c r="E454" i="2" s="1"/>
  <c r="Z443" i="2"/>
  <c r="Z462" i="2" s="1"/>
  <c r="Z449" i="2"/>
  <c r="AL443" i="2"/>
  <c r="AL462" i="2" s="1"/>
  <c r="AL449" i="2"/>
  <c r="AX443" i="2"/>
  <c r="AX462" i="2" s="1"/>
  <c r="AX449" i="2"/>
  <c r="BJ443" i="2"/>
  <c r="BJ462" i="2" s="1"/>
  <c r="BJ449" i="2"/>
  <c r="BV443" i="2"/>
  <c r="BV462" i="2" s="1"/>
  <c r="BV449" i="2"/>
  <c r="Z442" i="2"/>
  <c r="BJ442" i="2"/>
  <c r="X443" i="2"/>
  <c r="X462" i="2" s="1"/>
  <c r="AN443" i="2"/>
  <c r="AN462" i="2" s="1"/>
  <c r="BK443" i="2"/>
  <c r="BK462" i="2" s="1"/>
  <c r="U447" i="2"/>
  <c r="U457" i="2" s="1"/>
  <c r="BC449" i="2"/>
  <c r="V454" i="2"/>
  <c r="Q452" i="2"/>
  <c r="Q454" i="2"/>
  <c r="O453" i="2"/>
  <c r="O452" i="2"/>
  <c r="O456" i="2" s="1"/>
  <c r="AA452" i="2"/>
  <c r="AM453" i="2"/>
  <c r="AM452" i="2"/>
  <c r="AM456" i="2" s="1"/>
  <c r="AM458" i="2" s="1"/>
  <c r="AY453" i="2"/>
  <c r="AY452" i="2"/>
  <c r="BK453" i="2"/>
  <c r="BK452" i="2"/>
  <c r="BK457" i="2" s="1"/>
  <c r="BW453" i="2"/>
  <c r="BW452" i="2"/>
  <c r="O442" i="2"/>
  <c r="AA442" i="2"/>
  <c r="AM442" i="2"/>
  <c r="AY442" i="2"/>
  <c r="BK442" i="2"/>
  <c r="BW442" i="2"/>
  <c r="BL443" i="2"/>
  <c r="V447" i="2"/>
  <c r="V457" i="2" s="1"/>
  <c r="BF447" i="2"/>
  <c r="AD452" i="2"/>
  <c r="AD457" i="2" s="1"/>
  <c r="BE456" i="2"/>
  <c r="BM443" i="2"/>
  <c r="BM462" i="2" s="1"/>
  <c r="BM449" i="2"/>
  <c r="BQ462" i="2"/>
  <c r="F454" i="2"/>
  <c r="F453" i="2"/>
  <c r="H447" i="2"/>
  <c r="H457" i="2" s="1"/>
  <c r="T447" i="2"/>
  <c r="T454" i="2" s="1"/>
  <c r="AF447" i="2"/>
  <c r="AR447" i="2"/>
  <c r="BD456" i="2"/>
  <c r="BD447" i="2"/>
  <c r="BD454" i="2" s="1"/>
  <c r="BP447" i="2"/>
  <c r="F457" i="2"/>
  <c r="D452" i="2"/>
  <c r="D454" i="2"/>
  <c r="P452" i="2"/>
  <c r="P456" i="2" s="1"/>
  <c r="P454" i="2"/>
  <c r="AB452" i="2"/>
  <c r="AB454" i="2"/>
  <c r="AN452" i="2"/>
  <c r="AZ452" i="2"/>
  <c r="AZ454" i="2"/>
  <c r="BL452" i="2"/>
  <c r="BX452" i="2"/>
  <c r="BX456" i="2" s="1"/>
  <c r="BX454" i="2"/>
  <c r="D442" i="2"/>
  <c r="P442" i="2"/>
  <c r="AB442" i="2"/>
  <c r="AN442" i="2"/>
  <c r="AZ442" i="2"/>
  <c r="BL442" i="2"/>
  <c r="BX442" i="2"/>
  <c r="N443" i="2"/>
  <c r="N462" i="2" s="1"/>
  <c r="AA443" i="2"/>
  <c r="AA462" i="2" s="1"/>
  <c r="BH449" i="2"/>
  <c r="AE452" i="2"/>
  <c r="AE457" i="2" s="1"/>
  <c r="E453" i="2"/>
  <c r="AA454" i="2"/>
  <c r="BW454" i="2"/>
  <c r="K14" i="1"/>
  <c r="K7" i="1"/>
  <c r="K11" i="1"/>
  <c r="M9" i="1"/>
  <c r="K12" i="1"/>
  <c r="K15" i="1"/>
  <c r="AF457" i="2" l="1"/>
  <c r="BA457" i="2"/>
  <c r="BI458" i="2"/>
  <c r="K458" i="2"/>
  <c r="BN456" i="2"/>
  <c r="BN458" i="2" s="1"/>
  <c r="BX458" i="2"/>
  <c r="BP456" i="2"/>
  <c r="BT456" i="2"/>
  <c r="BT458" i="2" s="1"/>
  <c r="R458" i="2"/>
  <c r="AE458" i="2"/>
  <c r="AV457" i="2"/>
  <c r="BV453" i="2"/>
  <c r="BV454" i="2"/>
  <c r="BV452" i="2"/>
  <c r="AF454" i="2"/>
  <c r="AF453" i="2"/>
  <c r="AF452" i="2"/>
  <c r="AF456" i="2" s="1"/>
  <c r="BE458" i="2"/>
  <c r="T457" i="2"/>
  <c r="BO457" i="2"/>
  <c r="BO458" i="2" s="1"/>
  <c r="AX456" i="2"/>
  <c r="AX458" i="2" s="1"/>
  <c r="AX447" i="2"/>
  <c r="AX457" i="2" s="1"/>
  <c r="BS454" i="2"/>
  <c r="BS453" i="2"/>
  <c r="BS452" i="2"/>
  <c r="BS456" i="2" s="1"/>
  <c r="AY456" i="2"/>
  <c r="AY458" i="2" s="1"/>
  <c r="BT454" i="2"/>
  <c r="BT452" i="2"/>
  <c r="BT457" i="2" s="1"/>
  <c r="BT453" i="2"/>
  <c r="BV447" i="2"/>
  <c r="BQ457" i="2"/>
  <c r="BQ458" i="2" s="1"/>
  <c r="BB456" i="2"/>
  <c r="AY454" i="2"/>
  <c r="BU453" i="2"/>
  <c r="X454" i="2"/>
  <c r="X457" i="2"/>
  <c r="X458" i="2" s="1"/>
  <c r="BH454" i="2"/>
  <c r="BH452" i="2"/>
  <c r="BH453" i="2"/>
  <c r="BL454" i="2"/>
  <c r="BN457" i="2"/>
  <c r="BJ453" i="2"/>
  <c r="BJ454" i="2"/>
  <c r="BJ452" i="2"/>
  <c r="BJ457" i="2" s="1"/>
  <c r="AS458" i="2"/>
  <c r="AZ456" i="2"/>
  <c r="AZ458" i="2" s="1"/>
  <c r="BA452" i="2"/>
  <c r="BA456" i="2" s="1"/>
  <c r="BA458" i="2" s="1"/>
  <c r="BA454" i="2"/>
  <c r="BA453" i="2"/>
  <c r="N456" i="2"/>
  <c r="N447" i="2"/>
  <c r="AQ454" i="2"/>
  <c r="AQ453" i="2"/>
  <c r="AQ452" i="2"/>
  <c r="AQ457" i="2" s="1"/>
  <c r="J453" i="2"/>
  <c r="BE453" i="2"/>
  <c r="AJ454" i="2"/>
  <c r="AJ452" i="2"/>
  <c r="AJ457" i="2" s="1"/>
  <c r="AJ453" i="2"/>
  <c r="AL456" i="2"/>
  <c r="AL447" i="2"/>
  <c r="U456" i="2"/>
  <c r="U458" i="2" s="1"/>
  <c r="AD456" i="2"/>
  <c r="AD458" i="2" s="1"/>
  <c r="BG457" i="2"/>
  <c r="BG458" i="2" s="1"/>
  <c r="BL456" i="2"/>
  <c r="BL458" i="2" s="1"/>
  <c r="AU456" i="2"/>
  <c r="AU458" i="2" s="1"/>
  <c r="AA458" i="2"/>
  <c r="AW447" i="2"/>
  <c r="AW456" i="2"/>
  <c r="E457" i="2"/>
  <c r="AU457" i="2"/>
  <c r="BK458" i="2"/>
  <c r="P462" i="2"/>
  <c r="P453" i="2"/>
  <c r="AN456" i="2"/>
  <c r="AN458" i="2" s="1"/>
  <c r="M447" i="2"/>
  <c r="BR453" i="2"/>
  <c r="BR452" i="2"/>
  <c r="BR454" i="2"/>
  <c r="BP457" i="2"/>
  <c r="BN454" i="2"/>
  <c r="BN453" i="2"/>
  <c r="BN452" i="2"/>
  <c r="W456" i="2"/>
  <c r="W458" i="2" s="1"/>
  <c r="AW453" i="2"/>
  <c r="M454" i="2"/>
  <c r="M453" i="2"/>
  <c r="M452" i="2"/>
  <c r="M456" i="2" s="1"/>
  <c r="AX453" i="2"/>
  <c r="AX454" i="2"/>
  <c r="AX452" i="2"/>
  <c r="AV454" i="2"/>
  <c r="AV452" i="2"/>
  <c r="AV456" i="2" s="1"/>
  <c r="AV453" i="2"/>
  <c r="T456" i="2"/>
  <c r="T458" i="2" s="1"/>
  <c r="BC454" i="2"/>
  <c r="BC453" i="2"/>
  <c r="BC452" i="2"/>
  <c r="BC457" i="2" s="1"/>
  <c r="O457" i="2"/>
  <c r="O458" i="2" s="1"/>
  <c r="Q456" i="2"/>
  <c r="Q458" i="2" s="1"/>
  <c r="L454" i="2"/>
  <c r="L452" i="2"/>
  <c r="L457" i="2" s="1"/>
  <c r="L453" i="2"/>
  <c r="BU457" i="2"/>
  <c r="BU458" i="2" s="1"/>
  <c r="BO453" i="2"/>
  <c r="H453" i="2"/>
  <c r="BD453" i="2"/>
  <c r="BM452" i="2"/>
  <c r="BM456" i="2" s="1"/>
  <c r="BM458" i="2" s="1"/>
  <c r="BM454" i="2"/>
  <c r="BM453" i="2"/>
  <c r="BL462" i="2"/>
  <c r="BL453" i="2"/>
  <c r="AL453" i="2"/>
  <c r="AL454" i="2"/>
  <c r="AL452" i="2"/>
  <c r="AB458" i="2"/>
  <c r="BI457" i="2"/>
  <c r="BF453" i="2"/>
  <c r="BF452" i="2"/>
  <c r="BF456" i="2" s="1"/>
  <c r="BF454" i="2"/>
  <c r="BO454" i="2"/>
  <c r="BD457" i="2"/>
  <c r="BD458" i="2" s="1"/>
  <c r="T453" i="2"/>
  <c r="H454" i="2"/>
  <c r="Y458" i="2"/>
  <c r="AT457" i="2"/>
  <c r="BP454" i="2"/>
  <c r="BP453" i="2"/>
  <c r="BP452" i="2"/>
  <c r="P457" i="2"/>
  <c r="P458" i="2" s="1"/>
  <c r="I458" i="2"/>
  <c r="H456" i="2"/>
  <c r="H458" i="2" s="1"/>
  <c r="J454" i="2"/>
  <c r="BY452" i="2"/>
  <c r="BY457" i="2" s="1"/>
  <c r="BY454" i="2"/>
  <c r="BY453" i="2"/>
  <c r="V456" i="2"/>
  <c r="V458" i="2" s="1"/>
  <c r="BB454" i="2"/>
  <c r="BB453" i="2"/>
  <c r="BB452" i="2"/>
  <c r="BB457" i="2" s="1"/>
  <c r="S456" i="2"/>
  <c r="S458" i="2" s="1"/>
  <c r="E456" i="2"/>
  <c r="E458" i="2" s="1"/>
  <c r="AT453" i="2"/>
  <c r="AT452" i="2"/>
  <c r="AT456" i="2" s="1"/>
  <c r="AT458" i="2" s="1"/>
  <c r="AT454" i="2"/>
  <c r="AG453" i="2"/>
  <c r="BM457" i="2"/>
  <c r="AK454" i="2"/>
  <c r="AK453" i="2"/>
  <c r="AK452" i="2"/>
  <c r="Z453" i="2"/>
  <c r="Z454" i="2"/>
  <c r="Z452" i="2"/>
  <c r="Z457" i="2" s="1"/>
  <c r="AP454" i="2"/>
  <c r="AP453" i="2"/>
  <c r="AP452" i="2"/>
  <c r="AI453" i="2"/>
  <c r="AO452" i="2"/>
  <c r="AO456" i="2" s="1"/>
  <c r="AO454" i="2"/>
  <c r="AO453" i="2"/>
  <c r="BX453" i="2"/>
  <c r="G456" i="2"/>
  <c r="G458" i="2" s="1"/>
  <c r="S453" i="2"/>
  <c r="G453" i="2"/>
  <c r="AA453" i="2"/>
  <c r="N453" i="2"/>
  <c r="AC452" i="2"/>
  <c r="AC456" i="2" s="1"/>
  <c r="AC454" i="2"/>
  <c r="AC453" i="2"/>
  <c r="AR454" i="2"/>
  <c r="AR453" i="2"/>
  <c r="AR452" i="2"/>
  <c r="AR457" i="2" s="1"/>
  <c r="AH453" i="2"/>
  <c r="AH452" i="2"/>
  <c r="AH454" i="2"/>
  <c r="J456" i="2"/>
  <c r="J458" i="2" s="1"/>
  <c r="AZ453" i="2"/>
  <c r="BP458" i="2" l="1"/>
  <c r="L456" i="2"/>
  <c r="L458" i="2" s="1"/>
  <c r="BC456" i="2"/>
  <c r="BC458" i="2" s="1"/>
  <c r="Z456" i="2"/>
  <c r="Z458" i="2" s="1"/>
  <c r="AO457" i="2"/>
  <c r="AO458" i="2" s="1"/>
  <c r="BS458" i="2"/>
  <c r="BR457" i="2"/>
  <c r="BR456" i="2"/>
  <c r="BR458" i="2" s="1"/>
  <c r="M457" i="2"/>
  <c r="M458" i="2" s="1"/>
  <c r="BF457" i="2"/>
  <c r="BF458" i="2" s="1"/>
  <c r="BV457" i="2"/>
  <c r="AJ456" i="2"/>
  <c r="AJ458" i="2" s="1"/>
  <c r="BB458" i="2"/>
  <c r="BV456" i="2"/>
  <c r="BV458" i="2" s="1"/>
  <c r="BY456" i="2"/>
  <c r="BY458" i="2" s="1"/>
  <c r="AW458" i="2"/>
  <c r="AP457" i="2"/>
  <c r="AP456" i="2"/>
  <c r="AP458" i="2" s="1"/>
  <c r="AQ456" i="2"/>
  <c r="AQ458" i="2" s="1"/>
  <c r="AH457" i="2"/>
  <c r="AH456" i="2"/>
  <c r="AV458" i="2"/>
  <c r="N454" i="2"/>
  <c r="N457" i="2"/>
  <c r="AR456" i="2"/>
  <c r="AR458" i="2" s="1"/>
  <c r="BS457" i="2"/>
  <c r="BJ456" i="2"/>
  <c r="BJ458" i="2" s="1"/>
  <c r="AK457" i="2"/>
  <c r="AK456" i="2"/>
  <c r="AK458" i="2" s="1"/>
  <c r="N458" i="2"/>
  <c r="BH457" i="2"/>
  <c r="BH456" i="2"/>
  <c r="AF458" i="2"/>
  <c r="AW457" i="2"/>
  <c r="AW454" i="2"/>
  <c r="AL457" i="2"/>
  <c r="AL458" i="2" s="1"/>
  <c r="AC457" i="2"/>
  <c r="AC458" i="2" s="1"/>
  <c r="BH458" i="2" l="1"/>
  <c r="AH458" i="2"/>
</calcChain>
</file>

<file path=xl/sharedStrings.xml><?xml version="1.0" encoding="utf-8"?>
<sst xmlns="http://schemas.openxmlformats.org/spreadsheetml/2006/main" count="1514" uniqueCount="1080">
  <si>
    <t xml:space="preserve">รายงานข้อมูลต้นทุนบริการ Unit Cost แบบ Quick Method </t>
  </si>
  <si>
    <t>ปีงบประมาณ 2562</t>
  </si>
  <si>
    <t>ประจำเดือน มีนาคม  2562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</si>
  <si>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</si>
  <si>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</si>
  <si>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</si>
  <si>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</si>
  <si>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</si>
  <si>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</si>
  <si>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</si>
  <si>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</si>
  <si>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</si>
  <si>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</si>
  <si>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</si>
  <si>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</si>
  <si>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</si>
  <si>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</si>
  <si>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</si>
  <si>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</si>
  <si>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</si>
  <si>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</si>
  <si>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</si>
  <si>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</si>
  <si>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</si>
  <si>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</si>
  <si>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</si>
  <si>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</si>
  <si>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</si>
  <si>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</si>
  <si>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</si>
  <si>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</si>
  <si>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</si>
  <si>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&gt;15,000-25,000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</si>
  <si>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</si>
  <si>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</si>
  <si>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จำนวน..........8...........แห่ง</t>
  </si>
  <si>
    <t>ร้อยละ</t>
  </si>
  <si>
    <t>ไม่ผ่านเกณฑ์</t>
  </si>
  <si>
    <t>จำนวน..........1...........แห่ง</t>
  </si>
  <si>
    <t xml:space="preserve">แหล่งข้อมูล </t>
  </si>
  <si>
    <t>http://hfo62.cfo.in.th</t>
  </si>
  <si>
    <t>กลุ่มงานประกันสุขภาพ  สำนักงานสาธารณสุขจังหวัดสระแก้ว</t>
  </si>
  <si>
    <t>รายงาน ณ วันที่  18 เมษายน  2562</t>
  </si>
  <si>
    <t>หมายเหตุ</t>
  </si>
  <si>
    <t xml:space="preserve"> - กลุ่มระดับบริการ อิงกลุ่ม POP UC</t>
  </si>
  <si>
    <t xml:space="preserve"> - เทียบค่า Mean ไตรมาส 2/2562  รายงาน ณ 1  พฤษภาคม 2562</t>
  </si>
  <si>
    <t>ผลการวิเคราะห์ต้นทุนบริการ Unit Cost แบบ Quick Method  เดือน มีนาคม  2562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</si>
  <si>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</si>
  <si>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</si>
  <si>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</si>
  <si>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</si>
  <si>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</si>
  <si>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</si>
  <si>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</si>
  <si>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</si>
  <si>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</si>
  <si>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</si>
  <si>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</si>
  <si>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</si>
  <si>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</si>
  <si>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</si>
  <si>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</si>
  <si>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</si>
  <si>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</si>
  <si>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</si>
  <si>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</si>
  <si>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</si>
  <si>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</si>
  <si>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</si>
  <si>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</si>
  <si>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</si>
  <si>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</si>
  <si>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</si>
  <si>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</si>
  <si>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</si>
  <si>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</si>
  <si>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</si>
  <si>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</si>
  <si>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</si>
  <si>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</si>
  <si>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</si>
  <si>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</si>
  <si>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</si>
  <si>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</si>
  <si>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</si>
  <si>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</si>
  <si>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</si>
  <si>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</si>
  <si>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</si>
  <si>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</si>
  <si>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</si>
  <si>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</si>
  <si>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</si>
  <si>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</si>
  <si>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</si>
  <si>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</si>
  <si>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</si>
  <si>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</si>
  <si>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</si>
  <si>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</si>
  <si>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</si>
  <si>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</si>
  <si>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</si>
  <si>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</si>
  <si>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</si>
  <si>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</si>
  <si>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</si>
  <si>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</si>
  <si>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</si>
  <si>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</si>
  <si>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</si>
  <si>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</si>
  <si>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</si>
  <si>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</si>
  <si>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</si>
  <si>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</si>
  <si>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</si>
  <si>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</si>
  <si>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</si>
  <si>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</si>
  <si>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</si>
  <si>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</si>
  <si>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</si>
  <si>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</si>
  <si>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</si>
  <si>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</si>
  <si>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</si>
  <si>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</si>
  <si>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</si>
  <si>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</si>
  <si>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</si>
  <si>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</si>
  <si>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</si>
  <si>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</si>
  <si>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</si>
  <si>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</si>
  <si>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</si>
  <si>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</si>
  <si>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</si>
  <si>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</si>
  <si>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</si>
  <si>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</si>
  <si>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</si>
  <si>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</si>
  <si>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</si>
  <si>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</si>
  <si>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</si>
  <si>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</si>
  <si>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</si>
  <si>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</si>
  <si>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</si>
  <si>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</si>
  <si>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</si>
  <si>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</si>
  <si>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</si>
  <si>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</si>
  <si>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</si>
  <si>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</si>
  <si>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</si>
  <si>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</si>
  <si>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</si>
  <si>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</si>
  <si>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</si>
  <si>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</si>
  <si>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</si>
  <si>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</si>
  <si>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</si>
  <si>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</si>
  <si>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</si>
  <si>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</si>
  <si>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</si>
  <si>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</si>
  <si>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</si>
  <si>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</si>
  <si>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</si>
  <si>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</si>
  <si>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</si>
  <si>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</si>
  <si>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</si>
  <si>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</si>
  <si>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</si>
  <si>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</si>
  <si>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</si>
  <si>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</si>
  <si>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</si>
  <si>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</si>
  <si>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</si>
  <si>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</si>
  <si>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</si>
  <si>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</si>
  <si>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</si>
  <si>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</si>
  <si>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</si>
  <si>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</si>
  <si>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</si>
  <si>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</si>
  <si>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</si>
  <si>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</si>
  <si>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</si>
  <si>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</si>
  <si>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</si>
  <si>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</si>
  <si>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</si>
  <si>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</si>
  <si>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</si>
  <si>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</si>
  <si>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</si>
  <si>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</si>
  <si>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</si>
  <si>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</si>
  <si>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</si>
  <si>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</si>
  <si>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</si>
  <si>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</si>
  <si>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</si>
  <si>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</si>
  <si>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</si>
  <si>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 OP - บริการเฉพาะ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</si>
  <si>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</si>
  <si>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</si>
  <si>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</si>
  <si>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</si>
  <si>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</si>
  <si>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รายได้ค่ารักษาเบิกจ่ายตรง-หน่วยงาน-OP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</si>
  <si>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</si>
  <si>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</si>
  <si>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</si>
  <si>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</si>
  <si>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</si>
  <si>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</si>
  <si>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</si>
  <si>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</si>
  <si>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</si>
  <si>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</si>
  <si>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</si>
  <si>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</si>
  <si>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</si>
  <si>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</si>
  <si>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</si>
  <si>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</si>
  <si>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</si>
  <si>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</si>
  <si>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</si>
  <si>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</si>
  <si>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</si>
  <si>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</si>
  <si>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</si>
  <si>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</si>
  <si>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</si>
  <si>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</si>
  <si>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</si>
  <si>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</si>
  <si>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</si>
  <si>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</si>
  <si>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</si>
  <si>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</si>
  <si>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</si>
  <si>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</si>
  <si>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</si>
  <si>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IP - บริการเฉพาะ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</si>
  <si>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</si>
  <si>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</si>
  <si>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</si>
  <si>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รายได้ค่ารักษาเบิกจ่ายตรง-หน่วยงานอื่น- 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</si>
  <si>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</si>
  <si>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</si>
  <si>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</si>
  <si>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</si>
  <si>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</si>
  <si>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</si>
  <si>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</si>
  <si>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</si>
  <si>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</si>
  <si>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</si>
  <si>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</si>
  <si>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</si>
  <si>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</si>
  <si>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</si>
  <si>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</si>
  <si>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</si>
  <si>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</si>
  <si>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</si>
  <si>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</si>
  <si>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</si>
  <si>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</si>
  <si>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</si>
  <si>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</si>
  <si>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</si>
  <si>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</si>
  <si>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</si>
  <si>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</si>
  <si>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</si>
  <si>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</si>
  <si>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</si>
  <si>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</si>
  <si>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</si>
  <si>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</si>
  <si>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</si>
  <si>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</si>
  <si>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</si>
  <si>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</si>
  <si>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</si>
  <si>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</si>
  <si>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</si>
  <si>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</si>
  <si>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</si>
  <si>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</si>
  <si>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</si>
  <si>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</si>
  <si>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</si>
  <si>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</si>
  <si>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</si>
  <si>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</si>
  <si>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</si>
  <si>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</si>
  <si>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</si>
  <si>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</si>
  <si>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</si>
  <si>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</si>
  <si>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</si>
  <si>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</si>
  <si>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</si>
  <si>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</si>
  <si>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</si>
  <si>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</si>
  <si>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</si>
  <si>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</si>
  <si>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</si>
  <si>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</si>
  <si>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</si>
  <si>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</si>
  <si>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</si>
  <si>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</si>
  <si>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</si>
  <si>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</si>
  <si>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</si>
  <si>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</si>
  <si>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</si>
  <si>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</si>
  <si>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</si>
  <si>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</si>
  <si>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</si>
  <si>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</si>
  <si>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</si>
  <si>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</si>
  <si>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</si>
  <si>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</si>
  <si>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</si>
  <si>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</si>
  <si>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</si>
  <si>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</si>
  <si>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</si>
  <si>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</si>
  <si>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</si>
  <si>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</si>
  <si>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ค่าตอบแทนตามผลการปฏิบัติงาน (บริการ) -เงินงบประมาณ</t>
  </si>
  <si>
    <t>5101020114.117</t>
  </si>
  <si>
    <t>ค่าตอบแทนตามผลการปฏิบัติงาน (สนับสนุน)  -เงินงบประมาณ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</si>
  <si>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</si>
  <si>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</si>
  <si>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</si>
  <si>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</si>
  <si>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</si>
  <si>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</si>
  <si>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</si>
  <si>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</si>
  <si>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</si>
  <si>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</si>
  <si>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</si>
  <si>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</si>
  <si>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</si>
  <si>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</si>
  <si>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</si>
  <si>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</si>
  <si>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</si>
  <si>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</si>
  <si>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</si>
  <si>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</si>
  <si>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</si>
  <si>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</si>
  <si>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</si>
  <si>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</si>
  <si>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</si>
  <si>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 (เงินงบประมาณ)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</si>
  <si>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</si>
  <si>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</si>
  <si>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</si>
  <si>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</si>
  <si>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</si>
  <si>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</si>
  <si>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</si>
  <si>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</si>
  <si>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</si>
  <si>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</si>
  <si>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</si>
  <si>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</si>
  <si>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</si>
  <si>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 (เงินนอกงบประมาณ)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</si>
  <si>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</si>
  <si>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</si>
  <si>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</si>
  <si>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</si>
  <si>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</si>
  <si>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</si>
  <si>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</si>
  <si>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</si>
  <si>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</si>
  <si>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</si>
  <si>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</si>
  <si>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</si>
  <si>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</si>
  <si>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</si>
  <si>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</si>
  <si>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</si>
  <si>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</si>
  <si>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</si>
  <si>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</si>
  <si>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</si>
  <si>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</si>
  <si>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</si>
  <si>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</si>
  <si>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</si>
  <si>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</si>
  <si>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</si>
  <si>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</si>
  <si>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</si>
  <si>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</si>
  <si>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</si>
  <si>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</si>
  <si>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</si>
  <si>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</si>
  <si>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</si>
  <si>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</si>
  <si>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</si>
  <si>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</si>
  <si>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</si>
  <si>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</si>
  <si>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</si>
  <si>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</si>
  <si>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</si>
  <si>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</si>
  <si>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</si>
  <si>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</si>
  <si>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</si>
  <si>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5103010103.101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</si>
  <si>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</si>
  <si>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</si>
  <si>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</si>
  <si>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5103010199.101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</si>
  <si>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</si>
  <si>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</si>
  <si>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</si>
  <si>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LC ผลรวม</t>
  </si>
  <si>
    <t>CC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</si>
  <si>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</si>
  <si>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</si>
  <si>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</si>
  <si>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</si>
  <si>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</si>
  <si>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</si>
  <si>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</si>
  <si>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</si>
  <si>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</si>
  <si>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</si>
  <si>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</si>
  <si>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</si>
  <si>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</si>
  <si>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</si>
  <si>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</si>
  <si>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</si>
  <si>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</si>
  <si>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</si>
  <si>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</si>
  <si>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</si>
  <si>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</si>
  <si>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</si>
  <si>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</si>
  <si>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</si>
  <si>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</si>
  <si>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</si>
  <si>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</si>
  <si>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</si>
  <si>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</si>
  <si>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</si>
  <si>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</si>
  <si>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</si>
  <si>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</si>
  <si>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</si>
  <si>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</si>
  <si>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</si>
  <si>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</si>
  <si>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</si>
  <si>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</si>
  <si>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</si>
  <si>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</si>
  <si>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</si>
  <si>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</si>
  <si>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</si>
  <si>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</si>
  <si>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</si>
  <si>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</si>
  <si>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</si>
  <si>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</si>
  <si>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</si>
  <si>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</si>
  <si>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</si>
  <si>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</si>
  <si>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</si>
  <si>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</si>
  <si>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</si>
  <si>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</si>
  <si>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</si>
  <si>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</si>
  <si>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</si>
  <si>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</si>
  <si>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</si>
  <si>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</si>
  <si>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</si>
  <si>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</si>
  <si>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</si>
  <si>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</si>
  <si>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</si>
  <si>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</si>
  <si>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</si>
  <si>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</si>
  <si>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</si>
  <si>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</si>
  <si>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</si>
  <si>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</si>
  <si>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</si>
  <si>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</si>
  <si>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</si>
  <si>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</si>
  <si>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</si>
  <si>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</si>
  <si>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</si>
  <si>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</si>
  <si>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</si>
  <si>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</si>
  <si>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</si>
  <si>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</si>
  <si>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</si>
  <si>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</si>
  <si>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</si>
  <si>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</si>
  <si>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</si>
  <si>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</si>
  <si>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</si>
  <si>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</si>
  <si>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</si>
  <si>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</si>
  <si>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</si>
  <si>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</si>
  <si>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</si>
  <si>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</si>
  <si>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</si>
  <si>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</si>
  <si>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</si>
  <si>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</si>
  <si>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</si>
  <si>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</si>
  <si>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</si>
  <si>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</si>
  <si>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</si>
  <si>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</si>
  <si>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</si>
  <si>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</si>
  <si>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</si>
  <si>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</si>
  <si>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</si>
  <si>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</si>
  <si>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</si>
  <si>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</si>
  <si>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</si>
  <si>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</si>
  <si>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</si>
  <si>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</si>
  <si>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</si>
  <si>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</si>
  <si>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</si>
  <si>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</si>
  <si>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</si>
  <si>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</si>
  <si>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</si>
  <si>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</si>
  <si>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</si>
  <si>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</si>
  <si>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</si>
  <si>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</si>
  <si>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</si>
  <si>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</si>
  <si>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</si>
  <si>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</si>
  <si>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</si>
  <si>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</si>
  <si>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</si>
  <si>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</si>
  <si>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</si>
  <si>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</si>
  <si>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</si>
  <si>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</si>
  <si>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</si>
  <si>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</si>
  <si>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</si>
  <si>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</si>
  <si>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</si>
  <si>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</si>
  <si>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</si>
  <si>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</si>
  <si>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</si>
  <si>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</si>
  <si>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</si>
  <si>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</si>
  <si>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</si>
  <si>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</si>
  <si>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</si>
  <si>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</si>
  <si>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</si>
  <si>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</si>
  <si>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</si>
  <si>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</si>
  <si>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</si>
  <si>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</si>
  <si>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</si>
  <si>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</si>
  <si>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</si>
  <si>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</si>
  <si>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</si>
  <si>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</si>
  <si>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</si>
  <si>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</si>
  <si>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</si>
  <si>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</si>
  <si>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</si>
  <si>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</si>
  <si>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</si>
  <si>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</si>
  <si>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</si>
  <si>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</si>
  <si>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</si>
  <si>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</si>
  <si>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</si>
  <si>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</si>
  <si>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</si>
  <si>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</si>
  <si>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</si>
  <si>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</si>
  <si>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</si>
  <si>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</si>
  <si>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</si>
  <si>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</si>
  <si>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</si>
  <si>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</si>
  <si>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</si>
  <si>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</si>
  <si>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</si>
  <si>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</si>
  <si>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</si>
  <si>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</si>
  <si>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</si>
  <si>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</si>
  <si>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</si>
  <si>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</si>
  <si>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</si>
  <si>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</si>
  <si>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</si>
  <si>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</si>
  <si>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</si>
  <si>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</si>
  <si>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</si>
  <si>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</si>
  <si>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</si>
  <si>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</si>
  <si>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</si>
  <si>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</si>
  <si>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</si>
  <si>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</si>
  <si>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</si>
  <si>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</si>
  <si>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</si>
  <si>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</si>
  <si>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</si>
  <si>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</si>
  <si>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</si>
  <si>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</si>
  <si>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</si>
  <si>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</si>
  <si>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</si>
  <si>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</si>
  <si>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</si>
  <si>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</si>
  <si>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</si>
  <si>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</si>
  <si>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</si>
  <si>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</si>
  <si>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</si>
  <si>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</si>
  <si>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</si>
  <si>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</si>
  <si>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</si>
  <si>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</si>
  <si>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</si>
  <si>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</si>
  <si>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</si>
  <si>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</si>
  <si>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</si>
  <si>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</si>
  <si>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</si>
  <si>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</si>
  <si>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</si>
  <si>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</si>
  <si>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</si>
  <si>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</si>
  <si>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</si>
  <si>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</si>
  <si>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</si>
  <si>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</si>
  <si>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</si>
  <si>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</si>
  <si>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4301020105.260</t>
  </si>
  <si>
    <t>ส่วนต่างค่ารักษาที่ต่ำกว่าข้อตกลงในการจ่ายตาม DRG- UC OP -DMI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</si>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</sst>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0_ ;[Red]\-#,##0.00\ "/>
    <numFmt numFmtId="189" formatCode="#,##0.00_ ;\-#,##0.00\ "/>
    <numFmt numFmtId="190" formatCode="0.0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43" fontId="4" fillId="0" borderId="0" xfId="1" applyFont="1"/>
    <xf numFmtId="187" fontId="4" fillId="0" borderId="0" xfId="1" applyNumberFormat="1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/>
    <xf numFmtId="188" fontId="4" fillId="0" borderId="1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89" fontId="4" fillId="0" borderId="1" xfId="1" applyNumberFormat="1" applyFont="1" applyFill="1" applyBorder="1"/>
    <xf numFmtId="188" fontId="4" fillId="2" borderId="1" xfId="1" applyNumberFormat="1" applyFont="1" applyFill="1" applyBorder="1"/>
    <xf numFmtId="188" fontId="4" fillId="0" borderId="1" xfId="1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188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188" fontId="4" fillId="0" borderId="1" xfId="0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189" fontId="4" fillId="0" borderId="1" xfId="1" applyNumberFormat="1" applyFont="1" applyBorder="1"/>
    <xf numFmtId="188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4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43" fontId="7" fillId="0" borderId="0" xfId="1" applyFont="1" applyFill="1" applyAlignment="1">
      <alignment horizontal="center"/>
    </xf>
    <xf numFmtId="0" fontId="7" fillId="0" borderId="0" xfId="0" applyFont="1"/>
    <xf numFmtId="2" fontId="7" fillId="0" borderId="0" xfId="0" applyNumberFormat="1" applyFont="1" applyFill="1" applyAlignment="1">
      <alignment horizontal="center"/>
    </xf>
    <xf numFmtId="187" fontId="7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2" applyFill="1" applyAlignment="1">
      <alignment horizontal="left"/>
    </xf>
    <xf numFmtId="43" fontId="2" fillId="0" borderId="0" xfId="1" applyFont="1" applyFill="1" applyAlignment="1">
      <alignment horizontal="left"/>
    </xf>
    <xf numFmtId="187" fontId="4" fillId="0" borderId="0" xfId="1" applyNumberFormat="1" applyFont="1" applyFill="1"/>
    <xf numFmtId="0" fontId="7" fillId="0" borderId="0" xfId="0" applyFont="1" applyFill="1" applyAlignment="1"/>
    <xf numFmtId="0" fontId="7" fillId="0" borderId="0" xfId="0" applyFont="1" applyFill="1"/>
    <xf numFmtId="43" fontId="7" fillId="0" borderId="0" xfId="1" applyFont="1" applyFill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0" borderId="0" xfId="0" applyFont="1" applyFill="1" applyAlignment="1"/>
    <xf numFmtId="0" fontId="4" fillId="3" borderId="0" xfId="0" applyFont="1" applyFill="1" applyAlignment="1"/>
    <xf numFmtId="43" fontId="4" fillId="0" borderId="0" xfId="1" applyFont="1" applyFill="1"/>
    <xf numFmtId="0" fontId="4" fillId="0" borderId="0" xfId="0" applyFont="1" applyAlignment="1"/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188" fontId="6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8" fontId="8" fillId="12" borderId="1" xfId="0" applyNumberFormat="1" applyFont="1" applyFill="1" applyBorder="1" applyAlignment="1">
      <alignment vertical="center"/>
    </xf>
    <xf numFmtId="188" fontId="8" fillId="12" borderId="0" xfId="0" applyNumberFormat="1" applyFont="1" applyFill="1" applyAlignment="1">
      <alignment vertical="center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190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12" borderId="1" xfId="0" applyFont="1" applyFill="1" applyBorder="1" applyAlignment="1">
      <alignment vertical="center"/>
    </xf>
    <xf numFmtId="188" fontId="6" fillId="12" borderId="1" xfId="0" applyNumberFormat="1" applyFont="1" applyFill="1" applyBorder="1" applyAlignment="1">
      <alignment vertical="center"/>
    </xf>
    <xf numFmtId="188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8" fontId="6" fillId="4" borderId="1" xfId="0" applyNumberFormat="1" applyFont="1" applyFill="1" applyBorder="1" applyAlignment="1">
      <alignment vertical="center"/>
    </xf>
    <xf numFmtId="188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6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6" fillId="13" borderId="8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6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6" fillId="14" borderId="8" xfId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6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6" fillId="15" borderId="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vertical="center"/>
    </xf>
  </cellXfs>
  <cellStyles count="4">
    <cellStyle name="Hyperlink" xfId="2" builtinId="8"/>
    <cellStyle name="Normal 2 2 10" xfId="3" xr:uid="{A6F456E3-C5CC-49F1-93F0-4492DCBD74A1}"/>
    <cellStyle name="จุลภาค" xfId="1" builtinId="3"/>
    <cellStyle name="ปกติ" xfId="0" builtinId="0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2%20&#3619;&#3634;&#3618;&#3648;&#3604;&#3639;&#3629;&#3609;%20&#3648;&#3586;&#3605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 ต.ค.61 ค่ากลาง Q4_61 V1"/>
      <sheetName val="R6 ต.ค.61 ค่ากลาง Q4_61 V2"/>
      <sheetName val="R6 พ.ย.61 ค่ากลาง Q4_61 V1"/>
      <sheetName val="R6 พ.ย.61 ค่ากลาง Q4_61 V2"/>
      <sheetName val="คำนวณUnit Cost พ.ย.61"/>
      <sheetName val="R6 ธ.ค.61 ค่ากลาง Q4_61 V1"/>
      <sheetName val="R6 ธ.ค.61 ค่ากลาง Q4_61 V2"/>
      <sheetName val="คำนวณUnit Cost ธ.ค.61"/>
      <sheetName val="R6 ม.ค.62 ค่ากลาง Q4_61 V1"/>
      <sheetName val="R6 ม.ค.62 ค่ากลาง Q4_61 V2"/>
      <sheetName val="คำนวณUnit Cost ม.ค.62"/>
      <sheetName val="R6 ก.พ.62 ค่ากลาง Q1_62"/>
      <sheetName val="คำนวณUnit Cost ก.พ.62"/>
      <sheetName val="R6 มี.ค.62 ค่ากลาง Q2_62"/>
      <sheetName val="คำนวณUnit Cost มี.ค.62 สป"/>
      <sheetName val="คำนวณUnit Cost แบบ Quick 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fo62.cfo.in.t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7BD8-8BB1-4784-A9D1-7E20B0EF7381}">
  <sheetPr>
    <tabColor theme="5"/>
  </sheetPr>
  <dimension ref="A1:U25"/>
  <sheetViews>
    <sheetView zoomScale="80" zoomScaleNormal="80" workbookViewId="0">
      <selection activeCell="O12" sqref="O12:P13"/>
    </sheetView>
  </sheetViews>
  <sheetFormatPr defaultRowHeight="24" x14ac:dyDescent="0.55000000000000004"/>
  <cols>
    <col min="1" max="1" width="13" style="3" bestFit="1" customWidth="1"/>
    <col min="2" max="2" width="21" style="3" customWidth="1"/>
    <col min="3" max="3" width="14.375" style="3" customWidth="1"/>
    <col min="4" max="4" width="11.25" style="6" customWidth="1"/>
    <col min="5" max="5" width="11.375" style="3" customWidth="1"/>
    <col min="6" max="6" width="11.5" style="3" customWidth="1"/>
    <col min="7" max="7" width="14.375" style="3" bestFit="1" customWidth="1"/>
    <col min="8" max="8" width="10.875" style="7" bestFit="1" customWidth="1"/>
    <col min="9" max="9" width="9.875" style="3" bestFit="1" customWidth="1"/>
    <col min="10" max="10" width="11" style="3" customWidth="1"/>
    <col min="11" max="11" width="7.375" style="3" customWidth="1"/>
    <col min="12" max="12" width="6.75" style="3" customWidth="1"/>
    <col min="13" max="13" width="7.125" style="3" customWidth="1"/>
    <col min="14" max="16384" width="9" style="3"/>
  </cols>
  <sheetData>
    <row r="1" spans="1:2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1" s="4" customFormat="1" x14ac:dyDescent="0.5500000000000000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</row>
    <row r="3" spans="1:21" s="4" customFormat="1" x14ac:dyDescent="0.5500000000000000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  <c r="U3" s="2"/>
    </row>
    <row r="4" spans="1:21" s="4" customFormat="1" ht="19.5" customHeight="1" x14ac:dyDescent="0.55000000000000004">
      <c r="A4" s="3"/>
      <c r="B4" s="3"/>
      <c r="C4" s="3"/>
      <c r="D4" s="6"/>
      <c r="E4" s="3"/>
      <c r="F4" s="3"/>
      <c r="G4" s="3"/>
      <c r="H4" s="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5.5" customHeight="1" x14ac:dyDescent="0.55000000000000004">
      <c r="A5" s="8" t="s">
        <v>3</v>
      </c>
      <c r="B5" s="8" t="s">
        <v>4</v>
      </c>
      <c r="C5" s="9" t="s">
        <v>5</v>
      </c>
      <c r="D5" s="9"/>
      <c r="E5" s="9"/>
      <c r="F5" s="9"/>
      <c r="G5" s="9" t="s">
        <v>6</v>
      </c>
      <c r="H5" s="9"/>
      <c r="I5" s="9"/>
      <c r="J5" s="9"/>
      <c r="K5" s="9" t="s">
        <v>7</v>
      </c>
      <c r="L5" s="9"/>
      <c r="M5" s="9"/>
      <c r="N5" s="4"/>
      <c r="O5" s="4"/>
      <c r="P5" s="4"/>
      <c r="Q5" s="4"/>
      <c r="R5" s="4"/>
      <c r="S5" s="4"/>
      <c r="T5" s="4"/>
      <c r="U5" s="4"/>
    </row>
    <row r="6" spans="1:21" ht="52.5" customHeight="1" x14ac:dyDescent="0.55000000000000004">
      <c r="A6" s="8"/>
      <c r="B6" s="8"/>
      <c r="C6" s="10" t="s">
        <v>8</v>
      </c>
      <c r="D6" s="11" t="s">
        <v>9</v>
      </c>
      <c r="E6" s="10" t="s">
        <v>10</v>
      </c>
      <c r="F6" s="12" t="s">
        <v>11</v>
      </c>
      <c r="G6" s="10" t="s">
        <v>12</v>
      </c>
      <c r="H6" s="13" t="s">
        <v>13</v>
      </c>
      <c r="I6" s="10" t="s">
        <v>10</v>
      </c>
      <c r="J6" s="12" t="s">
        <v>14</v>
      </c>
      <c r="K6" s="10" t="s">
        <v>15</v>
      </c>
      <c r="L6" s="10" t="s">
        <v>16</v>
      </c>
      <c r="M6" s="10" t="s">
        <v>17</v>
      </c>
      <c r="N6" s="4"/>
      <c r="O6" s="4"/>
      <c r="P6" s="4"/>
      <c r="Q6" s="4"/>
      <c r="R6" s="4"/>
      <c r="S6" s="4"/>
      <c r="T6" s="4"/>
      <c r="U6" s="4"/>
    </row>
    <row r="7" spans="1:21" x14ac:dyDescent="0.55000000000000004">
      <c r="A7" s="14" t="s">
        <v>18</v>
      </c>
      <c r="B7" s="14" t="s">
        <v>19</v>
      </c>
      <c r="C7" s="15">
        <v>283799884.70999998</v>
      </c>
      <c r="D7" s="16">
        <v>20557.55</v>
      </c>
      <c r="E7" s="17">
        <v>16258.12</v>
      </c>
      <c r="F7" s="18">
        <f>C7/D7</f>
        <v>13805.141405955475</v>
      </c>
      <c r="G7" s="19">
        <v>138061051.69999999</v>
      </c>
      <c r="H7" s="20">
        <v>206576</v>
      </c>
      <c r="I7" s="21">
        <v>1112.45</v>
      </c>
      <c r="J7" s="18">
        <f>G7/H7</f>
        <v>668.33055001549064</v>
      </c>
      <c r="K7" s="22" t="str">
        <f>IF(F7&lt;E7,"ผ่าน","ไม่ผ่าน")</f>
        <v>ผ่าน</v>
      </c>
      <c r="L7" s="22" t="str">
        <f>IF(J7&lt;I7,"ผ่าน","ไม่ผ่าน")</f>
        <v>ผ่าน</v>
      </c>
      <c r="M7" s="22" t="str">
        <f>IF(AND(F7&lt;E7,J7&lt;I7),"ผ่าน","ไม่ผ่าน")</f>
        <v>ผ่าน</v>
      </c>
    </row>
    <row r="8" spans="1:21" x14ac:dyDescent="0.55000000000000004">
      <c r="A8" s="14" t="s">
        <v>20</v>
      </c>
      <c r="B8" s="14" t="s">
        <v>21</v>
      </c>
      <c r="C8" s="15">
        <v>10621829.17</v>
      </c>
      <c r="D8" s="16">
        <v>693.9</v>
      </c>
      <c r="E8" s="17">
        <v>21917.59</v>
      </c>
      <c r="F8" s="18">
        <f t="shared" ref="F8:F15" si="0">C8/D8</f>
        <v>15307.435033866552</v>
      </c>
      <c r="G8" s="19">
        <v>27327972.77</v>
      </c>
      <c r="H8" s="20">
        <v>45677</v>
      </c>
      <c r="I8" s="21">
        <v>847.01</v>
      </c>
      <c r="J8" s="18">
        <f t="shared" ref="J8:J15" si="1">G8/H8</f>
        <v>598.28738249009348</v>
      </c>
      <c r="K8" s="22" t="str">
        <f t="shared" ref="K8:K15" si="2">IF(F8&lt;E8,"ผ่าน","ไม่ผ่าน")</f>
        <v>ผ่าน</v>
      </c>
      <c r="L8" s="22" t="str">
        <f t="shared" ref="L8:L15" si="3">IF(J8&lt;I8,"ผ่าน","ไม่ผ่าน")</f>
        <v>ผ่าน</v>
      </c>
      <c r="M8" s="22" t="str">
        <f t="shared" ref="M8:M15" si="4">IF(AND(F8&lt;E8,J8&lt;I8),"ผ่าน","ไม่ผ่าน")</f>
        <v>ผ่าน</v>
      </c>
    </row>
    <row r="9" spans="1:21" x14ac:dyDescent="0.55000000000000004">
      <c r="A9" s="14" t="s">
        <v>22</v>
      </c>
      <c r="B9" s="14" t="s">
        <v>23</v>
      </c>
      <c r="C9" s="23">
        <v>9867108.25</v>
      </c>
      <c r="D9" s="24">
        <v>764.45</v>
      </c>
      <c r="E9" s="25">
        <v>18791.63</v>
      </c>
      <c r="F9" s="18">
        <f t="shared" si="0"/>
        <v>12907.460592582902</v>
      </c>
      <c r="G9" s="26">
        <v>31656828.359999999</v>
      </c>
      <c r="H9" s="27">
        <v>42064</v>
      </c>
      <c r="I9" s="21">
        <v>783.91</v>
      </c>
      <c r="J9" s="18">
        <f t="shared" si="1"/>
        <v>752.58720901483457</v>
      </c>
      <c r="K9" s="22" t="str">
        <f t="shared" si="2"/>
        <v>ผ่าน</v>
      </c>
      <c r="L9" s="22" t="str">
        <f t="shared" si="3"/>
        <v>ผ่าน</v>
      </c>
      <c r="M9" s="22" t="str">
        <f t="shared" si="4"/>
        <v>ผ่าน</v>
      </c>
      <c r="P9" s="6"/>
    </row>
    <row r="10" spans="1:21" s="28" customFormat="1" x14ac:dyDescent="0.55000000000000004">
      <c r="A10" s="14" t="s">
        <v>24</v>
      </c>
      <c r="B10" s="14" t="s">
        <v>23</v>
      </c>
      <c r="C10" s="15">
        <v>22010861.739999998</v>
      </c>
      <c r="D10" s="16">
        <v>1141.17</v>
      </c>
      <c r="E10" s="25">
        <v>18791.63</v>
      </c>
      <c r="F10" s="18">
        <f t="shared" si="0"/>
        <v>19287.977899874688</v>
      </c>
      <c r="G10" s="19">
        <v>44104887.049999997</v>
      </c>
      <c r="H10" s="20">
        <v>68582</v>
      </c>
      <c r="I10" s="21">
        <v>783.91</v>
      </c>
      <c r="J10" s="18">
        <f t="shared" si="1"/>
        <v>643.09712533901018</v>
      </c>
      <c r="K10" s="22" t="str">
        <f t="shared" si="2"/>
        <v>ไม่ผ่าน</v>
      </c>
      <c r="L10" s="22" t="str">
        <f t="shared" si="3"/>
        <v>ผ่าน</v>
      </c>
      <c r="M10" s="22" t="str">
        <f t="shared" si="4"/>
        <v>ไม่ผ่าน</v>
      </c>
    </row>
    <row r="11" spans="1:21" x14ac:dyDescent="0.55000000000000004">
      <c r="A11" s="14" t="s">
        <v>25</v>
      </c>
      <c r="B11" s="14" t="s">
        <v>23</v>
      </c>
      <c r="C11" s="15">
        <v>20204561.039999999</v>
      </c>
      <c r="D11" s="16">
        <v>1506.34</v>
      </c>
      <c r="E11" s="25">
        <v>18791.63</v>
      </c>
      <c r="F11" s="18">
        <f t="shared" si="0"/>
        <v>13413.015016530133</v>
      </c>
      <c r="G11" s="26">
        <v>42509936.880000003</v>
      </c>
      <c r="H11" s="27">
        <v>95684</v>
      </c>
      <c r="I11" s="21">
        <v>783.91</v>
      </c>
      <c r="J11" s="18">
        <f t="shared" si="1"/>
        <v>444.2742452238619</v>
      </c>
      <c r="K11" s="22" t="str">
        <f t="shared" si="2"/>
        <v>ผ่าน</v>
      </c>
      <c r="L11" s="22" t="str">
        <f t="shared" si="3"/>
        <v>ผ่าน</v>
      </c>
      <c r="M11" s="22" t="str">
        <f t="shared" si="4"/>
        <v>ผ่าน</v>
      </c>
    </row>
    <row r="12" spans="1:21" x14ac:dyDescent="0.55000000000000004">
      <c r="A12" s="14" t="s">
        <v>26</v>
      </c>
      <c r="B12" s="14" t="s">
        <v>27</v>
      </c>
      <c r="C12" s="23">
        <v>66927433.380000003</v>
      </c>
      <c r="D12" s="24">
        <v>2977.87</v>
      </c>
      <c r="E12" s="25">
        <v>22969.38</v>
      </c>
      <c r="F12" s="18">
        <f t="shared" si="0"/>
        <v>22474.934560608759</v>
      </c>
      <c r="G12" s="26">
        <v>76691838.859999999</v>
      </c>
      <c r="H12" s="27">
        <v>109889</v>
      </c>
      <c r="I12" s="21">
        <v>1002.54</v>
      </c>
      <c r="J12" s="18">
        <f t="shared" si="1"/>
        <v>697.90278244410263</v>
      </c>
      <c r="K12" s="22" t="str">
        <f t="shared" si="2"/>
        <v>ผ่าน</v>
      </c>
      <c r="L12" s="22" t="str">
        <f t="shared" si="3"/>
        <v>ผ่าน</v>
      </c>
      <c r="M12" s="22" t="str">
        <f t="shared" si="4"/>
        <v>ผ่าน</v>
      </c>
    </row>
    <row r="13" spans="1:21" x14ac:dyDescent="0.55000000000000004">
      <c r="A13" s="14" t="s">
        <v>28</v>
      </c>
      <c r="B13" s="14" t="s">
        <v>23</v>
      </c>
      <c r="C13" s="23">
        <v>12262072.779999999</v>
      </c>
      <c r="D13" s="24">
        <v>823.44</v>
      </c>
      <c r="E13" s="25">
        <v>18791.63</v>
      </c>
      <c r="F13" s="18">
        <f t="shared" si="0"/>
        <v>14891.276571456328</v>
      </c>
      <c r="G13" s="26">
        <v>32382995.300000001</v>
      </c>
      <c r="H13" s="27">
        <v>52180</v>
      </c>
      <c r="I13" s="21">
        <v>783.91</v>
      </c>
      <c r="J13" s="18">
        <f t="shared" si="1"/>
        <v>620.60167305481025</v>
      </c>
      <c r="K13" s="22" t="str">
        <f t="shared" si="2"/>
        <v>ผ่าน</v>
      </c>
      <c r="L13" s="22" t="str">
        <f t="shared" si="3"/>
        <v>ผ่าน</v>
      </c>
      <c r="M13" s="22" t="str">
        <f t="shared" si="4"/>
        <v>ผ่าน</v>
      </c>
    </row>
    <row r="14" spans="1:21" x14ac:dyDescent="0.55000000000000004">
      <c r="A14" s="14" t="s">
        <v>29</v>
      </c>
      <c r="B14" s="14" t="s">
        <v>30</v>
      </c>
      <c r="C14" s="23">
        <v>759568.92</v>
      </c>
      <c r="D14" s="24">
        <v>491.13</v>
      </c>
      <c r="E14" s="25">
        <v>26166.61</v>
      </c>
      <c r="F14" s="18">
        <f t="shared" si="0"/>
        <v>1546.5740638934703</v>
      </c>
      <c r="G14" s="26">
        <v>16590439.029999999</v>
      </c>
      <c r="H14" s="27">
        <v>30256</v>
      </c>
      <c r="I14" s="21">
        <v>890.31</v>
      </c>
      <c r="J14" s="18">
        <f t="shared" si="1"/>
        <v>548.33550469328395</v>
      </c>
      <c r="K14" s="22" t="str">
        <f t="shared" si="2"/>
        <v>ผ่าน</v>
      </c>
      <c r="L14" s="22" t="str">
        <f t="shared" si="3"/>
        <v>ผ่าน</v>
      </c>
      <c r="M14" s="22" t="str">
        <f t="shared" si="4"/>
        <v>ผ่าน</v>
      </c>
    </row>
    <row r="15" spans="1:21" x14ac:dyDescent="0.55000000000000004">
      <c r="A15" s="14" t="s">
        <v>31</v>
      </c>
      <c r="B15" s="14" t="s">
        <v>32</v>
      </c>
      <c r="C15" s="23">
        <v>4658908.84</v>
      </c>
      <c r="D15" s="24">
        <v>328.5</v>
      </c>
      <c r="E15" s="25">
        <v>17985.61</v>
      </c>
      <c r="F15" s="18">
        <f t="shared" si="0"/>
        <v>14182.370898021309</v>
      </c>
      <c r="G15" s="26">
        <v>20145133.879999999</v>
      </c>
      <c r="H15" s="27">
        <v>29803</v>
      </c>
      <c r="I15" s="21">
        <v>797.37</v>
      </c>
      <c r="J15" s="18">
        <f t="shared" si="1"/>
        <v>675.94315605811494</v>
      </c>
      <c r="K15" s="22" t="str">
        <f t="shared" si="2"/>
        <v>ผ่าน</v>
      </c>
      <c r="L15" s="22" t="str">
        <f t="shared" si="3"/>
        <v>ผ่าน</v>
      </c>
      <c r="M15" s="22" t="str">
        <f t="shared" si="4"/>
        <v>ผ่าน</v>
      </c>
    </row>
    <row r="16" spans="1:21" x14ac:dyDescent="0.55000000000000004">
      <c r="A16" s="28"/>
      <c r="B16" s="28"/>
      <c r="E16" s="28"/>
      <c r="F16" s="28"/>
      <c r="I16" s="28"/>
      <c r="J16" s="28"/>
      <c r="K16" s="28"/>
      <c r="L16" s="28"/>
    </row>
    <row r="17" spans="1:12" x14ac:dyDescent="0.55000000000000004">
      <c r="A17" s="28" t="s">
        <v>33</v>
      </c>
      <c r="B17" s="28"/>
      <c r="E17" s="28"/>
      <c r="F17" s="28"/>
      <c r="I17" s="28"/>
      <c r="J17" s="28"/>
      <c r="K17" s="28"/>
      <c r="L17" s="28"/>
    </row>
    <row r="18" spans="1:12" s="33" customFormat="1" x14ac:dyDescent="0.55000000000000004">
      <c r="A18" s="29" t="s">
        <v>34</v>
      </c>
      <c r="B18" s="30" t="s">
        <v>35</v>
      </c>
      <c r="C18" s="31" t="s">
        <v>36</v>
      </c>
      <c r="D18" s="32">
        <f>8*100/9</f>
        <v>88.888888888888886</v>
      </c>
      <c r="G18" s="34"/>
      <c r="H18" s="35"/>
    </row>
    <row r="19" spans="1:12" s="33" customFormat="1" x14ac:dyDescent="0.55000000000000004">
      <c r="A19" s="29" t="s">
        <v>37</v>
      </c>
      <c r="B19" s="30" t="s">
        <v>38</v>
      </c>
      <c r="C19" s="31" t="s">
        <v>36</v>
      </c>
      <c r="D19" s="32">
        <f>1*100/9</f>
        <v>11.111111111111111</v>
      </c>
      <c r="G19" s="34"/>
      <c r="H19" s="35"/>
    </row>
    <row r="20" spans="1:12" x14ac:dyDescent="0.55000000000000004">
      <c r="A20" s="36" t="s">
        <v>39</v>
      </c>
      <c r="B20" s="37" t="s">
        <v>40</v>
      </c>
      <c r="C20" s="37"/>
      <c r="D20" s="38"/>
      <c r="E20" s="28"/>
      <c r="F20" s="28"/>
      <c r="G20" s="28"/>
      <c r="H20" s="39"/>
      <c r="I20" s="28"/>
      <c r="J20" s="28"/>
      <c r="K20" s="28"/>
      <c r="L20" s="28"/>
    </row>
    <row r="21" spans="1:12" x14ac:dyDescent="0.55000000000000004">
      <c r="A21" s="36"/>
      <c r="B21" s="40" t="s">
        <v>41</v>
      </c>
      <c r="C21" s="41"/>
      <c r="D21" s="42"/>
      <c r="E21" s="28"/>
      <c r="F21" s="28"/>
      <c r="G21" s="28"/>
      <c r="H21" s="39"/>
      <c r="I21" s="28"/>
      <c r="J21" s="28"/>
      <c r="K21" s="28"/>
      <c r="L21" s="28"/>
    </row>
    <row r="22" spans="1:12" x14ac:dyDescent="0.55000000000000004">
      <c r="A22" s="43"/>
      <c r="B22" s="44" t="s">
        <v>42</v>
      </c>
      <c r="C22" s="44"/>
      <c r="D22" s="45"/>
      <c r="E22" s="28"/>
      <c r="F22" s="28"/>
      <c r="G22" s="28"/>
      <c r="H22" s="39"/>
      <c r="I22" s="28"/>
      <c r="J22" s="28"/>
      <c r="K22" s="28"/>
      <c r="L22" s="28"/>
    </row>
    <row r="23" spans="1:12" s="28" customFormat="1" x14ac:dyDescent="0.55000000000000004">
      <c r="A23" s="46" t="s">
        <v>43</v>
      </c>
      <c r="B23" s="47" t="s">
        <v>44</v>
      </c>
      <c r="D23" s="48"/>
      <c r="H23" s="39"/>
    </row>
    <row r="24" spans="1:12" x14ac:dyDescent="0.55000000000000004">
      <c r="A24" s="49"/>
      <c r="B24" s="46" t="s">
        <v>45</v>
      </c>
    </row>
    <row r="25" spans="1:12" x14ac:dyDescent="0.55000000000000004">
      <c r="B25" s="41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F2010836-4833-4BE1-8830-F09C0B3B8664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DE12-A83E-44F8-8575-F93007794D69}">
  <sheetPr>
    <tabColor theme="6"/>
  </sheetPr>
  <dimension ref="A1:BY462"/>
  <sheetViews>
    <sheetView tabSelected="1" zoomScale="80" zoomScaleNormal="80" workbookViewId="0">
      <pane xSplit="3" ySplit="4" topLeftCell="BP5" activePane="bottomRight" state="frozen"/>
      <selection pane="topRight" activeCell="D1" sqref="D1"/>
      <selection pane="bottomLeft" activeCell="A5" sqref="A5"/>
      <selection pane="bottomRight" activeCell="BQ14" sqref="BQ14"/>
    </sheetView>
  </sheetViews>
  <sheetFormatPr defaultRowHeight="21.75" x14ac:dyDescent="0.2"/>
  <cols>
    <col min="1" max="1" width="9.25" style="51" bestFit="1" customWidth="1"/>
    <col min="2" max="2" width="14.625" style="124" customWidth="1"/>
    <col min="3" max="3" width="71.25" style="51" bestFit="1" customWidth="1"/>
    <col min="4" max="4" width="14" style="51" bestFit="1" customWidth="1"/>
    <col min="5" max="11" width="11.75" style="51" bestFit="1" customWidth="1"/>
    <col min="12" max="12" width="12.625" style="51" bestFit="1" customWidth="1"/>
    <col min="13" max="15" width="11.75" style="51" bestFit="1" customWidth="1"/>
    <col min="16" max="16" width="12.625" style="51" bestFit="1" customWidth="1"/>
    <col min="17" max="18" width="11.75" style="51" bestFit="1" customWidth="1"/>
    <col min="19" max="20" width="12.625" style="51" bestFit="1" customWidth="1"/>
    <col min="21" max="21" width="11.75" style="51" bestFit="1" customWidth="1"/>
    <col min="22" max="23" width="12.625" style="51" bestFit="1" customWidth="1"/>
    <col min="24" max="26" width="11.75" style="51" bestFit="1" customWidth="1"/>
    <col min="27" max="27" width="14" style="51" bestFit="1" customWidth="1"/>
    <col min="28" max="28" width="12.625" style="51" bestFit="1" customWidth="1"/>
    <col min="29" max="29" width="11.75" style="51" bestFit="1" customWidth="1"/>
    <col min="30" max="30" width="12.625" style="51" bestFit="1" customWidth="1"/>
    <col min="31" max="31" width="12.125" style="51" bestFit="1" customWidth="1"/>
    <col min="32" max="34" width="12.625" style="51" bestFit="1" customWidth="1"/>
    <col min="35" max="35" width="11.75" style="51" bestFit="1" customWidth="1"/>
    <col min="36" max="36" width="12.625" style="51" bestFit="1" customWidth="1"/>
    <col min="37" max="38" width="11.75" style="51" bestFit="1" customWidth="1"/>
    <col min="39" max="39" width="12.625" style="51" bestFit="1" customWidth="1"/>
    <col min="40" max="45" width="11.75" style="51" bestFit="1" customWidth="1"/>
    <col min="46" max="46" width="14.25" style="51" bestFit="1" customWidth="1"/>
    <col min="47" max="47" width="12.625" style="51" bestFit="1" customWidth="1"/>
    <col min="48" max="50" width="11.75" style="51" bestFit="1" customWidth="1"/>
    <col min="51" max="51" width="12.625" style="51" bestFit="1" customWidth="1"/>
    <col min="52" max="52" width="11.75" style="51" bestFit="1" customWidth="1"/>
    <col min="53" max="53" width="12.625" style="51" bestFit="1" customWidth="1"/>
    <col min="54" max="54" width="13.875" style="51" customWidth="1"/>
    <col min="55" max="55" width="11.75" style="51" bestFit="1" customWidth="1"/>
    <col min="56" max="56" width="12.625" style="51" bestFit="1" customWidth="1"/>
    <col min="57" max="58" width="11.75" style="51" bestFit="1" customWidth="1"/>
    <col min="59" max="59" width="12.625" style="51" bestFit="1" customWidth="1"/>
    <col min="60" max="60" width="11.625" style="51" customWidth="1"/>
    <col min="61" max="61" width="11.75" style="51" bestFit="1" customWidth="1"/>
    <col min="62" max="66" width="12.625" style="51" bestFit="1" customWidth="1"/>
    <col min="67" max="67" width="11.75" style="51" bestFit="1" customWidth="1"/>
    <col min="68" max="68" width="13.25" style="51" bestFit="1" customWidth="1"/>
    <col min="69" max="72" width="12.375" style="51" bestFit="1" customWidth="1"/>
    <col min="73" max="73" width="12.625" style="51" bestFit="1" customWidth="1"/>
    <col min="74" max="76" width="12.375" style="51" bestFit="1" customWidth="1"/>
    <col min="77" max="77" width="14.875" style="51" hidden="1" customWidth="1"/>
    <col min="78" max="16384" width="9" style="51"/>
  </cols>
  <sheetData>
    <row r="1" spans="1:77" x14ac:dyDescent="0.2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1" t="s">
        <v>47</v>
      </c>
    </row>
    <row r="2" spans="1:77" ht="23.25" x14ac:dyDescent="0.2">
      <c r="A2" s="52" t="s">
        <v>48</v>
      </c>
      <c r="B2" s="53" t="s">
        <v>49</v>
      </c>
      <c r="C2" s="54"/>
      <c r="D2" s="55" t="s">
        <v>50</v>
      </c>
      <c r="E2" s="55"/>
      <c r="F2" s="55"/>
      <c r="G2" s="55"/>
      <c r="H2" s="55"/>
      <c r="I2" s="55"/>
      <c r="J2" s="56" t="s">
        <v>51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 t="s">
        <v>52</v>
      </c>
      <c r="W2" s="57"/>
      <c r="X2" s="57"/>
      <c r="Y2" s="57"/>
      <c r="Z2" s="57"/>
      <c r="AA2" s="57"/>
      <c r="AB2" s="57"/>
      <c r="AC2" s="57"/>
      <c r="AD2" s="57"/>
      <c r="AE2" s="58" t="s">
        <v>53</v>
      </c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 t="s">
        <v>54</v>
      </c>
      <c r="AR2" s="59"/>
      <c r="AS2" s="59"/>
      <c r="AT2" s="59"/>
      <c r="AU2" s="59"/>
      <c r="AV2" s="59"/>
      <c r="AW2" s="59"/>
      <c r="AX2" s="60" t="s">
        <v>55</v>
      </c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1" t="s">
        <v>56</v>
      </c>
      <c r="BJ2" s="61"/>
      <c r="BK2" s="61"/>
      <c r="BL2" s="61"/>
      <c r="BM2" s="61"/>
      <c r="BN2" s="61"/>
      <c r="BO2" s="61"/>
      <c r="BP2" s="62" t="s">
        <v>57</v>
      </c>
      <c r="BQ2" s="62"/>
      <c r="BR2" s="62"/>
      <c r="BS2" s="62"/>
      <c r="BT2" s="62"/>
      <c r="BU2" s="62"/>
      <c r="BV2" s="62"/>
      <c r="BW2" s="62"/>
      <c r="BX2" s="62"/>
    </row>
    <row r="3" spans="1:77" s="72" customFormat="1" ht="21.75" customHeight="1" x14ac:dyDescent="0.2">
      <c r="A3" s="52"/>
      <c r="B3" s="63" t="s">
        <v>58</v>
      </c>
      <c r="C3" s="63" t="s">
        <v>59</v>
      </c>
      <c r="D3" s="64" t="s">
        <v>60</v>
      </c>
      <c r="E3" s="64" t="s">
        <v>61</v>
      </c>
      <c r="F3" s="64" t="s">
        <v>62</v>
      </c>
      <c r="G3" s="64" t="s">
        <v>63</v>
      </c>
      <c r="H3" s="64" t="s">
        <v>64</v>
      </c>
      <c r="I3" s="64" t="s">
        <v>65</v>
      </c>
      <c r="J3" s="65" t="s">
        <v>66</v>
      </c>
      <c r="K3" s="65" t="s">
        <v>67</v>
      </c>
      <c r="L3" s="65" t="s">
        <v>68</v>
      </c>
      <c r="M3" s="65" t="s">
        <v>69</v>
      </c>
      <c r="N3" s="65" t="s">
        <v>70</v>
      </c>
      <c r="O3" s="65" t="s">
        <v>71</v>
      </c>
      <c r="P3" s="65" t="s">
        <v>72</v>
      </c>
      <c r="Q3" s="65" t="s">
        <v>73</v>
      </c>
      <c r="R3" s="65" t="s">
        <v>74</v>
      </c>
      <c r="S3" s="65" t="s">
        <v>75</v>
      </c>
      <c r="T3" s="65" t="s">
        <v>76</v>
      </c>
      <c r="U3" s="65" t="s">
        <v>77</v>
      </c>
      <c r="V3" s="66" t="s">
        <v>78</v>
      </c>
      <c r="W3" s="66" t="s">
        <v>79</v>
      </c>
      <c r="X3" s="66" t="s">
        <v>80</v>
      </c>
      <c r="Y3" s="66" t="s">
        <v>81</v>
      </c>
      <c r="Z3" s="66" t="s">
        <v>82</v>
      </c>
      <c r="AA3" s="66" t="s">
        <v>83</v>
      </c>
      <c r="AB3" s="66" t="s">
        <v>84</v>
      </c>
      <c r="AC3" s="66" t="s">
        <v>85</v>
      </c>
      <c r="AD3" s="66" t="s">
        <v>86</v>
      </c>
      <c r="AE3" s="67" t="s">
        <v>87</v>
      </c>
      <c r="AF3" s="67" t="s">
        <v>88</v>
      </c>
      <c r="AG3" s="67" t="s">
        <v>89</v>
      </c>
      <c r="AH3" s="67" t="s">
        <v>90</v>
      </c>
      <c r="AI3" s="67" t="s">
        <v>91</v>
      </c>
      <c r="AJ3" s="67" t="s">
        <v>92</v>
      </c>
      <c r="AK3" s="67" t="s">
        <v>93</v>
      </c>
      <c r="AL3" s="67" t="s">
        <v>94</v>
      </c>
      <c r="AM3" s="67" t="s">
        <v>95</v>
      </c>
      <c r="AN3" s="67" t="s">
        <v>96</v>
      </c>
      <c r="AO3" s="67" t="s">
        <v>97</v>
      </c>
      <c r="AP3" s="67" t="s">
        <v>98</v>
      </c>
      <c r="AQ3" s="68" t="s">
        <v>99</v>
      </c>
      <c r="AR3" s="68" t="s">
        <v>100</v>
      </c>
      <c r="AS3" s="68" t="s">
        <v>101</v>
      </c>
      <c r="AT3" s="68" t="s">
        <v>102</v>
      </c>
      <c r="AU3" s="68" t="s">
        <v>103</v>
      </c>
      <c r="AV3" s="68" t="s">
        <v>104</v>
      </c>
      <c r="AW3" s="68" t="s">
        <v>105</v>
      </c>
      <c r="AX3" s="69" t="s">
        <v>106</v>
      </c>
      <c r="AY3" s="69" t="s">
        <v>107</v>
      </c>
      <c r="AZ3" s="69" t="s">
        <v>108</v>
      </c>
      <c r="BA3" s="69" t="s">
        <v>109</v>
      </c>
      <c r="BB3" s="69" t="s">
        <v>110</v>
      </c>
      <c r="BC3" s="69" t="s">
        <v>111</v>
      </c>
      <c r="BD3" s="69" t="s">
        <v>112</v>
      </c>
      <c r="BE3" s="69" t="s">
        <v>113</v>
      </c>
      <c r="BF3" s="69" t="s">
        <v>114</v>
      </c>
      <c r="BG3" s="69" t="s">
        <v>115</v>
      </c>
      <c r="BH3" s="69" t="s">
        <v>116</v>
      </c>
      <c r="BI3" s="70" t="s">
        <v>117</v>
      </c>
      <c r="BJ3" s="70" t="s">
        <v>118</v>
      </c>
      <c r="BK3" s="70" t="s">
        <v>119</v>
      </c>
      <c r="BL3" s="70" t="s">
        <v>120</v>
      </c>
      <c r="BM3" s="70" t="s">
        <v>121</v>
      </c>
      <c r="BN3" s="70" t="s">
        <v>122</v>
      </c>
      <c r="BO3" s="70" t="s">
        <v>123</v>
      </c>
      <c r="BP3" s="71" t="s">
        <v>124</v>
      </c>
      <c r="BQ3" s="71" t="s">
        <v>125</v>
      </c>
      <c r="BR3" s="71" t="s">
        <v>126</v>
      </c>
      <c r="BS3" s="71" t="s">
        <v>127</v>
      </c>
      <c r="BT3" s="71" t="s">
        <v>128</v>
      </c>
      <c r="BU3" s="71" t="s">
        <v>129</v>
      </c>
      <c r="BV3" s="71" t="s">
        <v>130</v>
      </c>
      <c r="BW3" s="71" t="s">
        <v>131</v>
      </c>
      <c r="BX3" s="71" t="s">
        <v>132</v>
      </c>
    </row>
    <row r="4" spans="1:77" s="82" customFormat="1" ht="21.75" customHeight="1" x14ac:dyDescent="0.2">
      <c r="A4" s="52"/>
      <c r="B4" s="73"/>
      <c r="C4" s="73"/>
      <c r="D4" s="74" t="s">
        <v>133</v>
      </c>
      <c r="E4" s="74" t="s">
        <v>134</v>
      </c>
      <c r="F4" s="74" t="s">
        <v>135</v>
      </c>
      <c r="G4" s="74" t="s">
        <v>136</v>
      </c>
      <c r="H4" s="74" t="s">
        <v>137</v>
      </c>
      <c r="I4" s="74" t="s">
        <v>138</v>
      </c>
      <c r="J4" s="75" t="s">
        <v>139</v>
      </c>
      <c r="K4" s="75" t="s">
        <v>140</v>
      </c>
      <c r="L4" s="75" t="s">
        <v>141</v>
      </c>
      <c r="M4" s="75" t="s">
        <v>142</v>
      </c>
      <c r="N4" s="75" t="s">
        <v>143</v>
      </c>
      <c r="O4" s="75" t="s">
        <v>144</v>
      </c>
      <c r="P4" s="75" t="s">
        <v>145</v>
      </c>
      <c r="Q4" s="75" t="s">
        <v>146</v>
      </c>
      <c r="R4" s="75" t="s">
        <v>147</v>
      </c>
      <c r="S4" s="75" t="s">
        <v>148</v>
      </c>
      <c r="T4" s="75" t="s">
        <v>149</v>
      </c>
      <c r="U4" s="75" t="s">
        <v>150</v>
      </c>
      <c r="V4" s="76" t="s">
        <v>151</v>
      </c>
      <c r="W4" s="76" t="s">
        <v>152</v>
      </c>
      <c r="X4" s="76" t="s">
        <v>153</v>
      </c>
      <c r="Y4" s="76" t="s">
        <v>154</v>
      </c>
      <c r="Z4" s="76" t="s">
        <v>155</v>
      </c>
      <c r="AA4" s="76">
        <v>10831</v>
      </c>
      <c r="AB4" s="76" t="s">
        <v>156</v>
      </c>
      <c r="AC4" s="76" t="s">
        <v>157</v>
      </c>
      <c r="AD4" s="76" t="s">
        <v>158</v>
      </c>
      <c r="AE4" s="77" t="s">
        <v>159</v>
      </c>
      <c r="AF4" s="77" t="s">
        <v>160</v>
      </c>
      <c r="AG4" s="77" t="s">
        <v>161</v>
      </c>
      <c r="AH4" s="77" t="s">
        <v>162</v>
      </c>
      <c r="AI4" s="77" t="s">
        <v>163</v>
      </c>
      <c r="AJ4" s="77" t="s">
        <v>164</v>
      </c>
      <c r="AK4" s="77" t="s">
        <v>165</v>
      </c>
      <c r="AL4" s="77" t="s">
        <v>166</v>
      </c>
      <c r="AM4" s="77" t="s">
        <v>167</v>
      </c>
      <c r="AN4" s="77" t="s">
        <v>168</v>
      </c>
      <c r="AO4" s="77" t="s">
        <v>169</v>
      </c>
      <c r="AP4" s="77" t="s">
        <v>170</v>
      </c>
      <c r="AQ4" s="78" t="s">
        <v>171</v>
      </c>
      <c r="AR4" s="78" t="s">
        <v>172</v>
      </c>
      <c r="AS4" s="78" t="s">
        <v>173</v>
      </c>
      <c r="AT4" s="78" t="s">
        <v>174</v>
      </c>
      <c r="AU4" s="78" t="s">
        <v>175</v>
      </c>
      <c r="AV4" s="78" t="s">
        <v>176</v>
      </c>
      <c r="AW4" s="78" t="s">
        <v>177</v>
      </c>
      <c r="AX4" s="79" t="s">
        <v>178</v>
      </c>
      <c r="AY4" s="79" t="s">
        <v>179</v>
      </c>
      <c r="AZ4" s="79" t="s">
        <v>180</v>
      </c>
      <c r="BA4" s="79" t="s">
        <v>181</v>
      </c>
      <c r="BB4" s="79" t="s">
        <v>182</v>
      </c>
      <c r="BC4" s="79" t="s">
        <v>183</v>
      </c>
      <c r="BD4" s="79" t="s">
        <v>184</v>
      </c>
      <c r="BE4" s="79" t="s">
        <v>185</v>
      </c>
      <c r="BF4" s="79" t="s">
        <v>186</v>
      </c>
      <c r="BG4" s="79" t="s">
        <v>187</v>
      </c>
      <c r="BH4" s="79" t="s">
        <v>188</v>
      </c>
      <c r="BI4" s="80" t="s">
        <v>189</v>
      </c>
      <c r="BJ4" s="80" t="s">
        <v>190</v>
      </c>
      <c r="BK4" s="80" t="s">
        <v>191</v>
      </c>
      <c r="BL4" s="80" t="s">
        <v>192</v>
      </c>
      <c r="BM4" s="80" t="s">
        <v>193</v>
      </c>
      <c r="BN4" s="80" t="s">
        <v>194</v>
      </c>
      <c r="BO4" s="80" t="s">
        <v>195</v>
      </c>
      <c r="BP4" s="81" t="s">
        <v>196</v>
      </c>
      <c r="BQ4" s="81" t="s">
        <v>197</v>
      </c>
      <c r="BR4" s="81" t="s">
        <v>198</v>
      </c>
      <c r="BS4" s="81" t="s">
        <v>199</v>
      </c>
      <c r="BT4" s="81" t="s">
        <v>200</v>
      </c>
      <c r="BU4" s="81" t="s">
        <v>201</v>
      </c>
      <c r="BV4" s="81" t="s">
        <v>202</v>
      </c>
      <c r="BW4" s="81" t="s">
        <v>203</v>
      </c>
      <c r="BX4" s="81" t="s">
        <v>204</v>
      </c>
    </row>
    <row r="5" spans="1:77" x14ac:dyDescent="0.2">
      <c r="A5" s="83" t="s">
        <v>205</v>
      </c>
      <c r="B5" s="84" t="s">
        <v>206</v>
      </c>
      <c r="C5" s="83" t="s">
        <v>207</v>
      </c>
      <c r="D5" s="85">
        <v>146192122.16</v>
      </c>
      <c r="E5" s="85">
        <v>30715560</v>
      </c>
      <c r="F5" s="85">
        <v>46803708</v>
      </c>
      <c r="G5" s="85">
        <v>21002227</v>
      </c>
      <c r="H5" s="85">
        <v>26565804.719999999</v>
      </c>
      <c r="I5" s="85">
        <v>7913890.6200000001</v>
      </c>
      <c r="J5" s="85">
        <v>112616772</v>
      </c>
      <c r="K5" s="85">
        <v>38689336.909999996</v>
      </c>
      <c r="L5" s="85">
        <v>8214400.5499999998</v>
      </c>
      <c r="M5" s="85">
        <v>57299065.560000002</v>
      </c>
      <c r="N5" s="85">
        <v>7746178.5</v>
      </c>
      <c r="O5" s="85">
        <v>29416478</v>
      </c>
      <c r="P5" s="85">
        <v>54172885</v>
      </c>
      <c r="Q5" s="85">
        <v>52836025.5</v>
      </c>
      <c r="R5" s="85">
        <v>3484689</v>
      </c>
      <c r="S5" s="85">
        <v>23980173.989999998</v>
      </c>
      <c r="T5" s="85">
        <v>17152318.949999999</v>
      </c>
      <c r="U5" s="85">
        <v>10016268.449999999</v>
      </c>
      <c r="V5" s="85">
        <v>112452040.52</v>
      </c>
      <c r="W5" s="85">
        <v>24382103.07</v>
      </c>
      <c r="X5" s="85">
        <v>22870706.760000002</v>
      </c>
      <c r="Y5" s="85">
        <v>46835386.990000002</v>
      </c>
      <c r="Z5" s="85">
        <v>13027427.5</v>
      </c>
      <c r="AA5" s="85">
        <v>23260891.940000001</v>
      </c>
      <c r="AB5" s="85">
        <v>23050399.949999999</v>
      </c>
      <c r="AC5" s="85">
        <v>8897981.5</v>
      </c>
      <c r="AD5" s="85">
        <v>10721095</v>
      </c>
      <c r="AE5" s="85">
        <v>68152014</v>
      </c>
      <c r="AF5" s="85">
        <v>16424464</v>
      </c>
      <c r="AG5" s="85">
        <v>11724053</v>
      </c>
      <c r="AH5" s="85">
        <v>9217592</v>
      </c>
      <c r="AI5" s="85">
        <v>9817205</v>
      </c>
      <c r="AJ5" s="85">
        <v>6639813</v>
      </c>
      <c r="AK5" s="85">
        <v>13208221</v>
      </c>
      <c r="AL5" s="85">
        <v>12538830</v>
      </c>
      <c r="AM5" s="85">
        <v>19027055</v>
      </c>
      <c r="AN5" s="85">
        <v>16487328</v>
      </c>
      <c r="AO5" s="85">
        <v>16165686.67</v>
      </c>
      <c r="AP5" s="85">
        <v>13145271</v>
      </c>
      <c r="AQ5" s="85">
        <v>39498578.75</v>
      </c>
      <c r="AR5" s="85">
        <v>10141267</v>
      </c>
      <c r="AS5" s="85">
        <v>10254493</v>
      </c>
      <c r="AT5" s="85">
        <v>12671109</v>
      </c>
      <c r="AU5" s="85">
        <v>9757439</v>
      </c>
      <c r="AV5" s="85">
        <v>867073</v>
      </c>
      <c r="AW5" s="85">
        <v>3525077</v>
      </c>
      <c r="AX5" s="85">
        <v>66660459</v>
      </c>
      <c r="AY5" s="85">
        <v>20223445.140000001</v>
      </c>
      <c r="AZ5" s="85">
        <v>15214597</v>
      </c>
      <c r="BA5" s="85">
        <v>33188124</v>
      </c>
      <c r="BB5" s="85">
        <v>27428876.75</v>
      </c>
      <c r="BC5" s="85">
        <v>17087558</v>
      </c>
      <c r="BD5" s="85">
        <v>30652065</v>
      </c>
      <c r="BE5" s="85">
        <v>19707267</v>
      </c>
      <c r="BF5" s="85">
        <v>17120522.350000001</v>
      </c>
      <c r="BG5" s="85">
        <v>5999795.2999999998</v>
      </c>
      <c r="BH5" s="85">
        <v>4921597</v>
      </c>
      <c r="BI5" s="85">
        <v>53761131.82</v>
      </c>
      <c r="BJ5" s="85">
        <v>47725610.740000002</v>
      </c>
      <c r="BK5" s="85">
        <v>13374223</v>
      </c>
      <c r="BL5" s="85">
        <v>11811072</v>
      </c>
      <c r="BM5" s="85">
        <v>11506060</v>
      </c>
      <c r="BN5" s="85">
        <v>14657856.109999999</v>
      </c>
      <c r="BO5" s="85">
        <v>6788387</v>
      </c>
      <c r="BP5" s="85">
        <v>42739032.270000003</v>
      </c>
      <c r="BQ5" s="85">
        <v>14196323</v>
      </c>
      <c r="BR5" s="85">
        <v>17290409</v>
      </c>
      <c r="BS5" s="85">
        <v>13585401.039999999</v>
      </c>
      <c r="BT5" s="85">
        <v>30479485.789999999</v>
      </c>
      <c r="BU5" s="85">
        <v>33970516</v>
      </c>
      <c r="BV5" s="85">
        <v>17305540</v>
      </c>
      <c r="BW5" s="85">
        <v>9732690</v>
      </c>
      <c r="BX5" s="85">
        <v>8734927.0899999999</v>
      </c>
      <c r="BY5" s="86">
        <v>14147936.25</v>
      </c>
    </row>
    <row r="6" spans="1:77" x14ac:dyDescent="0.2">
      <c r="A6" s="83" t="s">
        <v>205</v>
      </c>
      <c r="B6" s="84" t="s">
        <v>208</v>
      </c>
      <c r="C6" s="83" t="s">
        <v>209</v>
      </c>
      <c r="D6" s="85">
        <v>33542597.149999999</v>
      </c>
      <c r="E6" s="85">
        <v>426763</v>
      </c>
      <c r="F6" s="85">
        <v>3862512</v>
      </c>
      <c r="G6" s="85">
        <v>81436</v>
      </c>
      <c r="H6" s="85">
        <v>25276</v>
      </c>
      <c r="I6" s="85">
        <v>8185</v>
      </c>
      <c r="J6" s="85">
        <v>71287397.75</v>
      </c>
      <c r="K6" s="85">
        <v>1065630</v>
      </c>
      <c r="L6" s="85">
        <v>107649.79</v>
      </c>
      <c r="M6" s="85">
        <v>7950683.8600000003</v>
      </c>
      <c r="N6" s="85">
        <v>2305053</v>
      </c>
      <c r="O6" s="85">
        <v>712729</v>
      </c>
      <c r="P6" s="85">
        <v>1281769</v>
      </c>
      <c r="Q6" s="85">
        <v>202126.25</v>
      </c>
      <c r="R6" s="85">
        <v>0</v>
      </c>
      <c r="S6" s="85">
        <v>36579.25</v>
      </c>
      <c r="T6" s="85">
        <v>187409</v>
      </c>
      <c r="U6" s="85">
        <v>1826896.92</v>
      </c>
      <c r="V6" s="85">
        <v>41174957.159999996</v>
      </c>
      <c r="W6" s="85">
        <v>1108372.99</v>
      </c>
      <c r="X6" s="85">
        <v>2190996.31</v>
      </c>
      <c r="Y6" s="85">
        <v>1804989.4399999999</v>
      </c>
      <c r="Z6" s="85">
        <v>1085976.5</v>
      </c>
      <c r="AA6" s="85">
        <v>280017.75</v>
      </c>
      <c r="AB6" s="85">
        <v>167511.75</v>
      </c>
      <c r="AC6" s="85">
        <v>57128</v>
      </c>
      <c r="AD6" s="85">
        <v>27216</v>
      </c>
      <c r="AE6" s="85">
        <v>54217569</v>
      </c>
      <c r="AF6" s="85">
        <v>65942</v>
      </c>
      <c r="AG6" s="85">
        <v>311399</v>
      </c>
      <c r="AH6" s="85">
        <v>71635</v>
      </c>
      <c r="AI6" s="85">
        <v>252879</v>
      </c>
      <c r="AJ6" s="85">
        <v>96818</v>
      </c>
      <c r="AK6" s="85">
        <v>367569</v>
      </c>
      <c r="AL6" s="85">
        <v>537638</v>
      </c>
      <c r="AM6" s="85">
        <v>112734</v>
      </c>
      <c r="AN6" s="85">
        <v>41212</v>
      </c>
      <c r="AO6" s="85">
        <v>340610</v>
      </c>
      <c r="AP6" s="85">
        <v>341330</v>
      </c>
      <c r="AQ6" s="85">
        <v>17398018.899999999</v>
      </c>
      <c r="AR6" s="85">
        <v>377776</v>
      </c>
      <c r="AS6" s="85">
        <v>485177</v>
      </c>
      <c r="AT6" s="85">
        <v>376004</v>
      </c>
      <c r="AU6" s="85">
        <v>239468</v>
      </c>
      <c r="AV6" s="85">
        <v>158183</v>
      </c>
      <c r="AW6" s="85">
        <v>244921</v>
      </c>
      <c r="AX6" s="85">
        <v>43877760</v>
      </c>
      <c r="AY6" s="85">
        <v>6526</v>
      </c>
      <c r="AZ6" s="85">
        <v>255294</v>
      </c>
      <c r="BA6" s="85">
        <v>61868</v>
      </c>
      <c r="BB6" s="85">
        <v>64726</v>
      </c>
      <c r="BC6" s="85">
        <v>752850</v>
      </c>
      <c r="BD6" s="85">
        <v>511952</v>
      </c>
      <c r="BE6" s="85">
        <v>1615511</v>
      </c>
      <c r="BF6" s="85">
        <v>114593</v>
      </c>
      <c r="BG6" s="85">
        <v>21701</v>
      </c>
      <c r="BH6" s="85">
        <v>47401</v>
      </c>
      <c r="BI6" s="85">
        <v>26276414.631999999</v>
      </c>
      <c r="BJ6" s="85">
        <v>3342932</v>
      </c>
      <c r="BK6" s="85">
        <v>133187</v>
      </c>
      <c r="BL6" s="85">
        <v>68838</v>
      </c>
      <c r="BM6" s="85">
        <v>66673</v>
      </c>
      <c r="BN6" s="85">
        <v>60289</v>
      </c>
      <c r="BO6" s="85">
        <v>41837</v>
      </c>
      <c r="BP6" s="85">
        <v>37743062</v>
      </c>
      <c r="BQ6" s="85">
        <v>519722</v>
      </c>
      <c r="BR6" s="85">
        <v>120377</v>
      </c>
      <c r="BS6" s="85">
        <v>5164607.1900000004</v>
      </c>
      <c r="BT6" s="85">
        <v>301564.12</v>
      </c>
      <c r="BU6" s="85">
        <v>5178697</v>
      </c>
      <c r="BV6" s="85">
        <v>886249</v>
      </c>
      <c r="BW6" s="85">
        <v>93624.75</v>
      </c>
      <c r="BX6" s="85">
        <v>18765</v>
      </c>
      <c r="BY6" s="86">
        <v>5303372</v>
      </c>
    </row>
    <row r="7" spans="1:77" x14ac:dyDescent="0.2">
      <c r="A7" s="83" t="s">
        <v>205</v>
      </c>
      <c r="B7" s="84" t="s">
        <v>210</v>
      </c>
      <c r="C7" s="83" t="s">
        <v>211</v>
      </c>
      <c r="D7" s="85">
        <v>0</v>
      </c>
      <c r="E7" s="85">
        <v>613514</v>
      </c>
      <c r="F7" s="85">
        <v>5932</v>
      </c>
      <c r="G7" s="85">
        <v>0</v>
      </c>
      <c r="H7" s="85">
        <v>0</v>
      </c>
      <c r="I7" s="85">
        <v>0</v>
      </c>
      <c r="J7" s="85">
        <v>10984349.76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v>0</v>
      </c>
      <c r="T7" s="85">
        <v>0</v>
      </c>
      <c r="U7" s="85">
        <v>159133</v>
      </c>
      <c r="V7" s="85">
        <v>1836931</v>
      </c>
      <c r="W7" s="85">
        <v>111606</v>
      </c>
      <c r="X7" s="85">
        <v>31675.42</v>
      </c>
      <c r="Y7" s="85">
        <v>287756.25</v>
      </c>
      <c r="Z7" s="85">
        <v>2445</v>
      </c>
      <c r="AA7" s="85">
        <v>0</v>
      </c>
      <c r="AB7" s="85">
        <v>0</v>
      </c>
      <c r="AC7" s="85">
        <v>0</v>
      </c>
      <c r="AD7" s="85">
        <v>0</v>
      </c>
      <c r="AE7" s="85">
        <v>0</v>
      </c>
      <c r="AF7" s="85">
        <v>42484</v>
      </c>
      <c r="AG7" s="85">
        <v>0</v>
      </c>
      <c r="AH7" s="85">
        <v>0</v>
      </c>
      <c r="AI7" s="85">
        <v>0</v>
      </c>
      <c r="AJ7" s="85">
        <v>0</v>
      </c>
      <c r="AK7" s="85">
        <v>0</v>
      </c>
      <c r="AL7" s="85">
        <v>0</v>
      </c>
      <c r="AM7" s="85">
        <v>0</v>
      </c>
      <c r="AN7" s="85">
        <v>0</v>
      </c>
      <c r="AO7" s="85">
        <v>0</v>
      </c>
      <c r="AP7" s="85">
        <v>0</v>
      </c>
      <c r="AQ7" s="85">
        <v>204103.25</v>
      </c>
      <c r="AR7" s="85">
        <v>0</v>
      </c>
      <c r="AS7" s="85">
        <v>73527</v>
      </c>
      <c r="AT7" s="85">
        <v>140</v>
      </c>
      <c r="AU7" s="85">
        <v>0</v>
      </c>
      <c r="AV7" s="85">
        <v>0</v>
      </c>
      <c r="AW7" s="85">
        <v>0</v>
      </c>
      <c r="AX7" s="85">
        <v>34052.25</v>
      </c>
      <c r="AY7" s="85">
        <v>0</v>
      </c>
      <c r="AZ7" s="85">
        <v>118086</v>
      </c>
      <c r="BA7" s="85">
        <v>0</v>
      </c>
      <c r="BB7" s="85">
        <v>0</v>
      </c>
      <c r="BC7" s="85">
        <v>389483</v>
      </c>
      <c r="BD7" s="85">
        <v>1497</v>
      </c>
      <c r="BE7" s="85">
        <v>0</v>
      </c>
      <c r="BF7" s="85">
        <v>0</v>
      </c>
      <c r="BG7" s="85">
        <v>14215</v>
      </c>
      <c r="BH7" s="85">
        <v>0</v>
      </c>
      <c r="BI7" s="85">
        <v>827050.82</v>
      </c>
      <c r="BJ7" s="85">
        <v>671937.55</v>
      </c>
      <c r="BK7" s="85">
        <v>0</v>
      </c>
      <c r="BL7" s="85">
        <v>0</v>
      </c>
      <c r="BM7" s="85">
        <v>0</v>
      </c>
      <c r="BN7" s="85">
        <v>0</v>
      </c>
      <c r="BO7" s="85">
        <v>0</v>
      </c>
      <c r="BP7" s="85">
        <v>0</v>
      </c>
      <c r="BQ7" s="85">
        <v>430</v>
      </c>
      <c r="BR7" s="85">
        <v>0</v>
      </c>
      <c r="BS7" s="85">
        <v>0</v>
      </c>
      <c r="BT7" s="85">
        <v>19074.25</v>
      </c>
      <c r="BU7" s="85">
        <v>0</v>
      </c>
      <c r="BV7" s="85">
        <v>0</v>
      </c>
      <c r="BW7" s="85">
        <v>0</v>
      </c>
      <c r="BX7" s="85">
        <v>250</v>
      </c>
      <c r="BY7" s="86">
        <v>14262204.210000001</v>
      </c>
    </row>
    <row r="8" spans="1:77" x14ac:dyDescent="0.2">
      <c r="A8" s="83" t="s">
        <v>205</v>
      </c>
      <c r="B8" s="84" t="s">
        <v>212</v>
      </c>
      <c r="C8" s="83" t="s">
        <v>213</v>
      </c>
      <c r="D8" s="85">
        <v>745615</v>
      </c>
      <c r="E8" s="85">
        <v>3244</v>
      </c>
      <c r="F8" s="85">
        <v>3053353</v>
      </c>
      <c r="G8" s="85">
        <v>0</v>
      </c>
      <c r="H8" s="85">
        <v>1821</v>
      </c>
      <c r="I8" s="85">
        <v>183</v>
      </c>
      <c r="J8" s="85">
        <v>3207116.17</v>
      </c>
      <c r="K8" s="85">
        <v>36797.5</v>
      </c>
      <c r="L8" s="85">
        <v>0</v>
      </c>
      <c r="M8" s="85">
        <v>5849976.2000000002</v>
      </c>
      <c r="N8" s="85">
        <v>0</v>
      </c>
      <c r="O8" s="85">
        <v>16302</v>
      </c>
      <c r="P8" s="85">
        <v>0</v>
      </c>
      <c r="Q8" s="85">
        <v>202955.25</v>
      </c>
      <c r="R8" s="85">
        <v>136430</v>
      </c>
      <c r="S8" s="85">
        <v>21017.5</v>
      </c>
      <c r="T8" s="85">
        <v>0</v>
      </c>
      <c r="U8" s="85">
        <v>17667.75</v>
      </c>
      <c r="V8" s="85">
        <v>0</v>
      </c>
      <c r="W8" s="85">
        <v>3500</v>
      </c>
      <c r="X8" s="85">
        <v>0</v>
      </c>
      <c r="Y8" s="85">
        <v>0</v>
      </c>
      <c r="Z8" s="85">
        <v>60133.5</v>
      </c>
      <c r="AA8" s="85">
        <v>0</v>
      </c>
      <c r="AB8" s="85">
        <v>0</v>
      </c>
      <c r="AC8" s="85">
        <v>1642321.47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  <c r="AL8" s="85">
        <v>0</v>
      </c>
      <c r="AM8" s="85">
        <v>0</v>
      </c>
      <c r="AN8" s="85">
        <v>0</v>
      </c>
      <c r="AO8" s="85">
        <v>0</v>
      </c>
      <c r="AP8" s="85">
        <v>0</v>
      </c>
      <c r="AQ8" s="85">
        <v>0</v>
      </c>
      <c r="AR8" s="85">
        <v>0</v>
      </c>
      <c r="AS8" s="85">
        <v>0</v>
      </c>
      <c r="AT8" s="85">
        <v>0</v>
      </c>
      <c r="AU8" s="85">
        <v>0</v>
      </c>
      <c r="AV8" s="85">
        <v>28349.439999999999</v>
      </c>
      <c r="AW8" s="85">
        <v>0</v>
      </c>
      <c r="AX8" s="85">
        <v>0</v>
      </c>
      <c r="AY8" s="85">
        <v>0</v>
      </c>
      <c r="AZ8" s="85">
        <v>0</v>
      </c>
      <c r="BA8" s="85">
        <v>0</v>
      </c>
      <c r="BB8" s="85">
        <v>0</v>
      </c>
      <c r="BC8" s="85">
        <v>0</v>
      </c>
      <c r="BD8" s="85">
        <v>0</v>
      </c>
      <c r="BE8" s="85">
        <v>0</v>
      </c>
      <c r="BF8" s="85">
        <v>0</v>
      </c>
      <c r="BG8" s="85">
        <v>0</v>
      </c>
      <c r="BH8" s="85">
        <v>0</v>
      </c>
      <c r="BI8" s="85">
        <v>102233.75</v>
      </c>
      <c r="BJ8" s="85">
        <v>0</v>
      </c>
      <c r="BK8" s="85">
        <v>0</v>
      </c>
      <c r="BL8" s="85">
        <v>0</v>
      </c>
      <c r="BM8" s="85">
        <v>1762</v>
      </c>
      <c r="BN8" s="85">
        <v>0</v>
      </c>
      <c r="BO8" s="85">
        <v>0</v>
      </c>
      <c r="BP8" s="85">
        <v>15660</v>
      </c>
      <c r="BQ8" s="85">
        <v>29786</v>
      </c>
      <c r="BR8" s="85">
        <v>0</v>
      </c>
      <c r="BS8" s="85">
        <v>0</v>
      </c>
      <c r="BT8" s="85">
        <v>17914</v>
      </c>
      <c r="BU8" s="85">
        <v>89755</v>
      </c>
      <c r="BV8" s="85">
        <v>14765</v>
      </c>
      <c r="BW8" s="85">
        <v>0</v>
      </c>
      <c r="BX8" s="85">
        <v>1751</v>
      </c>
      <c r="BY8" s="86">
        <v>472477009.28000003</v>
      </c>
    </row>
    <row r="9" spans="1:77" x14ac:dyDescent="0.2">
      <c r="A9" s="83" t="s">
        <v>205</v>
      </c>
      <c r="B9" s="84" t="s">
        <v>214</v>
      </c>
      <c r="C9" s="83" t="s">
        <v>215</v>
      </c>
      <c r="D9" s="85">
        <v>30000</v>
      </c>
      <c r="E9" s="85">
        <v>0</v>
      </c>
      <c r="F9" s="85">
        <v>12500</v>
      </c>
      <c r="G9" s="85">
        <v>0</v>
      </c>
      <c r="H9" s="85">
        <v>0</v>
      </c>
      <c r="I9" s="85">
        <v>0</v>
      </c>
      <c r="J9" s="85">
        <v>2290315.85</v>
      </c>
      <c r="K9" s="85">
        <v>214385</v>
      </c>
      <c r="L9" s="85">
        <v>547017</v>
      </c>
      <c r="M9" s="85">
        <v>0</v>
      </c>
      <c r="N9" s="85">
        <v>823839.13</v>
      </c>
      <c r="O9" s="85">
        <v>77500</v>
      </c>
      <c r="P9" s="85">
        <v>3748668.5</v>
      </c>
      <c r="Q9" s="85">
        <v>1247096.5</v>
      </c>
      <c r="R9" s="85">
        <v>0</v>
      </c>
      <c r="S9" s="85">
        <v>55550.65</v>
      </c>
      <c r="T9" s="85">
        <v>1365107</v>
      </c>
      <c r="U9" s="85">
        <v>455256.2</v>
      </c>
      <c r="V9" s="85">
        <v>604775</v>
      </c>
      <c r="W9" s="85">
        <v>2431029</v>
      </c>
      <c r="X9" s="85">
        <v>1901725.18</v>
      </c>
      <c r="Y9" s="85">
        <v>2176703.86</v>
      </c>
      <c r="Z9" s="85">
        <v>735246</v>
      </c>
      <c r="AA9" s="85">
        <v>1842075.75</v>
      </c>
      <c r="AB9" s="85">
        <v>767897.42</v>
      </c>
      <c r="AC9" s="85">
        <v>255977</v>
      </c>
      <c r="AD9" s="85">
        <v>5000</v>
      </c>
      <c r="AE9" s="85">
        <v>19730355.34</v>
      </c>
      <c r="AF9" s="85">
        <v>240002</v>
      </c>
      <c r="AG9" s="85">
        <v>102905</v>
      </c>
      <c r="AH9" s="85">
        <v>0</v>
      </c>
      <c r="AI9" s="85">
        <v>1489889</v>
      </c>
      <c r="AJ9" s="85">
        <v>0</v>
      </c>
      <c r="AK9" s="85">
        <v>339256</v>
      </c>
      <c r="AL9" s="85">
        <v>418138</v>
      </c>
      <c r="AM9" s="85">
        <v>209039.5</v>
      </c>
      <c r="AN9" s="85">
        <v>213369</v>
      </c>
      <c r="AO9" s="85">
        <v>638741</v>
      </c>
      <c r="AP9" s="85">
        <v>1008925</v>
      </c>
      <c r="AQ9" s="85">
        <v>62500</v>
      </c>
      <c r="AR9" s="85">
        <v>5000</v>
      </c>
      <c r="AS9" s="85">
        <v>0</v>
      </c>
      <c r="AT9" s="85">
        <v>0</v>
      </c>
      <c r="AU9" s="85">
        <v>0</v>
      </c>
      <c r="AV9" s="85">
        <v>0</v>
      </c>
      <c r="AW9" s="85">
        <v>0</v>
      </c>
      <c r="AX9" s="85">
        <v>659135</v>
      </c>
      <c r="AY9" s="85">
        <v>1652358</v>
      </c>
      <c r="AZ9" s="85">
        <v>594748</v>
      </c>
      <c r="BA9" s="85">
        <v>7500</v>
      </c>
      <c r="BB9" s="85">
        <v>169092</v>
      </c>
      <c r="BC9" s="85">
        <v>731594</v>
      </c>
      <c r="BD9" s="85">
        <v>1601743</v>
      </c>
      <c r="BE9" s="85">
        <v>147649</v>
      </c>
      <c r="BF9" s="85">
        <v>0</v>
      </c>
      <c r="BG9" s="85">
        <v>94722</v>
      </c>
      <c r="BH9" s="85">
        <v>1015</v>
      </c>
      <c r="BI9" s="85">
        <v>35000</v>
      </c>
      <c r="BJ9" s="85">
        <v>0</v>
      </c>
      <c r="BK9" s="85">
        <v>391195</v>
      </c>
      <c r="BL9" s="85">
        <v>246954</v>
      </c>
      <c r="BM9" s="85">
        <v>664795</v>
      </c>
      <c r="BN9" s="85">
        <v>704377</v>
      </c>
      <c r="BO9" s="85">
        <v>218193</v>
      </c>
      <c r="BP9" s="85">
        <v>221628</v>
      </c>
      <c r="BQ9" s="85">
        <v>2507601</v>
      </c>
      <c r="BR9" s="85">
        <v>1207513</v>
      </c>
      <c r="BS9" s="85">
        <v>271300.5</v>
      </c>
      <c r="BT9" s="85">
        <v>721246.7</v>
      </c>
      <c r="BU9" s="85">
        <v>1468900.01</v>
      </c>
      <c r="BV9" s="85">
        <v>0</v>
      </c>
      <c r="BW9" s="85">
        <v>0</v>
      </c>
      <c r="BX9" s="85">
        <v>0</v>
      </c>
      <c r="BY9" s="86">
        <v>634026496.1500001</v>
      </c>
    </row>
    <row r="10" spans="1:77" x14ac:dyDescent="0.2">
      <c r="A10" s="83" t="s">
        <v>205</v>
      </c>
      <c r="B10" s="84" t="s">
        <v>216</v>
      </c>
      <c r="C10" s="83" t="s">
        <v>217</v>
      </c>
      <c r="D10" s="85">
        <v>7143851.9100000001</v>
      </c>
      <c r="E10" s="85">
        <v>623269.63</v>
      </c>
      <c r="F10" s="85">
        <v>6212646.2000000002</v>
      </c>
      <c r="G10" s="85">
        <v>579339</v>
      </c>
      <c r="H10" s="85">
        <v>500157.94</v>
      </c>
      <c r="I10" s="85">
        <v>191585.68</v>
      </c>
      <c r="J10" s="85">
        <v>21204790.239999998</v>
      </c>
      <c r="K10" s="85">
        <v>1930880.09</v>
      </c>
      <c r="L10" s="85">
        <v>402715.45</v>
      </c>
      <c r="M10" s="85">
        <v>8554531.9499999993</v>
      </c>
      <c r="N10" s="85">
        <v>769041</v>
      </c>
      <c r="O10" s="85">
        <v>1789290</v>
      </c>
      <c r="P10" s="85">
        <v>807056</v>
      </c>
      <c r="Q10" s="85">
        <v>1778993.73</v>
      </c>
      <c r="R10" s="85">
        <v>101150.85</v>
      </c>
      <c r="S10" s="85">
        <v>831581.96</v>
      </c>
      <c r="T10" s="85">
        <v>422428.5</v>
      </c>
      <c r="U10" s="85">
        <v>334344.78000000003</v>
      </c>
      <c r="V10" s="85">
        <v>4028903.01</v>
      </c>
      <c r="W10" s="85">
        <v>1582964.25</v>
      </c>
      <c r="X10" s="85">
        <v>325697.14</v>
      </c>
      <c r="Y10" s="85">
        <v>1197558.52</v>
      </c>
      <c r="Z10" s="85">
        <v>833267</v>
      </c>
      <c r="AA10" s="85">
        <v>367928.2</v>
      </c>
      <c r="AB10" s="85">
        <v>1527194</v>
      </c>
      <c r="AC10" s="85">
        <v>156100</v>
      </c>
      <c r="AD10" s="85">
        <v>240060</v>
      </c>
      <c r="AE10" s="85">
        <v>7222481.1699999999</v>
      </c>
      <c r="AF10" s="85">
        <v>188855</v>
      </c>
      <c r="AG10" s="85">
        <v>87486</v>
      </c>
      <c r="AH10" s="85">
        <v>112778</v>
      </c>
      <c r="AI10" s="85">
        <v>64480</v>
      </c>
      <c r="AJ10" s="85">
        <v>269292</v>
      </c>
      <c r="AK10" s="85">
        <v>230957</v>
      </c>
      <c r="AL10" s="85">
        <v>101098</v>
      </c>
      <c r="AM10" s="85">
        <v>561347</v>
      </c>
      <c r="AN10" s="85">
        <v>291586</v>
      </c>
      <c r="AO10" s="85">
        <v>496527.75</v>
      </c>
      <c r="AP10" s="85">
        <v>252999.26</v>
      </c>
      <c r="AQ10" s="85">
        <v>2492403.75</v>
      </c>
      <c r="AR10" s="85">
        <v>192962.07</v>
      </c>
      <c r="AS10" s="85">
        <v>281744.5</v>
      </c>
      <c r="AT10" s="85">
        <v>270547.07</v>
      </c>
      <c r="AU10" s="85">
        <v>127078</v>
      </c>
      <c r="AV10" s="85">
        <v>87666.08</v>
      </c>
      <c r="AW10" s="85">
        <v>168173.86</v>
      </c>
      <c r="AX10" s="85">
        <v>10693645.25</v>
      </c>
      <c r="AY10" s="85">
        <v>600299.6</v>
      </c>
      <c r="AZ10" s="85">
        <v>901658</v>
      </c>
      <c r="BA10" s="85">
        <v>246336.37</v>
      </c>
      <c r="BB10" s="85">
        <v>650753</v>
      </c>
      <c r="BC10" s="85">
        <v>1081905</v>
      </c>
      <c r="BD10" s="85">
        <v>1561847.5</v>
      </c>
      <c r="BE10" s="85">
        <v>328378.21000000002</v>
      </c>
      <c r="BF10" s="85">
        <v>571743.05000000005</v>
      </c>
      <c r="BG10" s="85">
        <v>9525</v>
      </c>
      <c r="BH10" s="85">
        <v>32297</v>
      </c>
      <c r="BI10" s="85">
        <v>2217061.9300000002</v>
      </c>
      <c r="BJ10" s="85">
        <v>2031587.26</v>
      </c>
      <c r="BK10" s="85">
        <v>292514</v>
      </c>
      <c r="BL10" s="85">
        <v>238481</v>
      </c>
      <c r="BM10" s="85">
        <v>1183863.3400000001</v>
      </c>
      <c r="BN10" s="85">
        <v>408503</v>
      </c>
      <c r="BO10" s="85">
        <v>171835.4</v>
      </c>
      <c r="BP10" s="85">
        <v>12590344.73</v>
      </c>
      <c r="BQ10" s="85">
        <v>803888</v>
      </c>
      <c r="BR10" s="85">
        <v>213010</v>
      </c>
      <c r="BS10" s="85">
        <v>759862.6</v>
      </c>
      <c r="BT10" s="85">
        <v>723764.42</v>
      </c>
      <c r="BU10" s="85">
        <v>3919988.61</v>
      </c>
      <c r="BV10" s="85">
        <v>564285.49</v>
      </c>
      <c r="BW10" s="85">
        <v>163953.29999999999</v>
      </c>
      <c r="BX10" s="85">
        <v>122777.7</v>
      </c>
      <c r="BY10" s="86">
        <v>9934130.1999999993</v>
      </c>
    </row>
    <row r="11" spans="1:77" x14ac:dyDescent="0.2">
      <c r="A11" s="83" t="s">
        <v>205</v>
      </c>
      <c r="B11" s="84" t="s">
        <v>218</v>
      </c>
      <c r="C11" s="83" t="s">
        <v>219</v>
      </c>
      <c r="D11" s="85">
        <v>0</v>
      </c>
      <c r="E11" s="85">
        <v>0</v>
      </c>
      <c r="F11" s="85">
        <v>440270.5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1512437.15</v>
      </c>
      <c r="N11" s="85">
        <v>0</v>
      </c>
      <c r="O11" s="85">
        <v>0</v>
      </c>
      <c r="P11" s="85">
        <v>700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15150511.1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  <c r="AL11" s="85">
        <v>0</v>
      </c>
      <c r="AM11" s="85">
        <v>0</v>
      </c>
      <c r="AN11" s="85">
        <v>0</v>
      </c>
      <c r="AO11" s="85">
        <v>0</v>
      </c>
      <c r="AP11" s="85">
        <v>0</v>
      </c>
      <c r="AQ11" s="85">
        <v>0</v>
      </c>
      <c r="AR11" s="85">
        <v>0</v>
      </c>
      <c r="AS11" s="85">
        <v>0</v>
      </c>
      <c r="AT11" s="85">
        <v>0</v>
      </c>
      <c r="AU11" s="85">
        <v>0</v>
      </c>
      <c r="AV11" s="85">
        <v>0</v>
      </c>
      <c r="AW11" s="85">
        <v>0</v>
      </c>
      <c r="AX11" s="85">
        <v>0</v>
      </c>
      <c r="AY11" s="85">
        <v>0</v>
      </c>
      <c r="AZ11" s="85">
        <v>0</v>
      </c>
      <c r="BA11" s="85">
        <v>0</v>
      </c>
      <c r="BB11" s="85">
        <v>0</v>
      </c>
      <c r="BC11" s="85">
        <v>0</v>
      </c>
      <c r="BD11" s="85">
        <v>0</v>
      </c>
      <c r="BE11" s="85">
        <v>0</v>
      </c>
      <c r="BF11" s="85">
        <v>0</v>
      </c>
      <c r="BG11" s="85">
        <v>0</v>
      </c>
      <c r="BH11" s="85">
        <v>660</v>
      </c>
      <c r="BI11" s="85">
        <v>177736.5</v>
      </c>
      <c r="BJ11" s="85">
        <v>0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  <c r="BP11" s="85">
        <v>918752</v>
      </c>
      <c r="BQ11" s="85">
        <v>0</v>
      </c>
      <c r="BR11" s="85">
        <v>0</v>
      </c>
      <c r="BS11" s="85">
        <v>0</v>
      </c>
      <c r="BT11" s="85">
        <v>0</v>
      </c>
      <c r="BU11" s="85">
        <v>0</v>
      </c>
      <c r="BV11" s="85">
        <v>0</v>
      </c>
      <c r="BW11" s="85">
        <v>0</v>
      </c>
      <c r="BX11" s="85">
        <v>0</v>
      </c>
      <c r="BY11" s="86">
        <v>72103297.559900001</v>
      </c>
    </row>
    <row r="12" spans="1:77" x14ac:dyDescent="0.2">
      <c r="A12" s="83" t="s">
        <v>205</v>
      </c>
      <c r="B12" s="84" t="s">
        <v>220</v>
      </c>
      <c r="C12" s="83" t="s">
        <v>221</v>
      </c>
      <c r="D12" s="85">
        <v>1702119.55</v>
      </c>
      <c r="E12" s="85">
        <v>61309</v>
      </c>
      <c r="F12" s="85">
        <v>117065</v>
      </c>
      <c r="G12" s="85">
        <v>3020</v>
      </c>
      <c r="H12" s="85">
        <v>7745</v>
      </c>
      <c r="I12" s="85">
        <v>0</v>
      </c>
      <c r="J12" s="85">
        <v>309118.25</v>
      </c>
      <c r="K12" s="85">
        <v>123337</v>
      </c>
      <c r="L12" s="85">
        <v>17692</v>
      </c>
      <c r="M12" s="85">
        <v>807120.5</v>
      </c>
      <c r="N12" s="85">
        <v>22357</v>
      </c>
      <c r="O12" s="85">
        <v>23170</v>
      </c>
      <c r="P12" s="85">
        <v>582806.02</v>
      </c>
      <c r="Q12" s="85">
        <v>467919.81</v>
      </c>
      <c r="R12" s="85">
        <v>42840</v>
      </c>
      <c r="S12" s="85">
        <v>6574.5</v>
      </c>
      <c r="T12" s="85">
        <v>52144.5</v>
      </c>
      <c r="U12" s="85">
        <v>0</v>
      </c>
      <c r="V12" s="85">
        <v>351882</v>
      </c>
      <c r="W12" s="85">
        <v>839198</v>
      </c>
      <c r="X12" s="85">
        <v>715458.86</v>
      </c>
      <c r="Y12" s="85">
        <v>534019.01</v>
      </c>
      <c r="Z12" s="85">
        <v>606398.5</v>
      </c>
      <c r="AA12" s="85">
        <v>7229</v>
      </c>
      <c r="AB12" s="85">
        <v>252368.6</v>
      </c>
      <c r="AC12" s="85">
        <v>0</v>
      </c>
      <c r="AD12" s="85">
        <v>9598</v>
      </c>
      <c r="AE12" s="85">
        <v>212709.5</v>
      </c>
      <c r="AF12" s="85">
        <v>24824</v>
      </c>
      <c r="AG12" s="85">
        <v>44922</v>
      </c>
      <c r="AH12" s="85">
        <v>0</v>
      </c>
      <c r="AI12" s="85">
        <v>0</v>
      </c>
      <c r="AJ12" s="85">
        <v>71377</v>
      </c>
      <c r="AK12" s="85">
        <v>0</v>
      </c>
      <c r="AL12" s="85">
        <v>203372</v>
      </c>
      <c r="AM12" s="85">
        <v>0</v>
      </c>
      <c r="AN12" s="85">
        <v>0</v>
      </c>
      <c r="AO12" s="85">
        <v>13220</v>
      </c>
      <c r="AP12" s="85">
        <v>17074</v>
      </c>
      <c r="AQ12" s="85">
        <v>32823.25</v>
      </c>
      <c r="AR12" s="85">
        <v>0</v>
      </c>
      <c r="AS12" s="85">
        <v>0</v>
      </c>
      <c r="AT12" s="85">
        <v>0</v>
      </c>
      <c r="AU12" s="85">
        <v>16820</v>
      </c>
      <c r="AV12" s="85">
        <v>22240</v>
      </c>
      <c r="AW12" s="85">
        <v>0</v>
      </c>
      <c r="AX12" s="85">
        <v>0</v>
      </c>
      <c r="AY12" s="85">
        <v>4910</v>
      </c>
      <c r="AZ12" s="85">
        <v>17605</v>
      </c>
      <c r="BA12" s="85">
        <v>0</v>
      </c>
      <c r="BB12" s="85">
        <v>38915</v>
      </c>
      <c r="BC12" s="85">
        <v>37668</v>
      </c>
      <c r="BD12" s="85">
        <v>103540</v>
      </c>
      <c r="BE12" s="85">
        <v>15935</v>
      </c>
      <c r="BF12" s="85">
        <v>114859</v>
      </c>
      <c r="BG12" s="85">
        <v>27916</v>
      </c>
      <c r="BH12" s="85">
        <v>470</v>
      </c>
      <c r="BI12" s="85">
        <v>9123.25</v>
      </c>
      <c r="BJ12" s="85">
        <v>0</v>
      </c>
      <c r="BK12" s="85">
        <v>17760</v>
      </c>
      <c r="BL12" s="85">
        <v>10083</v>
      </c>
      <c r="BM12" s="85">
        <v>0</v>
      </c>
      <c r="BN12" s="85">
        <v>222058</v>
      </c>
      <c r="BO12" s="85">
        <v>0</v>
      </c>
      <c r="BP12" s="85">
        <v>40512</v>
      </c>
      <c r="BQ12" s="85">
        <v>0</v>
      </c>
      <c r="BR12" s="85">
        <v>4127</v>
      </c>
      <c r="BS12" s="85">
        <v>60326.25</v>
      </c>
      <c r="BT12" s="85">
        <v>0</v>
      </c>
      <c r="BU12" s="85">
        <v>0</v>
      </c>
      <c r="BV12" s="85">
        <v>0</v>
      </c>
      <c r="BW12" s="85">
        <v>5888</v>
      </c>
      <c r="BX12" s="85">
        <v>0</v>
      </c>
      <c r="BY12" s="86">
        <v>3619636.6500000004</v>
      </c>
    </row>
    <row r="13" spans="1:77" x14ac:dyDescent="0.2">
      <c r="A13" s="83" t="s">
        <v>205</v>
      </c>
      <c r="B13" s="84" t="s">
        <v>222</v>
      </c>
      <c r="C13" s="83" t="s">
        <v>223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490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4079</v>
      </c>
      <c r="X13" s="85">
        <v>0</v>
      </c>
      <c r="Y13" s="85">
        <v>0</v>
      </c>
      <c r="Z13" s="85">
        <v>0</v>
      </c>
      <c r="AA13" s="85">
        <v>1500</v>
      </c>
      <c r="AB13" s="85">
        <v>0</v>
      </c>
      <c r="AC13" s="85">
        <v>4612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  <c r="AL13" s="85">
        <v>0</v>
      </c>
      <c r="AM13" s="85">
        <v>0</v>
      </c>
      <c r="AN13" s="85">
        <v>0</v>
      </c>
      <c r="AO13" s="85">
        <v>0</v>
      </c>
      <c r="AP13" s="85">
        <v>0</v>
      </c>
      <c r="AQ13" s="85">
        <v>0</v>
      </c>
      <c r="AR13" s="85">
        <v>0</v>
      </c>
      <c r="AS13" s="85">
        <v>0</v>
      </c>
      <c r="AT13" s="85">
        <v>0</v>
      </c>
      <c r="AU13" s="85">
        <v>0</v>
      </c>
      <c r="AV13" s="85">
        <v>0</v>
      </c>
      <c r="AW13" s="85">
        <v>0</v>
      </c>
      <c r="AX13" s="85">
        <v>24986</v>
      </c>
      <c r="AY13" s="85">
        <v>0</v>
      </c>
      <c r="AZ13" s="85">
        <v>0</v>
      </c>
      <c r="BA13" s="85">
        <v>0</v>
      </c>
      <c r="BB13" s="85">
        <v>0</v>
      </c>
      <c r="BC13" s="85">
        <v>0</v>
      </c>
      <c r="BD13" s="85">
        <v>0</v>
      </c>
      <c r="BE13" s="85">
        <v>0</v>
      </c>
      <c r="BF13" s="85">
        <v>0</v>
      </c>
      <c r="BG13" s="85">
        <v>0</v>
      </c>
      <c r="BH13" s="85">
        <v>0</v>
      </c>
      <c r="BI13" s="85">
        <v>0</v>
      </c>
      <c r="BJ13" s="85">
        <v>0</v>
      </c>
      <c r="BK13" s="85">
        <v>0</v>
      </c>
      <c r="BL13" s="85">
        <v>0</v>
      </c>
      <c r="BM13" s="85">
        <v>0</v>
      </c>
      <c r="BN13" s="85">
        <v>0</v>
      </c>
      <c r="BO13" s="85">
        <v>0</v>
      </c>
      <c r="BP13" s="85">
        <v>0</v>
      </c>
      <c r="BQ13" s="85">
        <v>0</v>
      </c>
      <c r="BR13" s="85">
        <v>0</v>
      </c>
      <c r="BS13" s="85">
        <v>0</v>
      </c>
      <c r="BT13" s="85">
        <v>0</v>
      </c>
      <c r="BU13" s="85">
        <v>0</v>
      </c>
      <c r="BV13" s="85">
        <v>0</v>
      </c>
      <c r="BW13" s="85">
        <v>0</v>
      </c>
      <c r="BX13" s="85">
        <v>3191</v>
      </c>
      <c r="BY13" s="86"/>
    </row>
    <row r="14" spans="1:77" x14ac:dyDescent="0.2">
      <c r="A14" s="83" t="s">
        <v>205</v>
      </c>
      <c r="B14" s="84" t="s">
        <v>224</v>
      </c>
      <c r="C14" s="83" t="s">
        <v>225</v>
      </c>
      <c r="D14" s="85">
        <v>2848437.03</v>
      </c>
      <c r="E14" s="85">
        <v>303624</v>
      </c>
      <c r="F14" s="85">
        <v>617033.55000000005</v>
      </c>
      <c r="G14" s="85">
        <v>155866</v>
      </c>
      <c r="H14" s="85">
        <v>99426</v>
      </c>
      <c r="I14" s="85">
        <v>31122.5</v>
      </c>
      <c r="J14" s="85">
        <v>11606348.75</v>
      </c>
      <c r="K14" s="85">
        <v>1241964.25</v>
      </c>
      <c r="L14" s="85">
        <v>113572</v>
      </c>
      <c r="M14" s="85">
        <v>338583.5</v>
      </c>
      <c r="N14" s="85">
        <v>91846</v>
      </c>
      <c r="O14" s="85">
        <v>380924</v>
      </c>
      <c r="P14" s="85">
        <v>1373514.5</v>
      </c>
      <c r="Q14" s="85">
        <v>347134.75</v>
      </c>
      <c r="R14" s="85">
        <v>151263</v>
      </c>
      <c r="S14" s="85">
        <v>104109.5</v>
      </c>
      <c r="T14" s="85">
        <v>286445</v>
      </c>
      <c r="U14" s="85">
        <v>184845.25</v>
      </c>
      <c r="V14" s="85">
        <v>6968293.75</v>
      </c>
      <c r="W14" s="85">
        <v>350477.25</v>
      </c>
      <c r="X14" s="85">
        <v>147336.28</v>
      </c>
      <c r="Y14" s="85">
        <v>952710.7</v>
      </c>
      <c r="Z14" s="85">
        <v>618580.5</v>
      </c>
      <c r="AA14" s="85">
        <v>339951.75</v>
      </c>
      <c r="AB14" s="85">
        <v>244233.25</v>
      </c>
      <c r="AC14" s="85">
        <v>88425</v>
      </c>
      <c r="AD14" s="85">
        <v>68292</v>
      </c>
      <c r="AE14" s="85">
        <v>9647209.0999999996</v>
      </c>
      <c r="AF14" s="85">
        <v>554728</v>
      </c>
      <c r="AG14" s="85">
        <v>512719</v>
      </c>
      <c r="AH14" s="85">
        <v>105420</v>
      </c>
      <c r="AI14" s="85">
        <v>265923</v>
      </c>
      <c r="AJ14" s="85">
        <v>279667</v>
      </c>
      <c r="AK14" s="85">
        <v>267791.65000000002</v>
      </c>
      <c r="AL14" s="85">
        <v>462559</v>
      </c>
      <c r="AM14" s="85">
        <v>283005.5</v>
      </c>
      <c r="AN14" s="85">
        <v>158751</v>
      </c>
      <c r="AO14" s="85">
        <v>277170.5</v>
      </c>
      <c r="AP14" s="85">
        <v>231299.5</v>
      </c>
      <c r="AQ14" s="85">
        <v>1593671</v>
      </c>
      <c r="AR14" s="85">
        <v>466870.5</v>
      </c>
      <c r="AS14" s="85">
        <v>189660</v>
      </c>
      <c r="AT14" s="85">
        <v>229779.5</v>
      </c>
      <c r="AU14" s="85">
        <v>490736.97</v>
      </c>
      <c r="AV14" s="85">
        <v>10862</v>
      </c>
      <c r="AW14" s="85">
        <v>29851.54</v>
      </c>
      <c r="AX14" s="85">
        <v>4740866</v>
      </c>
      <c r="AY14" s="85">
        <v>112543.75</v>
      </c>
      <c r="AZ14" s="85">
        <v>850156</v>
      </c>
      <c r="BA14" s="85">
        <v>310186.61</v>
      </c>
      <c r="BB14" s="85">
        <v>408101.25</v>
      </c>
      <c r="BC14" s="85">
        <v>1967164.5</v>
      </c>
      <c r="BD14" s="85">
        <v>607012.31000000006</v>
      </c>
      <c r="BE14" s="85">
        <v>291222.25</v>
      </c>
      <c r="BF14" s="85">
        <v>409532.25</v>
      </c>
      <c r="BG14" s="85">
        <v>73134.5</v>
      </c>
      <c r="BH14" s="85">
        <v>101743</v>
      </c>
      <c r="BI14" s="85">
        <v>5675915.6799999997</v>
      </c>
      <c r="BJ14" s="85">
        <v>810183</v>
      </c>
      <c r="BK14" s="85">
        <v>231046</v>
      </c>
      <c r="BL14" s="85">
        <v>167406</v>
      </c>
      <c r="BM14" s="85">
        <v>192845</v>
      </c>
      <c r="BN14" s="85">
        <v>118895</v>
      </c>
      <c r="BO14" s="85">
        <v>146754</v>
      </c>
      <c r="BP14" s="85">
        <v>3641993</v>
      </c>
      <c r="BQ14" s="85">
        <v>118205</v>
      </c>
      <c r="BR14" s="85">
        <v>126678</v>
      </c>
      <c r="BS14" s="85">
        <v>344818.5</v>
      </c>
      <c r="BT14" s="85">
        <v>574283.28</v>
      </c>
      <c r="BU14" s="85">
        <v>1165608.29</v>
      </c>
      <c r="BV14" s="85">
        <v>202926</v>
      </c>
      <c r="BW14" s="85">
        <v>82524</v>
      </c>
      <c r="BX14" s="85">
        <v>58840.15</v>
      </c>
      <c r="BY14" s="86">
        <v>1750093168.29</v>
      </c>
    </row>
    <row r="15" spans="1:77" x14ac:dyDescent="0.2">
      <c r="A15" s="83" t="s">
        <v>205</v>
      </c>
      <c r="B15" s="84" t="s">
        <v>226</v>
      </c>
      <c r="C15" s="83" t="s">
        <v>227</v>
      </c>
      <c r="D15" s="85">
        <v>0</v>
      </c>
      <c r="E15" s="85">
        <v>0</v>
      </c>
      <c r="F15" s="85">
        <v>154000</v>
      </c>
      <c r="G15" s="85">
        <v>156679</v>
      </c>
      <c r="H15" s="85">
        <v>15976.75</v>
      </c>
      <c r="I15" s="85">
        <v>0</v>
      </c>
      <c r="J15" s="85">
        <v>888422.25</v>
      </c>
      <c r="K15" s="85">
        <v>0</v>
      </c>
      <c r="L15" s="85">
        <v>0</v>
      </c>
      <c r="M15" s="85">
        <v>54444.25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210068.63</v>
      </c>
      <c r="W15" s="85">
        <v>0</v>
      </c>
      <c r="X15" s="85">
        <v>10994</v>
      </c>
      <c r="Y15" s="85">
        <v>54510</v>
      </c>
      <c r="Z15" s="85">
        <v>128808</v>
      </c>
      <c r="AA15" s="85">
        <v>0</v>
      </c>
      <c r="AB15" s="85">
        <v>0</v>
      </c>
      <c r="AC15" s="85">
        <v>19738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  <c r="AL15" s="85">
        <v>0</v>
      </c>
      <c r="AM15" s="85">
        <v>0</v>
      </c>
      <c r="AN15" s="85">
        <v>0</v>
      </c>
      <c r="AO15" s="85">
        <v>6791.5</v>
      </c>
      <c r="AP15" s="85">
        <v>0</v>
      </c>
      <c r="AQ15" s="85">
        <v>159501.25</v>
      </c>
      <c r="AR15" s="85">
        <v>0</v>
      </c>
      <c r="AS15" s="85">
        <v>0</v>
      </c>
      <c r="AT15" s="85">
        <v>20714</v>
      </c>
      <c r="AU15" s="85">
        <v>0</v>
      </c>
      <c r="AV15" s="85">
        <v>0</v>
      </c>
      <c r="AW15" s="85">
        <v>0</v>
      </c>
      <c r="AX15" s="85">
        <v>1128647.25</v>
      </c>
      <c r="AY15" s="85">
        <v>0</v>
      </c>
      <c r="AZ15" s="85">
        <v>9902.25</v>
      </c>
      <c r="BA15" s="85">
        <v>195791.25</v>
      </c>
      <c r="BB15" s="85">
        <v>0</v>
      </c>
      <c r="BC15" s="85">
        <v>110</v>
      </c>
      <c r="BD15" s="85">
        <v>0</v>
      </c>
      <c r="BE15" s="85">
        <v>0</v>
      </c>
      <c r="BF15" s="85">
        <v>0</v>
      </c>
      <c r="BG15" s="85">
        <v>0</v>
      </c>
      <c r="BH15" s="85">
        <v>9777</v>
      </c>
      <c r="BI15" s="85">
        <v>0</v>
      </c>
      <c r="BJ15" s="85">
        <v>0</v>
      </c>
      <c r="BK15" s="85">
        <v>0</v>
      </c>
      <c r="BL15" s="85">
        <v>0</v>
      </c>
      <c r="BM15" s="85">
        <v>41104</v>
      </c>
      <c r="BN15" s="85">
        <v>0</v>
      </c>
      <c r="BO15" s="85">
        <v>0</v>
      </c>
      <c r="BP15" s="85">
        <v>2289</v>
      </c>
      <c r="BQ15" s="85">
        <v>0</v>
      </c>
      <c r="BR15" s="85">
        <v>3717</v>
      </c>
      <c r="BS15" s="85">
        <v>0</v>
      </c>
      <c r="BT15" s="85">
        <v>0</v>
      </c>
      <c r="BU15" s="85">
        <v>237374.94</v>
      </c>
      <c r="BV15" s="85">
        <v>0</v>
      </c>
      <c r="BW15" s="85">
        <v>0</v>
      </c>
      <c r="BX15" s="85">
        <v>2879.5</v>
      </c>
      <c r="BY15" s="86">
        <v>293455041.06000006</v>
      </c>
    </row>
    <row r="16" spans="1:77" x14ac:dyDescent="0.2">
      <c r="A16" s="83" t="s">
        <v>205</v>
      </c>
      <c r="B16" s="84" t="s">
        <v>228</v>
      </c>
      <c r="C16" s="83" t="s">
        <v>229</v>
      </c>
      <c r="D16" s="85">
        <v>9910</v>
      </c>
      <c r="E16" s="85">
        <v>0</v>
      </c>
      <c r="F16" s="85">
        <v>46590</v>
      </c>
      <c r="G16" s="85">
        <v>0</v>
      </c>
      <c r="H16" s="85">
        <v>54870</v>
      </c>
      <c r="I16" s="85">
        <v>0</v>
      </c>
      <c r="J16" s="85">
        <v>156770</v>
      </c>
      <c r="K16" s="85">
        <v>39710</v>
      </c>
      <c r="L16" s="85">
        <v>0</v>
      </c>
      <c r="M16" s="85">
        <v>8180</v>
      </c>
      <c r="N16" s="85">
        <v>0</v>
      </c>
      <c r="O16" s="85">
        <v>0</v>
      </c>
      <c r="P16" s="85">
        <v>23950</v>
      </c>
      <c r="Q16" s="85">
        <v>411985</v>
      </c>
      <c r="R16" s="85">
        <v>0</v>
      </c>
      <c r="S16" s="85">
        <v>0</v>
      </c>
      <c r="T16" s="85">
        <v>0</v>
      </c>
      <c r="U16" s="85">
        <v>37660</v>
      </c>
      <c r="V16" s="85">
        <v>0</v>
      </c>
      <c r="W16" s="85">
        <v>160250</v>
      </c>
      <c r="X16" s="85">
        <v>120710</v>
      </c>
      <c r="Y16" s="85">
        <v>0</v>
      </c>
      <c r="Z16" s="85">
        <v>0</v>
      </c>
      <c r="AA16" s="85">
        <v>87760</v>
      </c>
      <c r="AB16" s="85">
        <v>0</v>
      </c>
      <c r="AC16" s="85">
        <v>0</v>
      </c>
      <c r="AD16" s="85">
        <v>1970</v>
      </c>
      <c r="AE16" s="85">
        <v>849370</v>
      </c>
      <c r="AF16" s="85">
        <v>0</v>
      </c>
      <c r="AG16" s="85">
        <v>0</v>
      </c>
      <c r="AH16" s="85">
        <v>12320</v>
      </c>
      <c r="AI16" s="85">
        <v>0</v>
      </c>
      <c r="AJ16" s="85">
        <v>0</v>
      </c>
      <c r="AK16" s="85">
        <v>40690</v>
      </c>
      <c r="AL16" s="85">
        <v>0</v>
      </c>
      <c r="AM16" s="85">
        <v>0</v>
      </c>
      <c r="AN16" s="85">
        <v>2960</v>
      </c>
      <c r="AO16" s="85">
        <v>56230</v>
      </c>
      <c r="AP16" s="85">
        <v>0</v>
      </c>
      <c r="AQ16" s="85">
        <v>544730</v>
      </c>
      <c r="AR16" s="85">
        <v>20400</v>
      </c>
      <c r="AS16" s="85">
        <v>0</v>
      </c>
      <c r="AT16" s="85">
        <v>100940</v>
      </c>
      <c r="AU16" s="85">
        <v>10200</v>
      </c>
      <c r="AV16" s="85">
        <v>14230</v>
      </c>
      <c r="AW16" s="85">
        <v>17740</v>
      </c>
      <c r="AX16" s="85">
        <v>601195</v>
      </c>
      <c r="AY16" s="85">
        <v>840</v>
      </c>
      <c r="AZ16" s="85">
        <v>108788</v>
      </c>
      <c r="BA16" s="85">
        <v>0</v>
      </c>
      <c r="BB16" s="85">
        <v>0</v>
      </c>
      <c r="BC16" s="85">
        <v>0</v>
      </c>
      <c r="BD16" s="85">
        <v>571593</v>
      </c>
      <c r="BE16" s="85">
        <v>0</v>
      </c>
      <c r="BF16" s="85">
        <v>210130</v>
      </c>
      <c r="BG16" s="85">
        <v>43809</v>
      </c>
      <c r="BH16" s="85">
        <v>0</v>
      </c>
      <c r="BI16" s="85">
        <v>28020</v>
      </c>
      <c r="BJ16" s="85">
        <v>0</v>
      </c>
      <c r="BK16" s="85">
        <v>0</v>
      </c>
      <c r="BL16" s="85">
        <v>0</v>
      </c>
      <c r="BM16" s="85">
        <v>0</v>
      </c>
      <c r="BN16" s="85">
        <v>0</v>
      </c>
      <c r="BO16" s="85">
        <v>59360</v>
      </c>
      <c r="BP16" s="85">
        <v>1045505</v>
      </c>
      <c r="BQ16" s="85">
        <v>6575</v>
      </c>
      <c r="BR16" s="85">
        <v>0</v>
      </c>
      <c r="BS16" s="85">
        <v>0</v>
      </c>
      <c r="BT16" s="85">
        <v>0</v>
      </c>
      <c r="BU16" s="85">
        <v>116370</v>
      </c>
      <c r="BV16" s="85">
        <v>0</v>
      </c>
      <c r="BW16" s="85">
        <v>0</v>
      </c>
      <c r="BX16" s="85">
        <v>0</v>
      </c>
      <c r="BY16" s="86">
        <v>21339420.949999999</v>
      </c>
    </row>
    <row r="17" spans="1:77" x14ac:dyDescent="0.2">
      <c r="A17" s="83" t="s">
        <v>205</v>
      </c>
      <c r="B17" s="84" t="s">
        <v>230</v>
      </c>
      <c r="C17" s="83" t="s">
        <v>231</v>
      </c>
      <c r="D17" s="85">
        <v>35869283.210000001</v>
      </c>
      <c r="E17" s="85">
        <v>5091585.25</v>
      </c>
      <c r="F17" s="85">
        <v>3672523.87</v>
      </c>
      <c r="G17" s="85">
        <v>1474185</v>
      </c>
      <c r="H17" s="85">
        <v>1654547.5</v>
      </c>
      <c r="I17" s="85">
        <v>267052.95</v>
      </c>
      <c r="J17" s="85">
        <v>121320298.25</v>
      </c>
      <c r="K17" s="85">
        <v>4365275.25</v>
      </c>
      <c r="L17" s="85">
        <v>808122.25</v>
      </c>
      <c r="M17" s="85">
        <v>8740805.9199999999</v>
      </c>
      <c r="N17" s="85">
        <v>1314418.5</v>
      </c>
      <c r="O17" s="85">
        <v>3258482.75</v>
      </c>
      <c r="P17" s="85">
        <v>13902119</v>
      </c>
      <c r="Q17" s="85">
        <v>3166040.5</v>
      </c>
      <c r="R17" s="85">
        <v>357547</v>
      </c>
      <c r="S17" s="85">
        <v>2206784.56</v>
      </c>
      <c r="T17" s="85">
        <v>1726044.75</v>
      </c>
      <c r="U17" s="85">
        <v>1686930.1</v>
      </c>
      <c r="V17" s="85">
        <v>56969531.25</v>
      </c>
      <c r="W17" s="85">
        <v>1851948.45</v>
      </c>
      <c r="X17" s="85">
        <v>1229578.93</v>
      </c>
      <c r="Y17" s="85">
        <v>7677579.2999999998</v>
      </c>
      <c r="Z17" s="85">
        <v>4734010</v>
      </c>
      <c r="AA17" s="85">
        <v>2580166.7999999998</v>
      </c>
      <c r="AB17" s="85">
        <v>1719224.5</v>
      </c>
      <c r="AC17" s="85">
        <v>641055</v>
      </c>
      <c r="AD17" s="85">
        <v>342414</v>
      </c>
      <c r="AE17" s="85">
        <v>90341594.150000006</v>
      </c>
      <c r="AF17" s="85">
        <v>4269182.0599999996</v>
      </c>
      <c r="AG17" s="85">
        <v>2313418</v>
      </c>
      <c r="AH17" s="85">
        <v>1005385</v>
      </c>
      <c r="AI17" s="85">
        <v>1444844</v>
      </c>
      <c r="AJ17" s="85">
        <v>2264920.5</v>
      </c>
      <c r="AK17" s="85">
        <v>2234525.37</v>
      </c>
      <c r="AL17" s="85">
        <v>2961621</v>
      </c>
      <c r="AM17" s="85">
        <v>2723417</v>
      </c>
      <c r="AN17" s="85">
        <v>1053198.5</v>
      </c>
      <c r="AO17" s="85">
        <v>2025693</v>
      </c>
      <c r="AP17" s="85">
        <v>2011445.5</v>
      </c>
      <c r="AQ17" s="85">
        <v>24710572.25</v>
      </c>
      <c r="AR17" s="85">
        <v>2718142.06</v>
      </c>
      <c r="AS17" s="85">
        <v>1825030</v>
      </c>
      <c r="AT17" s="85">
        <v>2185461.2999999998</v>
      </c>
      <c r="AU17" s="85">
        <v>4864188.1399999997</v>
      </c>
      <c r="AV17" s="85">
        <v>292230</v>
      </c>
      <c r="AW17" s="85">
        <v>454306.65</v>
      </c>
      <c r="AX17" s="85">
        <v>44734845.25</v>
      </c>
      <c r="AY17" s="85">
        <v>1126842</v>
      </c>
      <c r="AZ17" s="85">
        <v>4087746.5</v>
      </c>
      <c r="BA17" s="85">
        <v>2059264.6</v>
      </c>
      <c r="BB17" s="85">
        <v>2840311.3</v>
      </c>
      <c r="BC17" s="85">
        <v>10116589</v>
      </c>
      <c r="BD17" s="85">
        <v>7887978.4500000002</v>
      </c>
      <c r="BE17" s="85">
        <v>2348900.75</v>
      </c>
      <c r="BF17" s="85">
        <v>2023248.25</v>
      </c>
      <c r="BG17" s="85">
        <v>653379.80000000005</v>
      </c>
      <c r="BH17" s="85">
        <v>459015</v>
      </c>
      <c r="BI17" s="85">
        <v>65429544.049999997</v>
      </c>
      <c r="BJ17" s="85">
        <v>8343870.75</v>
      </c>
      <c r="BK17" s="85">
        <v>565366</v>
      </c>
      <c r="BL17" s="85">
        <v>1154777</v>
      </c>
      <c r="BM17" s="85">
        <v>1812014</v>
      </c>
      <c r="BN17" s="85">
        <v>1374078</v>
      </c>
      <c r="BO17" s="85">
        <v>1224765.25</v>
      </c>
      <c r="BP17" s="85">
        <v>26336227</v>
      </c>
      <c r="BQ17" s="85">
        <v>974853</v>
      </c>
      <c r="BR17" s="85">
        <v>1440327.75</v>
      </c>
      <c r="BS17" s="85">
        <v>1640386.95</v>
      </c>
      <c r="BT17" s="85">
        <v>3984907.4</v>
      </c>
      <c r="BU17" s="85">
        <v>11307677.66</v>
      </c>
      <c r="BV17" s="85">
        <v>1085674</v>
      </c>
      <c r="BW17" s="85">
        <v>572943.15</v>
      </c>
      <c r="BX17" s="85">
        <v>668427.79</v>
      </c>
      <c r="BY17" s="86">
        <v>9907728.3000000007</v>
      </c>
    </row>
    <row r="18" spans="1:77" x14ac:dyDescent="0.2">
      <c r="A18" s="83" t="s">
        <v>205</v>
      </c>
      <c r="B18" s="84" t="s">
        <v>232</v>
      </c>
      <c r="C18" s="83" t="s">
        <v>233</v>
      </c>
      <c r="D18" s="85">
        <v>12570718.75</v>
      </c>
      <c r="E18" s="85">
        <v>4484889.75</v>
      </c>
      <c r="F18" s="85">
        <v>3675801.5</v>
      </c>
      <c r="G18" s="85">
        <v>195793</v>
      </c>
      <c r="H18" s="85">
        <v>225227</v>
      </c>
      <c r="I18" s="85">
        <v>0</v>
      </c>
      <c r="J18" s="85">
        <v>77231028</v>
      </c>
      <c r="K18" s="85">
        <v>12321304.27</v>
      </c>
      <c r="L18" s="85">
        <v>3113285.47</v>
      </c>
      <c r="M18" s="85">
        <v>7611483.9199999999</v>
      </c>
      <c r="N18" s="85">
        <v>341271.5</v>
      </c>
      <c r="O18" s="85">
        <v>9849843</v>
      </c>
      <c r="P18" s="85">
        <v>11398999</v>
      </c>
      <c r="Q18" s="85">
        <v>3973873</v>
      </c>
      <c r="R18" s="85">
        <v>50099</v>
      </c>
      <c r="S18" s="85">
        <v>255406.07</v>
      </c>
      <c r="T18" s="85">
        <v>2604387</v>
      </c>
      <c r="U18" s="85">
        <v>1660210.72</v>
      </c>
      <c r="V18" s="85">
        <v>59847006.200000003</v>
      </c>
      <c r="W18" s="85">
        <v>8861438.5500000007</v>
      </c>
      <c r="X18" s="85">
        <v>1035464.42</v>
      </c>
      <c r="Y18" s="85">
        <v>5637180.8899999997</v>
      </c>
      <c r="Z18" s="85">
        <v>1458265</v>
      </c>
      <c r="AA18" s="85">
        <v>2487002.86</v>
      </c>
      <c r="AB18" s="85">
        <v>5908186.3200000003</v>
      </c>
      <c r="AC18" s="85">
        <v>445150.18</v>
      </c>
      <c r="AD18" s="85">
        <v>2145582</v>
      </c>
      <c r="AE18" s="85">
        <v>25935874</v>
      </c>
      <c r="AF18" s="85">
        <v>759091</v>
      </c>
      <c r="AG18" s="85">
        <v>1092064</v>
      </c>
      <c r="AH18" s="85">
        <v>487067</v>
      </c>
      <c r="AI18" s="85">
        <v>841968</v>
      </c>
      <c r="AJ18" s="85">
        <v>860696</v>
      </c>
      <c r="AK18" s="85">
        <v>906858</v>
      </c>
      <c r="AL18" s="85">
        <v>695736</v>
      </c>
      <c r="AM18" s="85">
        <v>1101869</v>
      </c>
      <c r="AN18" s="85">
        <v>397840.75</v>
      </c>
      <c r="AO18" s="85">
        <v>1175068.5</v>
      </c>
      <c r="AP18" s="85">
        <v>439038.8</v>
      </c>
      <c r="AQ18" s="85">
        <v>8554117</v>
      </c>
      <c r="AR18" s="85">
        <v>626247</v>
      </c>
      <c r="AS18" s="85">
        <v>594971</v>
      </c>
      <c r="AT18" s="85">
        <v>562012</v>
      </c>
      <c r="AU18" s="85">
        <v>777442.1</v>
      </c>
      <c r="AV18" s="85">
        <v>510634</v>
      </c>
      <c r="AW18" s="85">
        <v>1088678</v>
      </c>
      <c r="AX18" s="85">
        <v>55155692.25</v>
      </c>
      <c r="AY18" s="85">
        <v>934511.25</v>
      </c>
      <c r="AZ18" s="85">
        <v>1895007.75</v>
      </c>
      <c r="BA18" s="85">
        <v>3663595.19</v>
      </c>
      <c r="BB18" s="85">
        <v>589073.75</v>
      </c>
      <c r="BC18" s="85">
        <v>3012645.1</v>
      </c>
      <c r="BD18" s="85">
        <v>5191336.5</v>
      </c>
      <c r="BE18" s="85">
        <v>1821161.8</v>
      </c>
      <c r="BF18" s="85">
        <v>3704990.1</v>
      </c>
      <c r="BG18" s="85">
        <v>813647.25</v>
      </c>
      <c r="BH18" s="85">
        <v>368795</v>
      </c>
      <c r="BI18" s="85">
        <v>38995695.998000003</v>
      </c>
      <c r="BJ18" s="85">
        <v>18208388.809999999</v>
      </c>
      <c r="BK18" s="85">
        <v>2976371</v>
      </c>
      <c r="BL18" s="85">
        <v>1172837</v>
      </c>
      <c r="BM18" s="85">
        <v>1651648</v>
      </c>
      <c r="BN18" s="85">
        <v>6446430.1100000003</v>
      </c>
      <c r="BO18" s="85">
        <v>1180905</v>
      </c>
      <c r="BP18" s="85">
        <v>18911821</v>
      </c>
      <c r="BQ18" s="85">
        <v>510383</v>
      </c>
      <c r="BR18" s="85">
        <v>402107</v>
      </c>
      <c r="BS18" s="85">
        <v>914548.98</v>
      </c>
      <c r="BT18" s="85">
        <v>2551390.13</v>
      </c>
      <c r="BU18" s="85">
        <v>2535952</v>
      </c>
      <c r="BV18" s="85">
        <v>693578</v>
      </c>
      <c r="BW18" s="85">
        <v>396008.5</v>
      </c>
      <c r="BX18" s="85">
        <v>382393.2</v>
      </c>
      <c r="BY18" s="86">
        <v>55857741.249999993</v>
      </c>
    </row>
    <row r="19" spans="1:77" x14ac:dyDescent="0.2">
      <c r="A19" s="83" t="s">
        <v>205</v>
      </c>
      <c r="B19" s="84" t="s">
        <v>234</v>
      </c>
      <c r="C19" s="83" t="s">
        <v>235</v>
      </c>
      <c r="D19" s="85">
        <v>3197125.75</v>
      </c>
      <c r="E19" s="85">
        <v>54109</v>
      </c>
      <c r="F19" s="85">
        <v>327266</v>
      </c>
      <c r="G19" s="85">
        <v>46944</v>
      </c>
      <c r="H19" s="85">
        <v>6018</v>
      </c>
      <c r="I19" s="85">
        <v>55243</v>
      </c>
      <c r="J19" s="85">
        <v>5768746.4000000004</v>
      </c>
      <c r="K19" s="85">
        <v>118728.5</v>
      </c>
      <c r="L19" s="85">
        <v>106194</v>
      </c>
      <c r="M19" s="85">
        <v>8275493.3899999997</v>
      </c>
      <c r="N19" s="85">
        <v>440</v>
      </c>
      <c r="O19" s="85">
        <v>401085</v>
      </c>
      <c r="P19" s="85">
        <v>1361165</v>
      </c>
      <c r="Q19" s="85">
        <v>173062.75</v>
      </c>
      <c r="R19" s="85">
        <v>277762</v>
      </c>
      <c r="S19" s="85">
        <v>155144.09</v>
      </c>
      <c r="T19" s="85">
        <v>81997</v>
      </c>
      <c r="U19" s="85">
        <v>0</v>
      </c>
      <c r="V19" s="85">
        <v>757731</v>
      </c>
      <c r="W19" s="85">
        <v>1752</v>
      </c>
      <c r="X19" s="85">
        <v>0</v>
      </c>
      <c r="Y19" s="85">
        <v>0</v>
      </c>
      <c r="Z19" s="85">
        <v>575867</v>
      </c>
      <c r="AA19" s="85">
        <v>0</v>
      </c>
      <c r="AB19" s="85">
        <v>50367.5</v>
      </c>
      <c r="AC19" s="85">
        <v>109658.75</v>
      </c>
      <c r="AD19" s="85">
        <v>0</v>
      </c>
      <c r="AE19" s="85">
        <v>1099221.1599999999</v>
      </c>
      <c r="AF19" s="85">
        <v>14988</v>
      </c>
      <c r="AG19" s="85">
        <v>12106</v>
      </c>
      <c r="AH19" s="85">
        <v>9163</v>
      </c>
      <c r="AI19" s="85">
        <v>3769</v>
      </c>
      <c r="AJ19" s="85">
        <v>0</v>
      </c>
      <c r="AK19" s="85">
        <v>0</v>
      </c>
      <c r="AL19" s="85">
        <v>2786</v>
      </c>
      <c r="AM19" s="85">
        <v>7829</v>
      </c>
      <c r="AN19" s="85">
        <v>37323</v>
      </c>
      <c r="AO19" s="85">
        <v>54830</v>
      </c>
      <c r="AP19" s="85">
        <v>28526</v>
      </c>
      <c r="AQ19" s="85">
        <v>26825.25</v>
      </c>
      <c r="AR19" s="85">
        <v>15052</v>
      </c>
      <c r="AS19" s="85">
        <v>1878</v>
      </c>
      <c r="AT19" s="85">
        <v>0</v>
      </c>
      <c r="AU19" s="85">
        <v>0</v>
      </c>
      <c r="AV19" s="85">
        <v>0</v>
      </c>
      <c r="AW19" s="85">
        <v>13910</v>
      </c>
      <c r="AX19" s="85">
        <v>440221.5</v>
      </c>
      <c r="AY19" s="85">
        <v>0</v>
      </c>
      <c r="AZ19" s="85">
        <v>17197</v>
      </c>
      <c r="BA19" s="85">
        <v>174212</v>
      </c>
      <c r="BB19" s="85">
        <v>167410</v>
      </c>
      <c r="BC19" s="85">
        <v>1156</v>
      </c>
      <c r="BD19" s="85">
        <v>168217</v>
      </c>
      <c r="BE19" s="85">
        <v>8367</v>
      </c>
      <c r="BF19" s="85">
        <v>71002</v>
      </c>
      <c r="BG19" s="85">
        <v>21286</v>
      </c>
      <c r="BH19" s="85">
        <v>0</v>
      </c>
      <c r="BI19" s="85">
        <v>1051255.7</v>
      </c>
      <c r="BJ19" s="85">
        <v>1500768</v>
      </c>
      <c r="BK19" s="85">
        <v>44158</v>
      </c>
      <c r="BL19" s="85">
        <v>0</v>
      </c>
      <c r="BM19" s="85">
        <v>35518</v>
      </c>
      <c r="BN19" s="85">
        <v>27394</v>
      </c>
      <c r="BO19" s="85">
        <v>0</v>
      </c>
      <c r="BP19" s="85">
        <v>184495</v>
      </c>
      <c r="BQ19" s="85">
        <v>18987</v>
      </c>
      <c r="BR19" s="85">
        <v>23265</v>
      </c>
      <c r="BS19" s="85">
        <v>32547.5</v>
      </c>
      <c r="BT19" s="85">
        <v>80518.509999999995</v>
      </c>
      <c r="BU19" s="85">
        <v>0</v>
      </c>
      <c r="BV19" s="85">
        <v>0</v>
      </c>
      <c r="BW19" s="85">
        <v>0</v>
      </c>
      <c r="BX19" s="85">
        <v>1875</v>
      </c>
      <c r="BY19" s="86">
        <v>98979371.210000008</v>
      </c>
    </row>
    <row r="20" spans="1:77" x14ac:dyDescent="0.2">
      <c r="A20" s="83" t="s">
        <v>205</v>
      </c>
      <c r="B20" s="84" t="s">
        <v>236</v>
      </c>
      <c r="C20" s="83" t="s">
        <v>237</v>
      </c>
      <c r="D20" s="85">
        <v>319184</v>
      </c>
      <c r="E20" s="85">
        <v>0</v>
      </c>
      <c r="F20" s="85">
        <v>685565</v>
      </c>
      <c r="G20" s="85">
        <v>46887</v>
      </c>
      <c r="H20" s="85">
        <v>34312</v>
      </c>
      <c r="I20" s="85">
        <v>0</v>
      </c>
      <c r="J20" s="85">
        <v>518250</v>
      </c>
      <c r="K20" s="85">
        <v>0</v>
      </c>
      <c r="L20" s="85">
        <v>0</v>
      </c>
      <c r="M20" s="85">
        <v>1100647.5</v>
      </c>
      <c r="N20" s="85">
        <v>487</v>
      </c>
      <c r="O20" s="85">
        <v>0</v>
      </c>
      <c r="P20" s="85">
        <v>408864</v>
      </c>
      <c r="Q20" s="85">
        <v>221500</v>
      </c>
      <c r="R20" s="85">
        <v>0</v>
      </c>
      <c r="S20" s="85">
        <v>0</v>
      </c>
      <c r="T20" s="85">
        <v>0</v>
      </c>
      <c r="U20" s="85">
        <v>0</v>
      </c>
      <c r="V20" s="85">
        <v>732922.5</v>
      </c>
      <c r="W20" s="85">
        <v>121550</v>
      </c>
      <c r="X20" s="85">
        <v>0</v>
      </c>
      <c r="Y20" s="85">
        <v>57400.5</v>
      </c>
      <c r="Z20" s="85">
        <v>513411.5</v>
      </c>
      <c r="AA20" s="85">
        <v>15096.5</v>
      </c>
      <c r="AB20" s="85">
        <v>1513214.11</v>
      </c>
      <c r="AC20" s="85">
        <v>0</v>
      </c>
      <c r="AD20" s="85">
        <v>52923</v>
      </c>
      <c r="AE20" s="85">
        <v>2252514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13186</v>
      </c>
      <c r="AO20" s="85">
        <v>0</v>
      </c>
      <c r="AP20" s="85">
        <v>0</v>
      </c>
      <c r="AQ20" s="85">
        <v>1494243</v>
      </c>
      <c r="AR20" s="85">
        <v>6600</v>
      </c>
      <c r="AS20" s="85">
        <v>22940</v>
      </c>
      <c r="AT20" s="85">
        <v>5805</v>
      </c>
      <c r="AU20" s="85">
        <v>20810</v>
      </c>
      <c r="AV20" s="85">
        <v>0</v>
      </c>
      <c r="AW20" s="85">
        <v>4687</v>
      </c>
      <c r="AX20" s="85">
        <v>751056.5</v>
      </c>
      <c r="AY20" s="85">
        <v>0</v>
      </c>
      <c r="AZ20" s="85">
        <v>962281.25</v>
      </c>
      <c r="BA20" s="85">
        <v>298</v>
      </c>
      <c r="BB20" s="85">
        <v>241573</v>
      </c>
      <c r="BC20" s="85">
        <v>937603</v>
      </c>
      <c r="BD20" s="85">
        <v>250180</v>
      </c>
      <c r="BE20" s="85">
        <v>0</v>
      </c>
      <c r="BF20" s="85">
        <v>0</v>
      </c>
      <c r="BG20" s="85">
        <v>0</v>
      </c>
      <c r="BH20" s="85">
        <v>0</v>
      </c>
      <c r="BI20" s="85">
        <v>4158868</v>
      </c>
      <c r="BJ20" s="85">
        <v>393563</v>
      </c>
      <c r="BK20" s="85">
        <v>0</v>
      </c>
      <c r="BL20" s="85">
        <v>0</v>
      </c>
      <c r="BM20" s="85">
        <v>0</v>
      </c>
      <c r="BN20" s="85">
        <v>42380</v>
      </c>
      <c r="BO20" s="85">
        <v>16229</v>
      </c>
      <c r="BP20" s="85">
        <v>3035379</v>
      </c>
      <c r="BQ20" s="85">
        <v>0</v>
      </c>
      <c r="BR20" s="85">
        <v>29353</v>
      </c>
      <c r="BS20" s="85">
        <v>18746.599999999999</v>
      </c>
      <c r="BT20" s="85">
        <v>0</v>
      </c>
      <c r="BU20" s="85">
        <v>1171841</v>
      </c>
      <c r="BV20" s="85">
        <v>6119</v>
      </c>
      <c r="BW20" s="85">
        <v>32913.75</v>
      </c>
      <c r="BX20" s="85">
        <v>0</v>
      </c>
      <c r="BY20" s="86">
        <v>5634557.4899999993</v>
      </c>
    </row>
    <row r="21" spans="1:77" x14ac:dyDescent="0.2">
      <c r="A21" s="83" t="s">
        <v>205</v>
      </c>
      <c r="B21" s="84" t="s">
        <v>238</v>
      </c>
      <c r="C21" s="83" t="s">
        <v>239</v>
      </c>
      <c r="D21" s="85">
        <v>1782164.5</v>
      </c>
      <c r="E21" s="85">
        <v>113224</v>
      </c>
      <c r="F21" s="85">
        <v>603210</v>
      </c>
      <c r="G21" s="85">
        <v>145659</v>
      </c>
      <c r="H21" s="85">
        <v>58768</v>
      </c>
      <c r="I21" s="85">
        <v>0</v>
      </c>
      <c r="J21" s="85">
        <v>944866.5</v>
      </c>
      <c r="K21" s="85">
        <v>270330</v>
      </c>
      <c r="L21" s="85">
        <v>461882</v>
      </c>
      <c r="M21" s="85">
        <v>663825</v>
      </c>
      <c r="N21" s="85">
        <v>101625</v>
      </c>
      <c r="O21" s="85">
        <v>153467</v>
      </c>
      <c r="P21" s="85">
        <v>243125</v>
      </c>
      <c r="Q21" s="85">
        <v>456294</v>
      </c>
      <c r="R21" s="85">
        <v>15447</v>
      </c>
      <c r="S21" s="85">
        <v>348140.73</v>
      </c>
      <c r="T21" s="85">
        <v>814469</v>
      </c>
      <c r="U21" s="85">
        <v>63080</v>
      </c>
      <c r="V21" s="85">
        <v>2989367.3</v>
      </c>
      <c r="W21" s="85">
        <v>518459</v>
      </c>
      <c r="X21" s="85">
        <v>361196.48</v>
      </c>
      <c r="Y21" s="85">
        <v>530337.81999999995</v>
      </c>
      <c r="Z21" s="85">
        <v>377768</v>
      </c>
      <c r="AA21" s="85">
        <v>354171</v>
      </c>
      <c r="AB21" s="85">
        <v>828588.5</v>
      </c>
      <c r="AC21" s="85">
        <v>0</v>
      </c>
      <c r="AD21" s="85">
        <v>188462</v>
      </c>
      <c r="AE21" s="85">
        <v>731021.3</v>
      </c>
      <c r="AF21" s="85">
        <v>162190</v>
      </c>
      <c r="AG21" s="85">
        <v>98277</v>
      </c>
      <c r="AH21" s="85">
        <v>217497</v>
      </c>
      <c r="AI21" s="85">
        <v>142997</v>
      </c>
      <c r="AJ21" s="85">
        <v>316390</v>
      </c>
      <c r="AK21" s="85">
        <v>439857</v>
      </c>
      <c r="AL21" s="85">
        <v>124408</v>
      </c>
      <c r="AM21" s="85">
        <v>226741</v>
      </c>
      <c r="AN21" s="85">
        <v>352485</v>
      </c>
      <c r="AO21" s="85">
        <v>204236.5</v>
      </c>
      <c r="AP21" s="85">
        <v>443701</v>
      </c>
      <c r="AQ21" s="85">
        <v>1328922.5</v>
      </c>
      <c r="AR21" s="85">
        <v>1008121</v>
      </c>
      <c r="AS21" s="85">
        <v>568899</v>
      </c>
      <c r="AT21" s="85">
        <v>339743</v>
      </c>
      <c r="AU21" s="85">
        <v>416977</v>
      </c>
      <c r="AV21" s="85">
        <v>49057</v>
      </c>
      <c r="AW21" s="85">
        <v>143785</v>
      </c>
      <c r="AX21" s="85">
        <v>1095758</v>
      </c>
      <c r="AY21" s="85">
        <v>221552</v>
      </c>
      <c r="AZ21" s="85">
        <v>176500</v>
      </c>
      <c r="BA21" s="85">
        <v>56690</v>
      </c>
      <c r="BB21" s="85">
        <v>130394</v>
      </c>
      <c r="BC21" s="85">
        <v>47639</v>
      </c>
      <c r="BD21" s="85">
        <v>203656</v>
      </c>
      <c r="BE21" s="85">
        <v>223727</v>
      </c>
      <c r="BF21" s="85">
        <v>159776</v>
      </c>
      <c r="BG21" s="85">
        <v>3051</v>
      </c>
      <c r="BH21" s="85">
        <v>2354</v>
      </c>
      <c r="BI21" s="85">
        <v>35171</v>
      </c>
      <c r="BJ21" s="85">
        <v>95204</v>
      </c>
      <c r="BK21" s="85">
        <v>21042</v>
      </c>
      <c r="BL21" s="85">
        <v>10463</v>
      </c>
      <c r="BM21" s="85">
        <v>49048</v>
      </c>
      <c r="BN21" s="85">
        <v>39837</v>
      </c>
      <c r="BO21" s="85">
        <v>10799</v>
      </c>
      <c r="BP21" s="85">
        <v>498916</v>
      </c>
      <c r="BQ21" s="85">
        <v>175254</v>
      </c>
      <c r="BR21" s="85">
        <v>130210</v>
      </c>
      <c r="BS21" s="85">
        <v>169037.5</v>
      </c>
      <c r="BT21" s="85">
        <v>405822</v>
      </c>
      <c r="BU21" s="85">
        <v>354848</v>
      </c>
      <c r="BV21" s="85">
        <v>134403</v>
      </c>
      <c r="BW21" s="85">
        <v>0</v>
      </c>
      <c r="BX21" s="85">
        <v>1528.5</v>
      </c>
      <c r="BY21" s="86">
        <v>8504945.3200000003</v>
      </c>
    </row>
    <row r="22" spans="1:77" x14ac:dyDescent="0.2">
      <c r="A22" s="83" t="s">
        <v>205</v>
      </c>
      <c r="B22" s="84" t="s">
        <v>240</v>
      </c>
      <c r="C22" s="83" t="s">
        <v>241</v>
      </c>
      <c r="D22" s="85">
        <v>479974.25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751981.5</v>
      </c>
      <c r="K22" s="85">
        <v>16160</v>
      </c>
      <c r="L22" s="85">
        <v>0</v>
      </c>
      <c r="M22" s="85">
        <v>31337.5</v>
      </c>
      <c r="N22" s="85">
        <v>914</v>
      </c>
      <c r="O22" s="85">
        <v>0</v>
      </c>
      <c r="P22" s="85">
        <v>10031</v>
      </c>
      <c r="Q22" s="85">
        <v>3762</v>
      </c>
      <c r="R22" s="85">
        <v>0</v>
      </c>
      <c r="S22" s="85">
        <v>526.4</v>
      </c>
      <c r="T22" s="85">
        <v>0</v>
      </c>
      <c r="U22" s="85">
        <v>0</v>
      </c>
      <c r="V22" s="85">
        <v>351179.75</v>
      </c>
      <c r="W22" s="85">
        <v>118155</v>
      </c>
      <c r="X22" s="85">
        <v>0</v>
      </c>
      <c r="Y22" s="85">
        <v>70574</v>
      </c>
      <c r="Z22" s="85">
        <v>62984.68</v>
      </c>
      <c r="AA22" s="85">
        <v>0</v>
      </c>
      <c r="AB22" s="85">
        <v>0</v>
      </c>
      <c r="AC22" s="85">
        <v>0</v>
      </c>
      <c r="AD22" s="85">
        <v>0</v>
      </c>
      <c r="AE22" s="85">
        <v>349365.5</v>
      </c>
      <c r="AF22" s="85">
        <v>0</v>
      </c>
      <c r="AG22" s="85">
        <v>90</v>
      </c>
      <c r="AH22" s="85">
        <v>820</v>
      </c>
      <c r="AI22" s="85">
        <v>1290</v>
      </c>
      <c r="AJ22" s="85">
        <v>0</v>
      </c>
      <c r="AK22" s="85">
        <v>0</v>
      </c>
      <c r="AL22" s="85">
        <v>0</v>
      </c>
      <c r="AM22" s="85">
        <v>0</v>
      </c>
      <c r="AN22" s="85">
        <v>1404</v>
      </c>
      <c r="AO22" s="85">
        <v>0</v>
      </c>
      <c r="AP22" s="85">
        <v>512</v>
      </c>
      <c r="AQ22" s="85">
        <v>345319</v>
      </c>
      <c r="AR22" s="85">
        <v>49548</v>
      </c>
      <c r="AS22" s="85">
        <v>31001</v>
      </c>
      <c r="AT22" s="85">
        <v>26589</v>
      </c>
      <c r="AU22" s="85">
        <v>926</v>
      </c>
      <c r="AV22" s="85">
        <v>19020</v>
      </c>
      <c r="AW22" s="85">
        <v>8164</v>
      </c>
      <c r="AX22" s="85">
        <v>66814</v>
      </c>
      <c r="AY22" s="85">
        <v>0</v>
      </c>
      <c r="AZ22" s="85">
        <v>0</v>
      </c>
      <c r="BA22" s="85">
        <v>0</v>
      </c>
      <c r="BB22" s="85">
        <v>9918.59</v>
      </c>
      <c r="BC22" s="85">
        <v>0</v>
      </c>
      <c r="BD22" s="85">
        <v>0</v>
      </c>
      <c r="BE22" s="85">
        <v>1718</v>
      </c>
      <c r="BF22" s="85">
        <v>0</v>
      </c>
      <c r="BG22" s="85">
        <v>0</v>
      </c>
      <c r="BH22" s="85">
        <v>0</v>
      </c>
      <c r="BI22" s="85">
        <v>19773.5</v>
      </c>
      <c r="BJ22" s="85">
        <v>2560</v>
      </c>
      <c r="BK22" s="85">
        <v>0</v>
      </c>
      <c r="BL22" s="85">
        <v>0</v>
      </c>
      <c r="BM22" s="85">
        <v>0</v>
      </c>
      <c r="BN22" s="85">
        <v>0</v>
      </c>
      <c r="BO22" s="85">
        <v>0</v>
      </c>
      <c r="BP22" s="85">
        <v>96304</v>
      </c>
      <c r="BQ22" s="85">
        <v>1044</v>
      </c>
      <c r="BR22" s="85">
        <v>0</v>
      </c>
      <c r="BS22" s="85">
        <v>0</v>
      </c>
      <c r="BT22" s="85">
        <v>0</v>
      </c>
      <c r="BU22" s="85">
        <v>1835</v>
      </c>
      <c r="BV22" s="85">
        <v>0</v>
      </c>
      <c r="BW22" s="85">
        <v>180</v>
      </c>
      <c r="BX22" s="85">
        <v>700</v>
      </c>
      <c r="BY22" s="86">
        <v>11838451.24</v>
      </c>
    </row>
    <row r="23" spans="1:77" x14ac:dyDescent="0.2">
      <c r="A23" s="83" t="s">
        <v>205</v>
      </c>
      <c r="B23" s="84" t="s">
        <v>242</v>
      </c>
      <c r="C23" s="83" t="s">
        <v>243</v>
      </c>
      <c r="D23" s="85">
        <v>1710799</v>
      </c>
      <c r="E23" s="85">
        <v>140220</v>
      </c>
      <c r="F23" s="85">
        <v>988500</v>
      </c>
      <c r="G23" s="85">
        <v>231500</v>
      </c>
      <c r="H23" s="85">
        <v>152000</v>
      </c>
      <c r="I23" s="85">
        <v>0</v>
      </c>
      <c r="J23" s="85">
        <v>0</v>
      </c>
      <c r="K23" s="85">
        <v>135000</v>
      </c>
      <c r="L23" s="85">
        <v>69400</v>
      </c>
      <c r="M23" s="85">
        <v>370500</v>
      </c>
      <c r="N23" s="85">
        <v>256000</v>
      </c>
      <c r="O23" s="85">
        <v>173000</v>
      </c>
      <c r="P23" s="85">
        <v>0</v>
      </c>
      <c r="Q23" s="85">
        <v>640900</v>
      </c>
      <c r="R23" s="85">
        <v>1000</v>
      </c>
      <c r="S23" s="85">
        <v>191000</v>
      </c>
      <c r="T23" s="85">
        <v>68500</v>
      </c>
      <c r="U23" s="85">
        <v>24500</v>
      </c>
      <c r="V23" s="85">
        <v>517600</v>
      </c>
      <c r="W23" s="85">
        <v>281760</v>
      </c>
      <c r="X23" s="85">
        <v>5500</v>
      </c>
      <c r="Y23" s="85">
        <v>530234</v>
      </c>
      <c r="Z23" s="85">
        <v>77500</v>
      </c>
      <c r="AA23" s="85">
        <v>204100</v>
      </c>
      <c r="AB23" s="85">
        <v>333500</v>
      </c>
      <c r="AC23" s="85">
        <v>58500</v>
      </c>
      <c r="AD23" s="85">
        <v>287500</v>
      </c>
      <c r="AE23" s="85">
        <v>2339500</v>
      </c>
      <c r="AF23" s="85">
        <v>1238000</v>
      </c>
      <c r="AG23" s="85">
        <v>439500</v>
      </c>
      <c r="AH23" s="85">
        <v>545000</v>
      </c>
      <c r="AI23" s="85">
        <v>299000</v>
      </c>
      <c r="AJ23" s="85">
        <v>2188190</v>
      </c>
      <c r="AK23" s="85">
        <v>1115500</v>
      </c>
      <c r="AL23" s="85">
        <v>472300</v>
      </c>
      <c r="AM23" s="85">
        <v>1046500</v>
      </c>
      <c r="AN23" s="85">
        <v>442000</v>
      </c>
      <c r="AO23" s="85">
        <v>368000</v>
      </c>
      <c r="AP23" s="85">
        <v>721500</v>
      </c>
      <c r="AQ23" s="85">
        <v>714000</v>
      </c>
      <c r="AR23" s="85">
        <v>77500</v>
      </c>
      <c r="AS23" s="85">
        <v>449400</v>
      </c>
      <c r="AT23" s="85">
        <v>351100</v>
      </c>
      <c r="AU23" s="85">
        <v>446500</v>
      </c>
      <c r="AV23" s="85">
        <v>31000</v>
      </c>
      <c r="AW23" s="85">
        <v>186500</v>
      </c>
      <c r="AX23" s="85">
        <v>138500</v>
      </c>
      <c r="AY23" s="85">
        <v>0</v>
      </c>
      <c r="AZ23" s="85">
        <v>435200</v>
      </c>
      <c r="BA23" s="85">
        <v>0</v>
      </c>
      <c r="BB23" s="85">
        <v>121550</v>
      </c>
      <c r="BC23" s="85">
        <v>9000</v>
      </c>
      <c r="BD23" s="85">
        <v>0</v>
      </c>
      <c r="BE23" s="85">
        <v>22500</v>
      </c>
      <c r="BF23" s="85">
        <v>98024</v>
      </c>
      <c r="BG23" s="85">
        <v>2500</v>
      </c>
      <c r="BH23" s="85">
        <v>0</v>
      </c>
      <c r="BI23" s="85">
        <v>0</v>
      </c>
      <c r="BJ23" s="85">
        <v>1000</v>
      </c>
      <c r="BK23" s="85">
        <v>131646</v>
      </c>
      <c r="BL23" s="85">
        <v>18000</v>
      </c>
      <c r="BM23" s="85">
        <v>55000</v>
      </c>
      <c r="BN23" s="85">
        <v>0</v>
      </c>
      <c r="BO23" s="85">
        <v>0</v>
      </c>
      <c r="BP23" s="85">
        <v>606500</v>
      </c>
      <c r="BQ23" s="85">
        <v>768090</v>
      </c>
      <c r="BR23" s="85">
        <v>236000</v>
      </c>
      <c r="BS23" s="85">
        <v>1062140</v>
      </c>
      <c r="BT23" s="85">
        <v>1643500</v>
      </c>
      <c r="BU23" s="85">
        <v>1542770</v>
      </c>
      <c r="BV23" s="85">
        <v>310080</v>
      </c>
      <c r="BW23" s="85">
        <v>0</v>
      </c>
      <c r="BX23" s="85">
        <v>0</v>
      </c>
      <c r="BY23" s="86">
        <v>437506095.87000006</v>
      </c>
    </row>
    <row r="24" spans="1:77" x14ac:dyDescent="0.2">
      <c r="A24" s="83" t="s">
        <v>205</v>
      </c>
      <c r="B24" s="84" t="s">
        <v>244</v>
      </c>
      <c r="C24" s="83" t="s">
        <v>245</v>
      </c>
      <c r="D24" s="85">
        <v>45250</v>
      </c>
      <c r="E24" s="85">
        <v>1229563.9099999999</v>
      </c>
      <c r="F24" s="85">
        <v>37450</v>
      </c>
      <c r="G24" s="85">
        <v>111010</v>
      </c>
      <c r="H24" s="85">
        <v>0</v>
      </c>
      <c r="I24" s="85">
        <v>0</v>
      </c>
      <c r="J24" s="85">
        <v>673375</v>
      </c>
      <c r="K24" s="85">
        <v>0</v>
      </c>
      <c r="L24" s="85">
        <v>0</v>
      </c>
      <c r="M24" s="85">
        <v>32220</v>
      </c>
      <c r="N24" s="85">
        <v>0</v>
      </c>
      <c r="O24" s="85">
        <v>361502</v>
      </c>
      <c r="P24" s="85">
        <v>120650</v>
      </c>
      <c r="Q24" s="85">
        <v>225090</v>
      </c>
      <c r="R24" s="85">
        <v>0</v>
      </c>
      <c r="S24" s="85">
        <v>500</v>
      </c>
      <c r="T24" s="85">
        <v>10430</v>
      </c>
      <c r="U24" s="85">
        <v>13950</v>
      </c>
      <c r="V24" s="85">
        <v>3286557.5</v>
      </c>
      <c r="W24" s="85">
        <v>1562645</v>
      </c>
      <c r="X24" s="85">
        <v>769820</v>
      </c>
      <c r="Y24" s="85">
        <v>51630</v>
      </c>
      <c r="Z24" s="85">
        <v>0</v>
      </c>
      <c r="AA24" s="85">
        <v>319750</v>
      </c>
      <c r="AB24" s="85">
        <v>0</v>
      </c>
      <c r="AC24" s="85">
        <v>0</v>
      </c>
      <c r="AD24" s="85">
        <v>488325</v>
      </c>
      <c r="AE24" s="85">
        <v>0</v>
      </c>
      <c r="AF24" s="85">
        <v>0</v>
      </c>
      <c r="AG24" s="85">
        <v>16260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194630</v>
      </c>
      <c r="AN24" s="85">
        <v>0</v>
      </c>
      <c r="AO24" s="85">
        <v>0</v>
      </c>
      <c r="AP24" s="85">
        <v>0</v>
      </c>
      <c r="AQ24" s="85">
        <v>150890</v>
      </c>
      <c r="AR24" s="85">
        <v>74260</v>
      </c>
      <c r="AS24" s="85">
        <v>78990</v>
      </c>
      <c r="AT24" s="85">
        <v>3150</v>
      </c>
      <c r="AU24" s="85">
        <v>0</v>
      </c>
      <c r="AV24" s="85">
        <v>0</v>
      </c>
      <c r="AW24" s="85">
        <v>74070</v>
      </c>
      <c r="AX24" s="85">
        <v>189675</v>
      </c>
      <c r="AY24" s="85">
        <v>0</v>
      </c>
      <c r="AZ24" s="85">
        <v>0</v>
      </c>
      <c r="BA24" s="85">
        <v>0</v>
      </c>
      <c r="BB24" s="85">
        <v>225700</v>
      </c>
      <c r="BC24" s="85">
        <v>122190</v>
      </c>
      <c r="BD24" s="85">
        <v>150065</v>
      </c>
      <c r="BE24" s="85">
        <v>0</v>
      </c>
      <c r="BF24" s="85">
        <v>220570</v>
      </c>
      <c r="BG24" s="85">
        <v>0</v>
      </c>
      <c r="BH24" s="85">
        <v>0</v>
      </c>
      <c r="BI24" s="85">
        <v>395000</v>
      </c>
      <c r="BJ24" s="85">
        <v>210100</v>
      </c>
      <c r="BK24" s="85">
        <v>745930</v>
      </c>
      <c r="BL24" s="85">
        <v>0</v>
      </c>
      <c r="BM24" s="85">
        <v>0</v>
      </c>
      <c r="BN24" s="85">
        <v>247100</v>
      </c>
      <c r="BO24" s="85">
        <v>0</v>
      </c>
      <c r="BP24" s="85">
        <v>110635</v>
      </c>
      <c r="BQ24" s="85">
        <v>0</v>
      </c>
      <c r="BR24" s="85">
        <v>0</v>
      </c>
      <c r="BS24" s="85">
        <v>1560</v>
      </c>
      <c r="BT24" s="85">
        <v>84280</v>
      </c>
      <c r="BU24" s="85">
        <v>0</v>
      </c>
      <c r="BV24" s="85">
        <v>0</v>
      </c>
      <c r="BW24" s="85">
        <v>0</v>
      </c>
      <c r="BX24" s="85">
        <v>0</v>
      </c>
      <c r="BY24" s="86">
        <v>39684471.909999996</v>
      </c>
    </row>
    <row r="25" spans="1:77" x14ac:dyDescent="0.2">
      <c r="A25" s="83" t="s">
        <v>205</v>
      </c>
      <c r="B25" s="84" t="s">
        <v>246</v>
      </c>
      <c r="C25" s="83" t="s">
        <v>247</v>
      </c>
      <c r="D25" s="85">
        <v>34247330.350000001</v>
      </c>
      <c r="E25" s="85">
        <v>19332117</v>
      </c>
      <c r="F25" s="85">
        <v>19398694</v>
      </c>
      <c r="G25" s="85">
        <v>5084294.79</v>
      </c>
      <c r="H25" s="85">
        <v>2105754</v>
      </c>
      <c r="I25" s="85">
        <v>744580.5</v>
      </c>
      <c r="J25" s="85">
        <v>56756090.549999997</v>
      </c>
      <c r="K25" s="85">
        <v>11958611.5</v>
      </c>
      <c r="L25" s="85">
        <v>2658594</v>
      </c>
      <c r="M25" s="85">
        <v>19056899</v>
      </c>
      <c r="N25" s="85">
        <v>2958035</v>
      </c>
      <c r="O25" s="85">
        <v>7026833.0800000001</v>
      </c>
      <c r="P25" s="85">
        <v>13836589.800000001</v>
      </c>
      <c r="Q25" s="85">
        <v>11456532.300000001</v>
      </c>
      <c r="R25" s="85">
        <v>361140</v>
      </c>
      <c r="S25" s="85">
        <v>2342404.17</v>
      </c>
      <c r="T25" s="85">
        <v>2306233.5</v>
      </c>
      <c r="U25" s="85">
        <v>2288466</v>
      </c>
      <c r="V25" s="85">
        <v>18962228.109999999</v>
      </c>
      <c r="W25" s="85">
        <v>5581609</v>
      </c>
      <c r="X25" s="85">
        <v>2877043.39</v>
      </c>
      <c r="Y25" s="85">
        <v>8699730.9900000002</v>
      </c>
      <c r="Z25" s="85">
        <v>3434106</v>
      </c>
      <c r="AA25" s="85">
        <v>5465392.7400000002</v>
      </c>
      <c r="AB25" s="85">
        <v>8550945.0500000007</v>
      </c>
      <c r="AC25" s="85">
        <v>975314</v>
      </c>
      <c r="AD25" s="85">
        <v>3010079</v>
      </c>
      <c r="AE25" s="85">
        <v>36170212.600000001</v>
      </c>
      <c r="AF25" s="85">
        <v>2317752.5</v>
      </c>
      <c r="AG25" s="85">
        <v>1241192</v>
      </c>
      <c r="AH25" s="85">
        <v>1454073</v>
      </c>
      <c r="AI25" s="85">
        <v>958880</v>
      </c>
      <c r="AJ25" s="85">
        <v>2201304</v>
      </c>
      <c r="AK25" s="85">
        <v>2028691</v>
      </c>
      <c r="AL25" s="85">
        <v>1707245</v>
      </c>
      <c r="AM25" s="85">
        <v>3337461</v>
      </c>
      <c r="AN25" s="85">
        <v>1005293</v>
      </c>
      <c r="AO25" s="85">
        <v>1141527</v>
      </c>
      <c r="AP25" s="85">
        <v>1828732.5</v>
      </c>
      <c r="AQ25" s="85">
        <v>9461338</v>
      </c>
      <c r="AR25" s="85">
        <v>3911563.3</v>
      </c>
      <c r="AS25" s="85">
        <v>1562748</v>
      </c>
      <c r="AT25" s="85">
        <v>1989277</v>
      </c>
      <c r="AU25" s="85">
        <v>1562085</v>
      </c>
      <c r="AV25" s="85">
        <v>1347491</v>
      </c>
      <c r="AW25" s="85">
        <v>3289801.04</v>
      </c>
      <c r="AX25" s="85">
        <v>24742053.25</v>
      </c>
      <c r="AY25" s="85">
        <v>1575229.5</v>
      </c>
      <c r="AZ25" s="85">
        <v>5235239.25</v>
      </c>
      <c r="BA25" s="85">
        <v>2834689.53</v>
      </c>
      <c r="BB25" s="85">
        <v>7738444</v>
      </c>
      <c r="BC25" s="85">
        <v>4751146</v>
      </c>
      <c r="BD25" s="85">
        <v>7212267</v>
      </c>
      <c r="BE25" s="85">
        <v>3702145.5</v>
      </c>
      <c r="BF25" s="85">
        <v>2950332.7</v>
      </c>
      <c r="BG25" s="85">
        <v>618511</v>
      </c>
      <c r="BH25" s="85">
        <v>624242</v>
      </c>
      <c r="BI25" s="85">
        <v>29188663.460000001</v>
      </c>
      <c r="BJ25" s="85">
        <v>13306214.9</v>
      </c>
      <c r="BK25" s="85">
        <v>1666107</v>
      </c>
      <c r="BL25" s="85">
        <v>1138077</v>
      </c>
      <c r="BM25" s="85">
        <v>2231373</v>
      </c>
      <c r="BN25" s="85">
        <v>2916945</v>
      </c>
      <c r="BO25" s="85">
        <v>1047801</v>
      </c>
      <c r="BP25" s="85">
        <v>9947942</v>
      </c>
      <c r="BQ25" s="85">
        <v>1520771.75</v>
      </c>
      <c r="BR25" s="85">
        <v>1707045.5</v>
      </c>
      <c r="BS25" s="85">
        <v>2407901.7400000002</v>
      </c>
      <c r="BT25" s="85">
        <v>4089775.02</v>
      </c>
      <c r="BU25" s="85">
        <v>7823364.5899999999</v>
      </c>
      <c r="BV25" s="85">
        <v>1273424</v>
      </c>
      <c r="BW25" s="85">
        <v>1188365</v>
      </c>
      <c r="BX25" s="85">
        <v>809867.47</v>
      </c>
      <c r="BY25" s="86">
        <v>24897132.980000004</v>
      </c>
    </row>
    <row r="26" spans="1:77" x14ac:dyDescent="0.2">
      <c r="A26" s="83" t="s">
        <v>205</v>
      </c>
      <c r="B26" s="84" t="s">
        <v>248</v>
      </c>
      <c r="C26" s="83" t="s">
        <v>249</v>
      </c>
      <c r="D26" s="85">
        <v>154511</v>
      </c>
      <c r="E26" s="85">
        <v>60558</v>
      </c>
      <c r="F26" s="85">
        <v>0</v>
      </c>
      <c r="G26" s="85">
        <v>0</v>
      </c>
      <c r="H26" s="85">
        <v>0</v>
      </c>
      <c r="I26" s="85">
        <v>0</v>
      </c>
      <c r="J26" s="85">
        <v>276627.75</v>
      </c>
      <c r="K26" s="85">
        <v>453572</v>
      </c>
      <c r="L26" s="85">
        <v>114193</v>
      </c>
      <c r="M26" s="85">
        <v>940547.32</v>
      </c>
      <c r="N26" s="85">
        <v>201006</v>
      </c>
      <c r="O26" s="85">
        <v>371328</v>
      </c>
      <c r="P26" s="85">
        <v>421695</v>
      </c>
      <c r="Q26" s="85">
        <v>446825</v>
      </c>
      <c r="R26" s="85">
        <v>0</v>
      </c>
      <c r="S26" s="85">
        <v>1750</v>
      </c>
      <c r="T26" s="85">
        <v>241635</v>
      </c>
      <c r="U26" s="85">
        <v>156763</v>
      </c>
      <c r="V26" s="85">
        <v>0</v>
      </c>
      <c r="W26" s="85">
        <v>440306.5</v>
      </c>
      <c r="X26" s="85">
        <v>273454.65999999997</v>
      </c>
      <c r="Y26" s="85">
        <v>256547.5</v>
      </c>
      <c r="Z26" s="85">
        <v>394243.5</v>
      </c>
      <c r="AA26" s="85">
        <v>0</v>
      </c>
      <c r="AB26" s="85">
        <v>78884.75</v>
      </c>
      <c r="AC26" s="85">
        <v>666707</v>
      </c>
      <c r="AD26" s="85">
        <v>275011</v>
      </c>
      <c r="AE26" s="85">
        <v>347733</v>
      </c>
      <c r="AF26" s="85">
        <v>31664</v>
      </c>
      <c r="AG26" s="85">
        <v>10924</v>
      </c>
      <c r="AH26" s="85">
        <v>8206</v>
      </c>
      <c r="AI26" s="85">
        <v>27632</v>
      </c>
      <c r="AJ26" s="85">
        <v>211332</v>
      </c>
      <c r="AK26" s="85">
        <v>57215</v>
      </c>
      <c r="AL26" s="85">
        <v>18208</v>
      </c>
      <c r="AM26" s="85">
        <v>201254</v>
      </c>
      <c r="AN26" s="85">
        <v>305122</v>
      </c>
      <c r="AO26" s="85">
        <v>172419.5</v>
      </c>
      <c r="AP26" s="85">
        <v>46340</v>
      </c>
      <c r="AQ26" s="85">
        <v>26711.25</v>
      </c>
      <c r="AR26" s="85">
        <v>330645</v>
      </c>
      <c r="AS26" s="85">
        <v>142635</v>
      </c>
      <c r="AT26" s="85">
        <v>136785</v>
      </c>
      <c r="AU26" s="85">
        <v>291563</v>
      </c>
      <c r="AV26" s="85">
        <v>0</v>
      </c>
      <c r="AW26" s="85">
        <v>53113</v>
      </c>
      <c r="AX26" s="85">
        <v>0</v>
      </c>
      <c r="AY26" s="85">
        <v>153520</v>
      </c>
      <c r="AZ26" s="85">
        <v>407715</v>
      </c>
      <c r="BA26" s="85">
        <v>155442</v>
      </c>
      <c r="BB26" s="85">
        <v>60899</v>
      </c>
      <c r="BC26" s="85">
        <v>33114</v>
      </c>
      <c r="BD26" s="85">
        <v>975433</v>
      </c>
      <c r="BE26" s="85">
        <v>83871</v>
      </c>
      <c r="BF26" s="85">
        <v>81890</v>
      </c>
      <c r="BG26" s="85">
        <v>13886</v>
      </c>
      <c r="BH26" s="85">
        <v>9889</v>
      </c>
      <c r="BI26" s="85">
        <v>161891.5</v>
      </c>
      <c r="BJ26" s="85">
        <v>345054</v>
      </c>
      <c r="BK26" s="85">
        <v>148397</v>
      </c>
      <c r="BL26" s="85">
        <v>32255</v>
      </c>
      <c r="BM26" s="85">
        <v>144279</v>
      </c>
      <c r="BN26" s="85">
        <v>583618</v>
      </c>
      <c r="BO26" s="85">
        <v>19432</v>
      </c>
      <c r="BP26" s="85">
        <v>273902</v>
      </c>
      <c r="BQ26" s="85">
        <v>109902</v>
      </c>
      <c r="BR26" s="85">
        <v>78633</v>
      </c>
      <c r="BS26" s="85">
        <v>221273</v>
      </c>
      <c r="BT26" s="85">
        <v>194197</v>
      </c>
      <c r="BU26" s="85">
        <v>15767</v>
      </c>
      <c r="BV26" s="85">
        <v>93873</v>
      </c>
      <c r="BW26" s="85">
        <v>84433</v>
      </c>
      <c r="BX26" s="85">
        <v>38473.129999999997</v>
      </c>
      <c r="BY26" s="86">
        <v>37667744.870000005</v>
      </c>
    </row>
    <row r="27" spans="1:77" x14ac:dyDescent="0.2">
      <c r="A27" s="83" t="s">
        <v>205</v>
      </c>
      <c r="B27" s="84" t="s">
        <v>250</v>
      </c>
      <c r="C27" s="83" t="s">
        <v>251</v>
      </c>
      <c r="D27" s="85">
        <v>64770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65737.75</v>
      </c>
      <c r="K27" s="85">
        <v>40756.5</v>
      </c>
      <c r="L27" s="85">
        <v>0</v>
      </c>
      <c r="M27" s="85">
        <v>4605</v>
      </c>
      <c r="N27" s="85">
        <v>16120</v>
      </c>
      <c r="O27" s="85">
        <v>0</v>
      </c>
      <c r="P27" s="85">
        <v>0</v>
      </c>
      <c r="Q27" s="85">
        <v>50420.25</v>
      </c>
      <c r="R27" s="85">
        <v>0</v>
      </c>
      <c r="S27" s="85">
        <v>0</v>
      </c>
      <c r="T27" s="85">
        <v>0</v>
      </c>
      <c r="U27" s="85">
        <v>0</v>
      </c>
      <c r="V27" s="85">
        <v>71162</v>
      </c>
      <c r="W27" s="85">
        <v>0</v>
      </c>
      <c r="X27" s="85">
        <v>6009.5</v>
      </c>
      <c r="Y27" s="85">
        <v>0</v>
      </c>
      <c r="Z27" s="85">
        <v>7547.5</v>
      </c>
      <c r="AA27" s="85">
        <v>1143</v>
      </c>
      <c r="AB27" s="85">
        <v>700</v>
      </c>
      <c r="AC27" s="85">
        <v>0</v>
      </c>
      <c r="AD27" s="85">
        <v>180</v>
      </c>
      <c r="AE27" s="85">
        <v>49246.5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362997.75</v>
      </c>
      <c r="AR27" s="85">
        <v>54600</v>
      </c>
      <c r="AS27" s="85">
        <v>22572</v>
      </c>
      <c r="AT27" s="85">
        <v>79832</v>
      </c>
      <c r="AU27" s="85">
        <v>17965</v>
      </c>
      <c r="AV27" s="85">
        <v>4838</v>
      </c>
      <c r="AW27" s="85">
        <v>41652</v>
      </c>
      <c r="AX27" s="85">
        <v>17275</v>
      </c>
      <c r="AY27" s="85">
        <v>0</v>
      </c>
      <c r="AZ27" s="85">
        <v>0</v>
      </c>
      <c r="BA27" s="85">
        <v>0</v>
      </c>
      <c r="BB27" s="85">
        <v>0</v>
      </c>
      <c r="BC27" s="85">
        <v>0</v>
      </c>
      <c r="BD27" s="85">
        <v>0</v>
      </c>
      <c r="BE27" s="85">
        <v>0</v>
      </c>
      <c r="BF27" s="85">
        <v>0</v>
      </c>
      <c r="BG27" s="85">
        <v>0</v>
      </c>
      <c r="BH27" s="85">
        <v>0</v>
      </c>
      <c r="BI27" s="85">
        <v>7380.64</v>
      </c>
      <c r="BJ27" s="85">
        <v>0</v>
      </c>
      <c r="BK27" s="85">
        <v>0</v>
      </c>
      <c r="BL27" s="85">
        <v>0</v>
      </c>
      <c r="BM27" s="85">
        <v>104100.47</v>
      </c>
      <c r="BN27" s="85">
        <v>3924</v>
      </c>
      <c r="BO27" s="85">
        <v>0</v>
      </c>
      <c r="BP27" s="85">
        <v>0</v>
      </c>
      <c r="BQ27" s="85">
        <v>0</v>
      </c>
      <c r="BR27" s="85">
        <v>0</v>
      </c>
      <c r="BS27" s="85">
        <v>0</v>
      </c>
      <c r="BT27" s="85">
        <v>0</v>
      </c>
      <c r="BU27" s="85">
        <v>2834</v>
      </c>
      <c r="BV27" s="85">
        <v>0</v>
      </c>
      <c r="BW27" s="85">
        <v>231</v>
      </c>
      <c r="BX27" s="85">
        <v>0</v>
      </c>
      <c r="BY27" s="86">
        <v>3128974.75</v>
      </c>
    </row>
    <row r="28" spans="1:77" x14ac:dyDescent="0.2">
      <c r="A28" s="83" t="s">
        <v>205</v>
      </c>
      <c r="B28" s="84" t="s">
        <v>252</v>
      </c>
      <c r="C28" s="83" t="s">
        <v>253</v>
      </c>
      <c r="D28" s="85">
        <v>342241</v>
      </c>
      <c r="E28" s="85">
        <v>20372</v>
      </c>
      <c r="F28" s="85">
        <v>0</v>
      </c>
      <c r="G28" s="85">
        <v>0</v>
      </c>
      <c r="H28" s="85">
        <v>0</v>
      </c>
      <c r="I28" s="85">
        <v>0</v>
      </c>
      <c r="J28" s="85">
        <v>160479.75</v>
      </c>
      <c r="K28" s="85">
        <v>19791</v>
      </c>
      <c r="L28" s="85">
        <v>0</v>
      </c>
      <c r="M28" s="85">
        <v>119573.5</v>
      </c>
      <c r="N28" s="85">
        <v>0</v>
      </c>
      <c r="O28" s="85">
        <v>13632</v>
      </c>
      <c r="P28" s="85">
        <v>59364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264510.75</v>
      </c>
      <c r="W28" s="85">
        <v>0</v>
      </c>
      <c r="X28" s="85">
        <v>14071.5</v>
      </c>
      <c r="Y28" s="85">
        <v>50804.74</v>
      </c>
      <c r="Z28" s="85">
        <v>4600</v>
      </c>
      <c r="AA28" s="85">
        <v>10394</v>
      </c>
      <c r="AB28" s="85">
        <v>32327.5</v>
      </c>
      <c r="AC28" s="85">
        <v>147838</v>
      </c>
      <c r="AD28" s="85">
        <v>2636</v>
      </c>
      <c r="AE28" s="85">
        <v>55666.400000000001</v>
      </c>
      <c r="AF28" s="85">
        <v>20675</v>
      </c>
      <c r="AG28" s="85">
        <v>915</v>
      </c>
      <c r="AH28" s="85">
        <v>0</v>
      </c>
      <c r="AI28" s="85">
        <v>515</v>
      </c>
      <c r="AJ28" s="85">
        <v>26654</v>
      </c>
      <c r="AK28" s="85">
        <v>3321</v>
      </c>
      <c r="AL28" s="85">
        <v>13924</v>
      </c>
      <c r="AM28" s="85">
        <v>11787.5</v>
      </c>
      <c r="AN28" s="85">
        <v>25130</v>
      </c>
      <c r="AO28" s="85">
        <v>27948</v>
      </c>
      <c r="AP28" s="85">
        <v>1493</v>
      </c>
      <c r="AQ28" s="85">
        <v>883083.5</v>
      </c>
      <c r="AR28" s="85">
        <v>1720905</v>
      </c>
      <c r="AS28" s="85">
        <v>7861</v>
      </c>
      <c r="AT28" s="85">
        <v>205527</v>
      </c>
      <c r="AU28" s="85">
        <v>46969</v>
      </c>
      <c r="AV28" s="85">
        <v>4660</v>
      </c>
      <c r="AW28" s="85">
        <v>39770</v>
      </c>
      <c r="AX28" s="85">
        <v>0</v>
      </c>
      <c r="AY28" s="85">
        <v>3810</v>
      </c>
      <c r="AZ28" s="85">
        <v>0</v>
      </c>
      <c r="BA28" s="85">
        <v>0</v>
      </c>
      <c r="BB28" s="85">
        <v>200067.9</v>
      </c>
      <c r="BC28" s="85">
        <v>39873</v>
      </c>
      <c r="BD28" s="85">
        <v>205</v>
      </c>
      <c r="BE28" s="85">
        <v>0</v>
      </c>
      <c r="BF28" s="85">
        <v>73717.960000000006</v>
      </c>
      <c r="BG28" s="85">
        <v>0</v>
      </c>
      <c r="BH28" s="85">
        <v>0</v>
      </c>
      <c r="BI28" s="85">
        <v>25932.25</v>
      </c>
      <c r="BJ28" s="85">
        <v>7349</v>
      </c>
      <c r="BK28" s="85">
        <v>6887</v>
      </c>
      <c r="BL28" s="85">
        <v>0</v>
      </c>
      <c r="BM28" s="85">
        <v>4403.1099999999997</v>
      </c>
      <c r="BN28" s="85">
        <v>0</v>
      </c>
      <c r="BO28" s="85">
        <v>0</v>
      </c>
      <c r="BP28" s="85">
        <v>33145</v>
      </c>
      <c r="BQ28" s="85">
        <v>137311.72</v>
      </c>
      <c r="BR28" s="85">
        <v>0</v>
      </c>
      <c r="BS28" s="85">
        <v>4092.5</v>
      </c>
      <c r="BT28" s="85">
        <v>0</v>
      </c>
      <c r="BU28" s="85">
        <v>0</v>
      </c>
      <c r="BV28" s="85">
        <v>0</v>
      </c>
      <c r="BW28" s="85">
        <v>0</v>
      </c>
      <c r="BX28" s="85">
        <v>48044.61</v>
      </c>
      <c r="BY28" s="86">
        <v>189584125</v>
      </c>
    </row>
    <row r="29" spans="1:77" x14ac:dyDescent="0.2">
      <c r="A29" s="87" t="s">
        <v>254</v>
      </c>
      <c r="B29" s="88"/>
      <c r="C29" s="87"/>
      <c r="D29" s="89">
        <f>SUM(D5:D28)</f>
        <v>282998004.61000001</v>
      </c>
      <c r="E29" s="89">
        <f t="shared" ref="E29:BP29" si="0">SUM(E5:E28)</f>
        <v>63273922.539999992</v>
      </c>
      <c r="F29" s="89">
        <f t="shared" si="0"/>
        <v>90714620.620000005</v>
      </c>
      <c r="G29" s="89">
        <f t="shared" si="0"/>
        <v>29314839.789999999</v>
      </c>
      <c r="H29" s="89">
        <f t="shared" si="0"/>
        <v>31507703.91</v>
      </c>
      <c r="I29" s="89">
        <f t="shared" si="0"/>
        <v>9211843.25</v>
      </c>
      <c r="J29" s="89">
        <f t="shared" si="0"/>
        <v>499019372.46999997</v>
      </c>
      <c r="K29" s="89">
        <f t="shared" si="0"/>
        <v>73041569.769999996</v>
      </c>
      <c r="L29" s="89">
        <f t="shared" si="0"/>
        <v>16734717.51</v>
      </c>
      <c r="M29" s="89">
        <f t="shared" si="0"/>
        <v>129322961.02000001</v>
      </c>
      <c r="N29" s="89">
        <f t="shared" si="0"/>
        <v>16948631.630000003</v>
      </c>
      <c r="O29" s="89">
        <f t="shared" si="0"/>
        <v>54025565.829999998</v>
      </c>
      <c r="P29" s="89">
        <f t="shared" si="0"/>
        <v>103753950.82000001</v>
      </c>
      <c r="Q29" s="89">
        <f t="shared" si="0"/>
        <v>78308536.590000004</v>
      </c>
      <c r="R29" s="89">
        <f t="shared" si="0"/>
        <v>4979367.8499999996</v>
      </c>
      <c r="S29" s="89">
        <f t="shared" si="0"/>
        <v>30537243.369999997</v>
      </c>
      <c r="T29" s="89">
        <f t="shared" si="0"/>
        <v>27319549.199999999</v>
      </c>
      <c r="U29" s="89">
        <f t="shared" si="0"/>
        <v>18925972.169999998</v>
      </c>
      <c r="V29" s="89">
        <f t="shared" si="0"/>
        <v>312377647.43000001</v>
      </c>
      <c r="W29" s="89">
        <f t="shared" si="0"/>
        <v>50313203.060000002</v>
      </c>
      <c r="X29" s="89">
        <f t="shared" si="0"/>
        <v>34887438.829999998</v>
      </c>
      <c r="Y29" s="89">
        <f t="shared" si="0"/>
        <v>77405654.509999976</v>
      </c>
      <c r="Z29" s="89">
        <f t="shared" si="0"/>
        <v>28738585.68</v>
      </c>
      <c r="AA29" s="89">
        <f t="shared" si="0"/>
        <v>37624571.289999999</v>
      </c>
      <c r="AB29" s="89">
        <f t="shared" si="0"/>
        <v>45025543.200000003</v>
      </c>
      <c r="AC29" s="89">
        <f t="shared" si="0"/>
        <v>14166505.9</v>
      </c>
      <c r="AD29" s="89">
        <f t="shared" si="0"/>
        <v>17866343</v>
      </c>
      <c r="AE29" s="89">
        <f t="shared" si="0"/>
        <v>334854167.82000005</v>
      </c>
      <c r="AF29" s="89">
        <f t="shared" si="0"/>
        <v>26354841.559999999</v>
      </c>
      <c r="AG29" s="89">
        <f t="shared" si="0"/>
        <v>18008230</v>
      </c>
      <c r="AH29" s="89">
        <f t="shared" si="0"/>
        <v>13246956</v>
      </c>
      <c r="AI29" s="89">
        <f t="shared" si="0"/>
        <v>15611271</v>
      </c>
      <c r="AJ29" s="89">
        <f t="shared" si="0"/>
        <v>15426453.5</v>
      </c>
      <c r="AK29" s="89">
        <f t="shared" si="0"/>
        <v>21240452.02</v>
      </c>
      <c r="AL29" s="89">
        <f t="shared" si="0"/>
        <v>20257863</v>
      </c>
      <c r="AM29" s="89">
        <f t="shared" si="0"/>
        <v>29044669.5</v>
      </c>
      <c r="AN29" s="89">
        <f t="shared" si="0"/>
        <v>20828188.25</v>
      </c>
      <c r="AO29" s="89">
        <f t="shared" si="0"/>
        <v>23164699.920000002</v>
      </c>
      <c r="AP29" s="89">
        <f t="shared" si="0"/>
        <v>20518187.559999999</v>
      </c>
      <c r="AQ29" s="89">
        <f t="shared" si="0"/>
        <v>110045349.65000001</v>
      </c>
      <c r="AR29" s="89">
        <f t="shared" si="0"/>
        <v>21797458.93</v>
      </c>
      <c r="AS29" s="89">
        <f t="shared" si="0"/>
        <v>16593526.5</v>
      </c>
      <c r="AT29" s="89">
        <f t="shared" si="0"/>
        <v>19554514.870000001</v>
      </c>
      <c r="AU29" s="89">
        <f t="shared" si="0"/>
        <v>19087167.210000001</v>
      </c>
      <c r="AV29" s="89">
        <f t="shared" si="0"/>
        <v>3447533.52</v>
      </c>
      <c r="AW29" s="89">
        <f t="shared" si="0"/>
        <v>9384200.0899999999</v>
      </c>
      <c r="AX29" s="89">
        <f t="shared" si="0"/>
        <v>255752636.5</v>
      </c>
      <c r="AY29" s="89">
        <f t="shared" si="0"/>
        <v>26616387.240000002</v>
      </c>
      <c r="AZ29" s="89">
        <f t="shared" si="0"/>
        <v>31287721</v>
      </c>
      <c r="BA29" s="89">
        <f t="shared" si="0"/>
        <v>42953997.550000004</v>
      </c>
      <c r="BB29" s="89">
        <f t="shared" si="0"/>
        <v>41085805.539999999</v>
      </c>
      <c r="BC29" s="89">
        <f t="shared" si="0"/>
        <v>41119287.600000001</v>
      </c>
      <c r="BD29" s="89">
        <f t="shared" si="0"/>
        <v>57650587.760000005</v>
      </c>
      <c r="BE29" s="89">
        <f t="shared" si="0"/>
        <v>30318353.510000002</v>
      </c>
      <c r="BF29" s="89">
        <f t="shared" si="0"/>
        <v>27924930.660000004</v>
      </c>
      <c r="BG29" s="89">
        <f t="shared" si="0"/>
        <v>8411078.8499999996</v>
      </c>
      <c r="BH29" s="89">
        <f t="shared" si="0"/>
        <v>6579255</v>
      </c>
      <c r="BI29" s="89">
        <f t="shared" si="0"/>
        <v>228578864.47999996</v>
      </c>
      <c r="BJ29" s="89">
        <f t="shared" si="0"/>
        <v>96996323.010000005</v>
      </c>
      <c r="BK29" s="89">
        <f t="shared" si="0"/>
        <v>20745829</v>
      </c>
      <c r="BL29" s="89">
        <f t="shared" si="0"/>
        <v>16069243</v>
      </c>
      <c r="BM29" s="89">
        <f t="shared" si="0"/>
        <v>19744485.919999998</v>
      </c>
      <c r="BN29" s="89">
        <f t="shared" si="0"/>
        <v>27853684.219999999</v>
      </c>
      <c r="BO29" s="89">
        <f t="shared" si="0"/>
        <v>10926297.65</v>
      </c>
      <c r="BP29" s="89">
        <f t="shared" si="0"/>
        <v>158994044</v>
      </c>
      <c r="BQ29" s="89">
        <f t="shared" ref="BQ29:BX29" si="1">SUM(BQ5:BQ28)</f>
        <v>22399126.469999999</v>
      </c>
      <c r="BR29" s="89">
        <f t="shared" si="1"/>
        <v>23012772.25</v>
      </c>
      <c r="BS29" s="89">
        <f t="shared" si="1"/>
        <v>26658550.850000001</v>
      </c>
      <c r="BT29" s="89">
        <f t="shared" si="1"/>
        <v>45871722.620000005</v>
      </c>
      <c r="BU29" s="89">
        <f t="shared" si="1"/>
        <v>70904099.099999994</v>
      </c>
      <c r="BV29" s="89">
        <f t="shared" si="1"/>
        <v>22570916.489999998</v>
      </c>
      <c r="BW29" s="89">
        <f t="shared" si="1"/>
        <v>12353754.450000001</v>
      </c>
      <c r="BX29" s="89">
        <f t="shared" si="1"/>
        <v>10894691.140000001</v>
      </c>
      <c r="BY29" s="90">
        <f>SUM(BY5:BY28)</f>
        <v>4213953052.7898993</v>
      </c>
    </row>
    <row r="30" spans="1:77" x14ac:dyDescent="0.2">
      <c r="A30" s="83" t="s">
        <v>255</v>
      </c>
      <c r="B30" s="84" t="s">
        <v>256</v>
      </c>
      <c r="C30" s="83" t="s">
        <v>257</v>
      </c>
      <c r="D30" s="85">
        <v>229825367.83000001</v>
      </c>
      <c r="E30" s="85">
        <v>38382488</v>
      </c>
      <c r="F30" s="85">
        <v>81705681.719999999</v>
      </c>
      <c r="G30" s="85">
        <v>14985949.26</v>
      </c>
      <c r="H30" s="85">
        <v>10619628.08</v>
      </c>
      <c r="I30" s="85">
        <v>2569093.5299999998</v>
      </c>
      <c r="J30" s="85">
        <v>452684693.45999998</v>
      </c>
      <c r="K30" s="85">
        <v>30162375.260000002</v>
      </c>
      <c r="L30" s="85">
        <v>3164343.8</v>
      </c>
      <c r="M30" s="85">
        <v>87244474.010000005</v>
      </c>
      <c r="N30" s="85">
        <v>4127927.5</v>
      </c>
      <c r="O30" s="85">
        <v>13366658</v>
      </c>
      <c r="P30" s="85">
        <v>55003636.960000001</v>
      </c>
      <c r="Q30" s="85">
        <v>54560873.43</v>
      </c>
      <c r="R30" s="85">
        <v>667223</v>
      </c>
      <c r="S30" s="85">
        <v>9308879.3699999992</v>
      </c>
      <c r="T30" s="85">
        <v>7167485.6299999999</v>
      </c>
      <c r="U30" s="85">
        <v>3604006.58</v>
      </c>
      <c r="V30" s="85">
        <v>272830871.44999999</v>
      </c>
      <c r="W30" s="85">
        <v>30027439.629999999</v>
      </c>
      <c r="X30" s="85">
        <v>10276608.460000001</v>
      </c>
      <c r="Y30" s="85">
        <v>54312386.130000003</v>
      </c>
      <c r="Z30" s="85">
        <v>2946107</v>
      </c>
      <c r="AA30" s="85">
        <v>8828047.5199999996</v>
      </c>
      <c r="AB30" s="85">
        <v>15037051.300000001</v>
      </c>
      <c r="AC30" s="85">
        <v>3659255</v>
      </c>
      <c r="AD30" s="85">
        <v>2856253</v>
      </c>
      <c r="AE30" s="85">
        <v>363477590.17000002</v>
      </c>
      <c r="AF30" s="85">
        <v>4065879</v>
      </c>
      <c r="AG30" s="85">
        <v>2683448</v>
      </c>
      <c r="AH30" s="85">
        <v>3571876</v>
      </c>
      <c r="AI30" s="85">
        <v>3242045</v>
      </c>
      <c r="AJ30" s="85">
        <v>7520829</v>
      </c>
      <c r="AK30" s="85">
        <v>5558706.2699999996</v>
      </c>
      <c r="AL30" s="85">
        <v>3541784</v>
      </c>
      <c r="AM30" s="85">
        <v>9389556.4000000004</v>
      </c>
      <c r="AN30" s="85">
        <v>6300896</v>
      </c>
      <c r="AO30" s="85">
        <v>5192862</v>
      </c>
      <c r="AP30" s="85">
        <v>3648722.77</v>
      </c>
      <c r="AQ30" s="85">
        <v>84142465.790000007</v>
      </c>
      <c r="AR30" s="85">
        <v>2482869.2999999998</v>
      </c>
      <c r="AS30" s="85">
        <v>2478479.44</v>
      </c>
      <c r="AT30" s="85">
        <v>6041802.6600000001</v>
      </c>
      <c r="AU30" s="85">
        <v>2586070</v>
      </c>
      <c r="AV30" s="85">
        <v>271941.5</v>
      </c>
      <c r="AW30" s="85">
        <v>1058281.19</v>
      </c>
      <c r="AX30" s="85">
        <v>259620008.16999999</v>
      </c>
      <c r="AY30" s="85">
        <v>7509592.6399999997</v>
      </c>
      <c r="AZ30" s="85">
        <v>7066474</v>
      </c>
      <c r="BA30" s="85">
        <v>13957423</v>
      </c>
      <c r="BB30" s="85">
        <v>20575249.649999999</v>
      </c>
      <c r="BC30" s="85">
        <v>7087498</v>
      </c>
      <c r="BD30" s="85">
        <v>29662129</v>
      </c>
      <c r="BE30" s="85">
        <v>30609165</v>
      </c>
      <c r="BF30" s="85">
        <v>9771762.0500000007</v>
      </c>
      <c r="BG30" s="85">
        <v>2289478.25</v>
      </c>
      <c r="BH30" s="85">
        <v>989764</v>
      </c>
      <c r="BI30" s="85">
        <v>179010457.59999999</v>
      </c>
      <c r="BJ30" s="85">
        <v>58923095.229999997</v>
      </c>
      <c r="BK30" s="85">
        <v>6178500</v>
      </c>
      <c r="BL30" s="85">
        <v>2975670</v>
      </c>
      <c r="BM30" s="85">
        <v>2107665</v>
      </c>
      <c r="BN30" s="85">
        <v>5914726</v>
      </c>
      <c r="BO30" s="85">
        <v>2895097.17</v>
      </c>
      <c r="BP30" s="85">
        <v>224562311.16</v>
      </c>
      <c r="BQ30" s="85">
        <v>6101022</v>
      </c>
      <c r="BR30" s="85">
        <v>5235531</v>
      </c>
      <c r="BS30" s="85">
        <v>9373849.8000000007</v>
      </c>
      <c r="BT30" s="85">
        <v>15662842.109999999</v>
      </c>
      <c r="BU30" s="85">
        <v>34453201.880000003</v>
      </c>
      <c r="BV30" s="85">
        <v>7022841.7999999998</v>
      </c>
      <c r="BW30" s="85">
        <v>4682523</v>
      </c>
      <c r="BX30" s="85">
        <v>2184484.6800000002</v>
      </c>
      <c r="BY30" s="86">
        <v>61913874.669999987</v>
      </c>
    </row>
    <row r="31" spans="1:77" x14ac:dyDescent="0.2">
      <c r="A31" s="83" t="s">
        <v>255</v>
      </c>
      <c r="B31" s="84" t="s">
        <v>258</v>
      </c>
      <c r="C31" s="83" t="s">
        <v>259</v>
      </c>
      <c r="D31" s="85">
        <v>18127660.59</v>
      </c>
      <c r="E31" s="85">
        <v>0</v>
      </c>
      <c r="F31" s="85">
        <v>23951368.27</v>
      </c>
      <c r="G31" s="85">
        <v>112652.25</v>
      </c>
      <c r="H31" s="85">
        <v>442833</v>
      </c>
      <c r="I31" s="85">
        <v>21479</v>
      </c>
      <c r="J31" s="85">
        <v>17928046</v>
      </c>
      <c r="K31" s="85">
        <v>2831662.19</v>
      </c>
      <c r="L31" s="85">
        <v>168792.2</v>
      </c>
      <c r="M31" s="85">
        <v>12188619.1</v>
      </c>
      <c r="N31" s="85">
        <v>0</v>
      </c>
      <c r="O31" s="85">
        <v>0</v>
      </c>
      <c r="P31" s="85">
        <v>3354308.02</v>
      </c>
      <c r="Q31" s="85">
        <v>5749889.21</v>
      </c>
      <c r="R31" s="85">
        <v>72154.789999999994</v>
      </c>
      <c r="S31" s="85">
        <v>601096.5</v>
      </c>
      <c r="T31" s="85">
        <v>660145</v>
      </c>
      <c r="U31" s="85">
        <v>149853.04999999999</v>
      </c>
      <c r="V31" s="85">
        <v>23036268.66</v>
      </c>
      <c r="W31" s="85">
        <v>1860320.1</v>
      </c>
      <c r="X31" s="85">
        <v>779956.25</v>
      </c>
      <c r="Y31" s="85">
        <v>1444349.65</v>
      </c>
      <c r="Z31" s="85">
        <v>121607.5</v>
      </c>
      <c r="AA31" s="85">
        <v>43500</v>
      </c>
      <c r="AB31" s="85">
        <v>4507187.5</v>
      </c>
      <c r="AC31" s="85">
        <v>17611</v>
      </c>
      <c r="AD31" s="85">
        <v>401663</v>
      </c>
      <c r="AE31" s="85">
        <v>43442989.520000003</v>
      </c>
      <c r="AF31" s="85">
        <v>86553</v>
      </c>
      <c r="AG31" s="85">
        <v>2000</v>
      </c>
      <c r="AH31" s="85">
        <v>141681</v>
      </c>
      <c r="AI31" s="85">
        <v>46041</v>
      </c>
      <c r="AJ31" s="85">
        <v>401607</v>
      </c>
      <c r="AK31" s="85">
        <v>134251</v>
      </c>
      <c r="AL31" s="85">
        <v>22950</v>
      </c>
      <c r="AM31" s="85">
        <v>218315.05</v>
      </c>
      <c r="AN31" s="85">
        <v>106364</v>
      </c>
      <c r="AO31" s="85">
        <v>68159</v>
      </c>
      <c r="AP31" s="85">
        <v>38718</v>
      </c>
      <c r="AQ31" s="85">
        <v>1270972.27</v>
      </c>
      <c r="AR31" s="85">
        <v>39672</v>
      </c>
      <c r="AS31" s="85">
        <v>53703.3</v>
      </c>
      <c r="AT31" s="85">
        <v>0</v>
      </c>
      <c r="AU31" s="85">
        <v>16811</v>
      </c>
      <c r="AV31" s="85">
        <v>36548</v>
      </c>
      <c r="AW31" s="85">
        <v>57096</v>
      </c>
      <c r="AX31" s="85">
        <v>18198447.32</v>
      </c>
      <c r="AY31" s="85">
        <v>351875.5</v>
      </c>
      <c r="AZ31" s="85">
        <v>21117</v>
      </c>
      <c r="BA31" s="85">
        <v>317562.90000000002</v>
      </c>
      <c r="BB31" s="85">
        <v>4371680.67</v>
      </c>
      <c r="BC31" s="85">
        <v>453852</v>
      </c>
      <c r="BD31" s="85">
        <v>3277060</v>
      </c>
      <c r="BE31" s="85">
        <v>0</v>
      </c>
      <c r="BF31" s="85">
        <v>642115.25</v>
      </c>
      <c r="BG31" s="85">
        <v>30051</v>
      </c>
      <c r="BH31" s="85">
        <v>23199</v>
      </c>
      <c r="BI31" s="85">
        <v>17342932.399999999</v>
      </c>
      <c r="BJ31" s="85">
        <v>5178934.7699999996</v>
      </c>
      <c r="BK31" s="85">
        <v>312290</v>
      </c>
      <c r="BL31" s="85">
        <v>0</v>
      </c>
      <c r="BM31" s="85">
        <v>83540</v>
      </c>
      <c r="BN31" s="85">
        <v>0</v>
      </c>
      <c r="BO31" s="85">
        <v>0</v>
      </c>
      <c r="BP31" s="85">
        <v>9794735.8399999999</v>
      </c>
      <c r="BQ31" s="85">
        <v>641836</v>
      </c>
      <c r="BR31" s="85">
        <v>414983</v>
      </c>
      <c r="BS31" s="85">
        <v>1235362.42</v>
      </c>
      <c r="BT31" s="85">
        <v>567834.92000000004</v>
      </c>
      <c r="BU31" s="85">
        <v>4432507.03</v>
      </c>
      <c r="BV31" s="85">
        <v>366838.1</v>
      </c>
      <c r="BW31" s="85">
        <v>209431</v>
      </c>
      <c r="BX31" s="85">
        <v>64669.5</v>
      </c>
      <c r="BY31" s="86">
        <v>488773606.23000008</v>
      </c>
    </row>
    <row r="32" spans="1:77" x14ac:dyDescent="0.2">
      <c r="A32" s="83" t="s">
        <v>255</v>
      </c>
      <c r="B32" s="84" t="s">
        <v>260</v>
      </c>
      <c r="C32" s="83" t="s">
        <v>261</v>
      </c>
      <c r="D32" s="85">
        <v>2621349.58</v>
      </c>
      <c r="E32" s="85">
        <v>1131582</v>
      </c>
      <c r="F32" s="85">
        <v>1919388</v>
      </c>
      <c r="G32" s="85">
        <v>214318</v>
      </c>
      <c r="H32" s="85">
        <v>14866</v>
      </c>
      <c r="I32" s="85">
        <v>976</v>
      </c>
      <c r="J32" s="85">
        <v>17402602.600000001</v>
      </c>
      <c r="K32" s="85">
        <v>330017.5</v>
      </c>
      <c r="L32" s="85">
        <v>1260</v>
      </c>
      <c r="M32" s="85">
        <v>767344</v>
      </c>
      <c r="N32" s="85">
        <v>22040</v>
      </c>
      <c r="O32" s="85">
        <v>68610</v>
      </c>
      <c r="P32" s="85">
        <v>280006</v>
      </c>
      <c r="Q32" s="85">
        <v>349139.33</v>
      </c>
      <c r="R32" s="85">
        <v>0</v>
      </c>
      <c r="S32" s="85">
        <v>329.5</v>
      </c>
      <c r="T32" s="85">
        <v>58938</v>
      </c>
      <c r="U32" s="85">
        <v>0</v>
      </c>
      <c r="V32" s="85">
        <v>3664955.69</v>
      </c>
      <c r="W32" s="85">
        <v>807077</v>
      </c>
      <c r="X32" s="85">
        <v>85522.25</v>
      </c>
      <c r="Y32" s="85">
        <v>1052485</v>
      </c>
      <c r="Z32" s="85">
        <v>16360</v>
      </c>
      <c r="AA32" s="85">
        <v>0</v>
      </c>
      <c r="AB32" s="85">
        <v>12548</v>
      </c>
      <c r="AC32" s="85">
        <v>15918</v>
      </c>
      <c r="AD32" s="85">
        <v>0</v>
      </c>
      <c r="AE32" s="85">
        <v>14375558.300000001</v>
      </c>
      <c r="AF32" s="85">
        <v>16715</v>
      </c>
      <c r="AG32" s="85">
        <v>29947</v>
      </c>
      <c r="AH32" s="85">
        <v>0</v>
      </c>
      <c r="AI32" s="85">
        <v>0</v>
      </c>
      <c r="AJ32" s="85">
        <v>7610</v>
      </c>
      <c r="AK32" s="85">
        <v>4699</v>
      </c>
      <c r="AL32" s="85">
        <v>25911</v>
      </c>
      <c r="AM32" s="85">
        <v>5570</v>
      </c>
      <c r="AN32" s="85">
        <v>0</v>
      </c>
      <c r="AO32" s="85">
        <v>32014.5</v>
      </c>
      <c r="AP32" s="85">
        <v>13586.75</v>
      </c>
      <c r="AQ32" s="85">
        <v>2757707.95</v>
      </c>
      <c r="AR32" s="85">
        <v>0</v>
      </c>
      <c r="AS32" s="85">
        <v>21903</v>
      </c>
      <c r="AT32" s="85">
        <v>0</v>
      </c>
      <c r="AU32" s="85">
        <v>32673</v>
      </c>
      <c r="AV32" s="85">
        <v>0</v>
      </c>
      <c r="AW32" s="85">
        <v>0</v>
      </c>
      <c r="AX32" s="85">
        <v>2808978.5</v>
      </c>
      <c r="AY32" s="85">
        <v>1410</v>
      </c>
      <c r="AZ32" s="85">
        <v>201499</v>
      </c>
      <c r="BA32" s="85">
        <v>66491</v>
      </c>
      <c r="BB32" s="85">
        <v>97985</v>
      </c>
      <c r="BC32" s="85">
        <v>82593</v>
      </c>
      <c r="BD32" s="85">
        <v>470703</v>
      </c>
      <c r="BE32" s="85">
        <v>183282</v>
      </c>
      <c r="BF32" s="85">
        <v>67206</v>
      </c>
      <c r="BG32" s="85">
        <v>0</v>
      </c>
      <c r="BH32" s="85">
        <v>0</v>
      </c>
      <c r="BI32" s="85">
        <v>4920906.62</v>
      </c>
      <c r="BJ32" s="85">
        <v>399020</v>
      </c>
      <c r="BK32" s="85">
        <v>21412</v>
      </c>
      <c r="BL32" s="85">
        <v>29036</v>
      </c>
      <c r="BM32" s="85">
        <v>14852</v>
      </c>
      <c r="BN32" s="85">
        <v>22417</v>
      </c>
      <c r="BO32" s="85">
        <v>89604.75</v>
      </c>
      <c r="BP32" s="85">
        <v>1038684</v>
      </c>
      <c r="BQ32" s="85">
        <v>6518</v>
      </c>
      <c r="BR32" s="85">
        <v>3529</v>
      </c>
      <c r="BS32" s="85">
        <v>36738.89</v>
      </c>
      <c r="BT32" s="85">
        <v>18358</v>
      </c>
      <c r="BU32" s="85">
        <v>246757</v>
      </c>
      <c r="BV32" s="85">
        <v>12506</v>
      </c>
      <c r="BW32" s="85">
        <v>0</v>
      </c>
      <c r="BX32" s="85">
        <v>0</v>
      </c>
      <c r="BY32" s="86">
        <v>376807919.70999992</v>
      </c>
    </row>
    <row r="33" spans="1:77" x14ac:dyDescent="0.2">
      <c r="A33" s="83" t="s">
        <v>255</v>
      </c>
      <c r="B33" s="84" t="s">
        <v>262</v>
      </c>
      <c r="C33" s="83" t="s">
        <v>263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90</v>
      </c>
      <c r="AC33" s="85">
        <v>0</v>
      </c>
      <c r="AD33" s="85">
        <v>3517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v>0</v>
      </c>
      <c r="AT33" s="85">
        <v>0</v>
      </c>
      <c r="AU33" s="85">
        <v>0</v>
      </c>
      <c r="AV33" s="85">
        <v>0</v>
      </c>
      <c r="AW33" s="85">
        <v>0</v>
      </c>
      <c r="AX33" s="85">
        <v>0</v>
      </c>
      <c r="AY33" s="85">
        <v>0</v>
      </c>
      <c r="AZ33" s="85">
        <v>0</v>
      </c>
      <c r="BA33" s="85">
        <v>0</v>
      </c>
      <c r="BB33" s="85">
        <v>0</v>
      </c>
      <c r="BC33" s="85">
        <v>0</v>
      </c>
      <c r="BD33" s="85">
        <v>0</v>
      </c>
      <c r="BE33" s="85">
        <v>0</v>
      </c>
      <c r="BF33" s="85">
        <v>0</v>
      </c>
      <c r="BG33" s="85">
        <v>0</v>
      </c>
      <c r="BH33" s="85">
        <v>0</v>
      </c>
      <c r="BI33" s="85">
        <v>0</v>
      </c>
      <c r="BJ33" s="85">
        <v>0</v>
      </c>
      <c r="BK33" s="85">
        <v>0</v>
      </c>
      <c r="BL33" s="85">
        <v>0</v>
      </c>
      <c r="BM33" s="85">
        <v>0</v>
      </c>
      <c r="BN33" s="85">
        <v>0</v>
      </c>
      <c r="BO33" s="85">
        <v>0</v>
      </c>
      <c r="BP33" s="85">
        <v>0</v>
      </c>
      <c r="BQ33" s="85">
        <v>0</v>
      </c>
      <c r="BR33" s="85">
        <v>0</v>
      </c>
      <c r="BS33" s="85">
        <v>0</v>
      </c>
      <c r="BT33" s="85">
        <v>0</v>
      </c>
      <c r="BU33" s="85">
        <v>0</v>
      </c>
      <c r="BV33" s="85">
        <v>0</v>
      </c>
      <c r="BW33" s="85">
        <v>0</v>
      </c>
      <c r="BX33" s="85">
        <v>0</v>
      </c>
      <c r="BY33" s="86">
        <v>145119910.08999997</v>
      </c>
    </row>
    <row r="34" spans="1:77" x14ac:dyDescent="0.2">
      <c r="A34" s="83" t="s">
        <v>255</v>
      </c>
      <c r="B34" s="84" t="s">
        <v>264</v>
      </c>
      <c r="C34" s="83" t="s">
        <v>265</v>
      </c>
      <c r="D34" s="85">
        <v>1671139.72</v>
      </c>
      <c r="E34" s="85">
        <v>558410</v>
      </c>
      <c r="F34" s="85">
        <v>1142378.1000000001</v>
      </c>
      <c r="G34" s="85">
        <v>36251.5</v>
      </c>
      <c r="H34" s="85">
        <v>30770</v>
      </c>
      <c r="I34" s="85">
        <v>0</v>
      </c>
      <c r="J34" s="85">
        <v>7108033</v>
      </c>
      <c r="K34" s="85">
        <v>263706.25</v>
      </c>
      <c r="L34" s="85">
        <v>42657</v>
      </c>
      <c r="M34" s="85">
        <v>311140.52</v>
      </c>
      <c r="N34" s="85">
        <v>32688</v>
      </c>
      <c r="O34" s="85">
        <v>81624</v>
      </c>
      <c r="P34" s="85">
        <v>870245.5</v>
      </c>
      <c r="Q34" s="85">
        <v>62739.5</v>
      </c>
      <c r="R34" s="85">
        <v>3895</v>
      </c>
      <c r="S34" s="85">
        <v>2797.25</v>
      </c>
      <c r="T34" s="85">
        <v>116314</v>
      </c>
      <c r="U34" s="85">
        <v>24038.75</v>
      </c>
      <c r="V34" s="85">
        <v>4269476.5</v>
      </c>
      <c r="W34" s="85">
        <v>255022.9</v>
      </c>
      <c r="X34" s="85">
        <v>100690.25</v>
      </c>
      <c r="Y34" s="85">
        <v>377949.03</v>
      </c>
      <c r="Z34" s="85">
        <v>32852</v>
      </c>
      <c r="AA34" s="85">
        <v>185237.25</v>
      </c>
      <c r="AB34" s="85">
        <v>6395</v>
      </c>
      <c r="AC34" s="85">
        <v>12145</v>
      </c>
      <c r="AD34" s="85">
        <v>8906</v>
      </c>
      <c r="AE34" s="85">
        <v>8660191.6999999993</v>
      </c>
      <c r="AF34" s="85">
        <v>33976</v>
      </c>
      <c r="AG34" s="85">
        <v>43972</v>
      </c>
      <c r="AH34" s="85">
        <v>23170</v>
      </c>
      <c r="AI34" s="85">
        <v>33359</v>
      </c>
      <c r="AJ34" s="85">
        <v>54264</v>
      </c>
      <c r="AK34" s="85">
        <v>1849</v>
      </c>
      <c r="AL34" s="85">
        <v>44700</v>
      </c>
      <c r="AM34" s="85">
        <v>142872</v>
      </c>
      <c r="AN34" s="85">
        <v>46426</v>
      </c>
      <c r="AO34" s="85">
        <v>56916</v>
      </c>
      <c r="AP34" s="85">
        <v>12853.3</v>
      </c>
      <c r="AQ34" s="85">
        <v>2161331.06</v>
      </c>
      <c r="AR34" s="85">
        <v>47326.92</v>
      </c>
      <c r="AS34" s="85">
        <v>3677</v>
      </c>
      <c r="AT34" s="85">
        <v>63723.65</v>
      </c>
      <c r="AU34" s="85">
        <v>53193.56</v>
      </c>
      <c r="AV34" s="85">
        <v>0</v>
      </c>
      <c r="AW34" s="85">
        <v>0</v>
      </c>
      <c r="AX34" s="85">
        <v>3582154</v>
      </c>
      <c r="AY34" s="85">
        <v>16508</v>
      </c>
      <c r="AZ34" s="85">
        <v>600884</v>
      </c>
      <c r="BA34" s="85">
        <v>106717.25</v>
      </c>
      <c r="BB34" s="85">
        <v>222285</v>
      </c>
      <c r="BC34" s="85">
        <v>251783</v>
      </c>
      <c r="BD34" s="85">
        <v>403784.2</v>
      </c>
      <c r="BE34" s="85">
        <v>344646.64</v>
      </c>
      <c r="BF34" s="85">
        <v>161998.03</v>
      </c>
      <c r="BG34" s="85">
        <v>14435.8</v>
      </c>
      <c r="BH34" s="85">
        <v>5387</v>
      </c>
      <c r="BI34" s="85">
        <v>4082522.23</v>
      </c>
      <c r="BJ34" s="85">
        <v>313684</v>
      </c>
      <c r="BK34" s="85">
        <v>94432</v>
      </c>
      <c r="BL34" s="85">
        <v>25554</v>
      </c>
      <c r="BM34" s="85">
        <v>28249</v>
      </c>
      <c r="BN34" s="85">
        <v>21721</v>
      </c>
      <c r="BO34" s="85">
        <v>7881</v>
      </c>
      <c r="BP34" s="85">
        <v>3491394.09</v>
      </c>
      <c r="BQ34" s="85">
        <v>136185</v>
      </c>
      <c r="BR34" s="85">
        <v>37512.620000000003</v>
      </c>
      <c r="BS34" s="85">
        <v>68004.72</v>
      </c>
      <c r="BT34" s="85">
        <v>139457.76</v>
      </c>
      <c r="BU34" s="85">
        <v>614702.18000000005</v>
      </c>
      <c r="BV34" s="85">
        <v>52304</v>
      </c>
      <c r="BW34" s="85">
        <v>50039.48</v>
      </c>
      <c r="BX34" s="85">
        <v>7368.74</v>
      </c>
      <c r="BY34" s="86">
        <v>42952407.4199</v>
      </c>
    </row>
    <row r="35" spans="1:77" x14ac:dyDescent="0.2">
      <c r="A35" s="83" t="s">
        <v>255</v>
      </c>
      <c r="B35" s="84" t="s">
        <v>266</v>
      </c>
      <c r="C35" s="83" t="s">
        <v>267</v>
      </c>
      <c r="D35" s="85">
        <v>860411.91</v>
      </c>
      <c r="E35" s="85">
        <v>0</v>
      </c>
      <c r="F35" s="85">
        <v>2492258</v>
      </c>
      <c r="G35" s="85">
        <v>57731</v>
      </c>
      <c r="H35" s="85">
        <v>5985</v>
      </c>
      <c r="I35" s="85">
        <v>0</v>
      </c>
      <c r="J35" s="85">
        <v>210639.25</v>
      </c>
      <c r="K35" s="85">
        <v>0</v>
      </c>
      <c r="L35" s="85">
        <v>0</v>
      </c>
      <c r="M35" s="85">
        <v>413921.2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5">
        <v>1708.25</v>
      </c>
      <c r="Y35" s="85">
        <v>85809</v>
      </c>
      <c r="Z35" s="85">
        <v>14522.5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0</v>
      </c>
      <c r="AI35" s="85">
        <v>0</v>
      </c>
      <c r="AJ35" s="85">
        <v>0</v>
      </c>
      <c r="AK35" s="85">
        <v>0</v>
      </c>
      <c r="AL35" s="85">
        <v>0</v>
      </c>
      <c r="AM35" s="85">
        <v>0</v>
      </c>
      <c r="AN35" s="85">
        <v>0</v>
      </c>
      <c r="AO35" s="85">
        <v>0</v>
      </c>
      <c r="AP35" s="85">
        <v>0</v>
      </c>
      <c r="AQ35" s="85">
        <v>67235.75</v>
      </c>
      <c r="AR35" s="85">
        <v>0</v>
      </c>
      <c r="AS35" s="85">
        <v>0</v>
      </c>
      <c r="AT35" s="85">
        <v>0</v>
      </c>
      <c r="AU35" s="85">
        <v>0</v>
      </c>
      <c r="AV35" s="85">
        <v>0</v>
      </c>
      <c r="AW35" s="85">
        <v>0</v>
      </c>
      <c r="AX35" s="85">
        <v>838729.5</v>
      </c>
      <c r="AY35" s="85">
        <v>0</v>
      </c>
      <c r="AZ35" s="85">
        <v>28421</v>
      </c>
      <c r="BA35" s="85">
        <v>86276.25</v>
      </c>
      <c r="BB35" s="85">
        <v>0</v>
      </c>
      <c r="BC35" s="85">
        <v>20450.5</v>
      </c>
      <c r="BD35" s="85">
        <v>0</v>
      </c>
      <c r="BE35" s="85">
        <v>0</v>
      </c>
      <c r="BF35" s="85">
        <v>0</v>
      </c>
      <c r="BG35" s="85">
        <v>0</v>
      </c>
      <c r="BH35" s="85">
        <v>0</v>
      </c>
      <c r="BI35" s="85">
        <v>85347.45</v>
      </c>
      <c r="BJ35" s="85">
        <v>0</v>
      </c>
      <c r="BK35" s="85">
        <v>0</v>
      </c>
      <c r="BL35" s="85">
        <v>0</v>
      </c>
      <c r="BM35" s="85">
        <v>35890</v>
      </c>
      <c r="BN35" s="85">
        <v>0</v>
      </c>
      <c r="BO35" s="85">
        <v>0</v>
      </c>
      <c r="BP35" s="85">
        <v>0</v>
      </c>
      <c r="BQ35" s="85">
        <v>18973</v>
      </c>
      <c r="BR35" s="85">
        <v>0</v>
      </c>
      <c r="BS35" s="85">
        <v>0</v>
      </c>
      <c r="BT35" s="85">
        <v>0</v>
      </c>
      <c r="BU35" s="85">
        <v>96320.83</v>
      </c>
      <c r="BV35" s="85">
        <v>0</v>
      </c>
      <c r="BW35" s="85">
        <v>0</v>
      </c>
      <c r="BX35" s="85">
        <v>0</v>
      </c>
      <c r="BY35" s="86">
        <v>4171212.8899999997</v>
      </c>
    </row>
    <row r="36" spans="1:77" x14ac:dyDescent="0.2">
      <c r="A36" s="83" t="s">
        <v>255</v>
      </c>
      <c r="B36" s="84" t="s">
        <v>268</v>
      </c>
      <c r="C36" s="83" t="s">
        <v>269</v>
      </c>
      <c r="D36" s="85">
        <v>19516412.629999999</v>
      </c>
      <c r="E36" s="85">
        <v>5570894</v>
      </c>
      <c r="F36" s="85">
        <v>13981207.880000001</v>
      </c>
      <c r="G36" s="85">
        <v>931691.6</v>
      </c>
      <c r="H36" s="85">
        <v>499645.5</v>
      </c>
      <c r="I36" s="85">
        <v>1189</v>
      </c>
      <c r="J36" s="85">
        <v>45993278.5</v>
      </c>
      <c r="K36" s="85">
        <v>3203562.5</v>
      </c>
      <c r="L36" s="85">
        <v>167832.5</v>
      </c>
      <c r="M36" s="85">
        <v>4246250.24</v>
      </c>
      <c r="N36" s="85">
        <v>283694</v>
      </c>
      <c r="O36" s="85">
        <v>1546751.75</v>
      </c>
      <c r="P36" s="85">
        <v>8838267.6400000006</v>
      </c>
      <c r="Q36" s="85">
        <v>1466253.86</v>
      </c>
      <c r="R36" s="85">
        <v>47089.94</v>
      </c>
      <c r="S36" s="85">
        <v>142753</v>
      </c>
      <c r="T36" s="85">
        <v>216245</v>
      </c>
      <c r="U36" s="85">
        <v>310245.25</v>
      </c>
      <c r="V36" s="85">
        <v>20539125.219999999</v>
      </c>
      <c r="W36" s="85">
        <v>1258766.8600000001</v>
      </c>
      <c r="X36" s="85">
        <v>222735.25</v>
      </c>
      <c r="Y36" s="85">
        <v>5376328.2400000002</v>
      </c>
      <c r="Z36" s="85">
        <v>228820.5</v>
      </c>
      <c r="AA36" s="85">
        <v>1251351</v>
      </c>
      <c r="AB36" s="85">
        <v>478018.25</v>
      </c>
      <c r="AC36" s="85">
        <v>228161</v>
      </c>
      <c r="AD36" s="85">
        <v>73020</v>
      </c>
      <c r="AE36" s="85">
        <v>72430249.700000003</v>
      </c>
      <c r="AF36" s="85">
        <v>591220.49</v>
      </c>
      <c r="AG36" s="85">
        <v>359926</v>
      </c>
      <c r="AH36" s="85">
        <v>289418</v>
      </c>
      <c r="AI36" s="85">
        <v>428572</v>
      </c>
      <c r="AJ36" s="85">
        <v>818142</v>
      </c>
      <c r="AK36" s="85">
        <v>255232.19</v>
      </c>
      <c r="AL36" s="85">
        <v>824797</v>
      </c>
      <c r="AM36" s="85">
        <v>677652</v>
      </c>
      <c r="AN36" s="85">
        <v>197540.5</v>
      </c>
      <c r="AO36" s="85">
        <v>620908.5</v>
      </c>
      <c r="AP36" s="85">
        <v>295873.55</v>
      </c>
      <c r="AQ36" s="85">
        <v>17023886.170000002</v>
      </c>
      <c r="AR36" s="85">
        <v>192723.76</v>
      </c>
      <c r="AS36" s="85">
        <v>275370</v>
      </c>
      <c r="AT36" s="85">
        <v>437370.23</v>
      </c>
      <c r="AU36" s="85">
        <v>432945</v>
      </c>
      <c r="AV36" s="85">
        <v>5978</v>
      </c>
      <c r="AW36" s="85">
        <v>43830.36</v>
      </c>
      <c r="AX36" s="85">
        <v>28754021.75</v>
      </c>
      <c r="AY36" s="85">
        <v>332301.87</v>
      </c>
      <c r="AZ36" s="85">
        <v>944685</v>
      </c>
      <c r="BA36" s="85">
        <v>467141</v>
      </c>
      <c r="BB36" s="85">
        <v>1721408.35</v>
      </c>
      <c r="BC36" s="85">
        <v>1426338.5</v>
      </c>
      <c r="BD36" s="85">
        <v>4212402.04</v>
      </c>
      <c r="BE36" s="85">
        <v>1494615.75</v>
      </c>
      <c r="BF36" s="85">
        <v>1291836</v>
      </c>
      <c r="BG36" s="85">
        <v>26929</v>
      </c>
      <c r="BH36" s="85">
        <v>31770</v>
      </c>
      <c r="BI36" s="85">
        <v>44127587.490000002</v>
      </c>
      <c r="BJ36" s="85">
        <v>4605964.4000000004</v>
      </c>
      <c r="BK36" s="85">
        <v>662169</v>
      </c>
      <c r="BL36" s="85">
        <v>271815</v>
      </c>
      <c r="BM36" s="85">
        <v>203898</v>
      </c>
      <c r="BN36" s="85">
        <v>292048</v>
      </c>
      <c r="BO36" s="85">
        <v>296750</v>
      </c>
      <c r="BP36" s="85">
        <v>19782988.41</v>
      </c>
      <c r="BQ36" s="85">
        <v>397166</v>
      </c>
      <c r="BR36" s="85">
        <v>486506.13</v>
      </c>
      <c r="BS36" s="85">
        <v>738536.66</v>
      </c>
      <c r="BT36" s="85">
        <v>1297323.74</v>
      </c>
      <c r="BU36" s="85">
        <v>7936723.21</v>
      </c>
      <c r="BV36" s="85">
        <v>321806</v>
      </c>
      <c r="BW36" s="85">
        <v>159642.25</v>
      </c>
      <c r="BX36" s="85">
        <v>141597.39000000001</v>
      </c>
      <c r="BY36" s="86">
        <v>1043370</v>
      </c>
    </row>
    <row r="37" spans="1:77" x14ac:dyDescent="0.2">
      <c r="A37" s="83" t="s">
        <v>255</v>
      </c>
      <c r="B37" s="84" t="s">
        <v>270</v>
      </c>
      <c r="C37" s="83" t="s">
        <v>271</v>
      </c>
      <c r="D37" s="85">
        <v>6428143</v>
      </c>
      <c r="E37" s="85">
        <v>1996151.25</v>
      </c>
      <c r="F37" s="85">
        <v>2420830.9900000002</v>
      </c>
      <c r="G37" s="85">
        <v>14205</v>
      </c>
      <c r="H37" s="85">
        <v>125175</v>
      </c>
      <c r="I37" s="85">
        <v>0</v>
      </c>
      <c r="J37" s="85">
        <v>46391645</v>
      </c>
      <c r="K37" s="85">
        <v>4277898.75</v>
      </c>
      <c r="L37" s="85">
        <v>642664.5</v>
      </c>
      <c r="M37" s="85">
        <v>1398161.2</v>
      </c>
      <c r="N37" s="85">
        <v>90178.5</v>
      </c>
      <c r="O37" s="85">
        <v>1777850</v>
      </c>
      <c r="P37" s="85">
        <v>4805610.5</v>
      </c>
      <c r="Q37" s="85">
        <v>1586427.25</v>
      </c>
      <c r="R37" s="85">
        <v>0</v>
      </c>
      <c r="S37" s="85">
        <v>9356.75</v>
      </c>
      <c r="T37" s="85">
        <v>849452.7</v>
      </c>
      <c r="U37" s="85">
        <v>84569.25</v>
      </c>
      <c r="V37" s="85">
        <v>35726971.049999997</v>
      </c>
      <c r="W37" s="85">
        <v>3936524.53</v>
      </c>
      <c r="X37" s="85">
        <v>411704</v>
      </c>
      <c r="Y37" s="85">
        <v>2774744</v>
      </c>
      <c r="Z37" s="85">
        <v>252677.5</v>
      </c>
      <c r="AA37" s="85">
        <v>588753.53</v>
      </c>
      <c r="AB37" s="85">
        <v>885739.5</v>
      </c>
      <c r="AC37" s="85">
        <v>85509</v>
      </c>
      <c r="AD37" s="85">
        <v>418942</v>
      </c>
      <c r="AE37" s="85">
        <v>29134855.300000001</v>
      </c>
      <c r="AF37" s="85">
        <v>132962</v>
      </c>
      <c r="AG37" s="85">
        <v>101089.65</v>
      </c>
      <c r="AH37" s="85">
        <v>80241</v>
      </c>
      <c r="AI37" s="85">
        <v>159361</v>
      </c>
      <c r="AJ37" s="85">
        <v>261101.5</v>
      </c>
      <c r="AK37" s="85">
        <v>199294.5</v>
      </c>
      <c r="AL37" s="85">
        <v>106398</v>
      </c>
      <c r="AM37" s="85">
        <v>379788.25</v>
      </c>
      <c r="AN37" s="85">
        <v>95729</v>
      </c>
      <c r="AO37" s="85">
        <v>294567</v>
      </c>
      <c r="AP37" s="85">
        <v>57295.25</v>
      </c>
      <c r="AQ37" s="85">
        <v>8769698.5099999998</v>
      </c>
      <c r="AR37" s="85">
        <v>22262</v>
      </c>
      <c r="AS37" s="85">
        <v>123046</v>
      </c>
      <c r="AT37" s="85">
        <v>60807</v>
      </c>
      <c r="AU37" s="85">
        <v>170065.75</v>
      </c>
      <c r="AV37" s="85">
        <v>22747</v>
      </c>
      <c r="AW37" s="85">
        <v>346897</v>
      </c>
      <c r="AX37" s="85">
        <v>35842156.75</v>
      </c>
      <c r="AY37" s="85">
        <v>154830</v>
      </c>
      <c r="AZ37" s="85">
        <v>323931</v>
      </c>
      <c r="BA37" s="85">
        <v>673478</v>
      </c>
      <c r="BB37" s="85">
        <v>270772.90000000002</v>
      </c>
      <c r="BC37" s="85">
        <v>664793.5</v>
      </c>
      <c r="BD37" s="85">
        <v>2674270</v>
      </c>
      <c r="BE37" s="85">
        <v>906684.5</v>
      </c>
      <c r="BF37" s="85">
        <v>894000</v>
      </c>
      <c r="BG37" s="85">
        <v>71553.5</v>
      </c>
      <c r="BH37" s="85">
        <v>56900</v>
      </c>
      <c r="BI37" s="85">
        <v>41673968.460000001</v>
      </c>
      <c r="BJ37" s="85">
        <v>13556600.119999999</v>
      </c>
      <c r="BK37" s="85">
        <v>504931</v>
      </c>
      <c r="BL37" s="85">
        <v>198695</v>
      </c>
      <c r="BM37" s="85">
        <v>166155</v>
      </c>
      <c r="BN37" s="85">
        <v>1186061</v>
      </c>
      <c r="BO37" s="85">
        <v>173380</v>
      </c>
      <c r="BP37" s="85">
        <v>16479829</v>
      </c>
      <c r="BQ37" s="85">
        <v>122983</v>
      </c>
      <c r="BR37" s="85">
        <v>116237</v>
      </c>
      <c r="BS37" s="85">
        <v>293378.24</v>
      </c>
      <c r="BT37" s="85">
        <v>1279954.5900000001</v>
      </c>
      <c r="BU37" s="85">
        <v>1484948</v>
      </c>
      <c r="BV37" s="85">
        <v>126699</v>
      </c>
      <c r="BW37" s="85">
        <v>92898</v>
      </c>
      <c r="BX37" s="85">
        <v>16009.25</v>
      </c>
      <c r="BY37" s="86">
        <v>2569180895.6403999</v>
      </c>
    </row>
    <row r="38" spans="1:77" x14ac:dyDescent="0.2">
      <c r="A38" s="83" t="s">
        <v>255</v>
      </c>
      <c r="B38" s="84" t="s">
        <v>272</v>
      </c>
      <c r="C38" s="83" t="s">
        <v>273</v>
      </c>
      <c r="D38" s="85">
        <v>1656662</v>
      </c>
      <c r="E38" s="85">
        <v>0</v>
      </c>
      <c r="F38" s="85">
        <v>2681137.88</v>
      </c>
      <c r="G38" s="85">
        <v>2622</v>
      </c>
      <c r="H38" s="85">
        <v>14152</v>
      </c>
      <c r="I38" s="85">
        <v>0</v>
      </c>
      <c r="J38" s="85">
        <v>20779763.75</v>
      </c>
      <c r="K38" s="85">
        <v>4188</v>
      </c>
      <c r="L38" s="85">
        <v>1268</v>
      </c>
      <c r="M38" s="85">
        <v>438993.69</v>
      </c>
      <c r="N38" s="85">
        <v>39688.5</v>
      </c>
      <c r="O38" s="85">
        <v>0</v>
      </c>
      <c r="P38" s="85">
        <v>0</v>
      </c>
      <c r="Q38" s="85">
        <v>126104</v>
      </c>
      <c r="R38" s="85">
        <v>0</v>
      </c>
      <c r="S38" s="85">
        <v>33691.5</v>
      </c>
      <c r="T38" s="85">
        <v>0</v>
      </c>
      <c r="U38" s="85">
        <v>0</v>
      </c>
      <c r="V38" s="85">
        <v>4289382.5</v>
      </c>
      <c r="W38" s="85">
        <v>500</v>
      </c>
      <c r="X38" s="85">
        <v>0</v>
      </c>
      <c r="Y38" s="85">
        <v>0</v>
      </c>
      <c r="Z38" s="85">
        <v>13392.5</v>
      </c>
      <c r="AA38" s="85">
        <v>0</v>
      </c>
      <c r="AB38" s="85">
        <v>0</v>
      </c>
      <c r="AC38" s="85">
        <v>15541</v>
      </c>
      <c r="AD38" s="85">
        <v>0</v>
      </c>
      <c r="AE38" s="85">
        <v>4452690.5</v>
      </c>
      <c r="AF38" s="85">
        <v>0</v>
      </c>
      <c r="AG38" s="85">
        <v>23299</v>
      </c>
      <c r="AH38" s="85">
        <v>16807</v>
      </c>
      <c r="AI38" s="85">
        <v>3853</v>
      </c>
      <c r="AJ38" s="85">
        <v>0</v>
      </c>
      <c r="AK38" s="85">
        <v>16267</v>
      </c>
      <c r="AL38" s="85">
        <v>0</v>
      </c>
      <c r="AM38" s="85">
        <v>0</v>
      </c>
      <c r="AN38" s="85">
        <v>6329.5</v>
      </c>
      <c r="AO38" s="85">
        <v>3994</v>
      </c>
      <c r="AP38" s="85">
        <v>35770.75</v>
      </c>
      <c r="AQ38" s="85">
        <v>1078892.72</v>
      </c>
      <c r="AR38" s="85">
        <v>0</v>
      </c>
      <c r="AS38" s="85">
        <v>0</v>
      </c>
      <c r="AT38" s="85">
        <v>0</v>
      </c>
      <c r="AU38" s="85">
        <v>0</v>
      </c>
      <c r="AV38" s="85">
        <v>0</v>
      </c>
      <c r="AW38" s="85">
        <v>85562</v>
      </c>
      <c r="AX38" s="85">
        <v>2973999.5</v>
      </c>
      <c r="AY38" s="85">
        <v>0</v>
      </c>
      <c r="AZ38" s="85">
        <v>23942</v>
      </c>
      <c r="BA38" s="85">
        <v>13052</v>
      </c>
      <c r="BB38" s="85">
        <v>110161</v>
      </c>
      <c r="BC38" s="85">
        <v>0</v>
      </c>
      <c r="BD38" s="85">
        <v>50468</v>
      </c>
      <c r="BE38" s="85">
        <v>0</v>
      </c>
      <c r="BF38" s="85">
        <v>0</v>
      </c>
      <c r="BG38" s="85">
        <v>0</v>
      </c>
      <c r="BH38" s="85">
        <v>0</v>
      </c>
      <c r="BI38" s="85">
        <v>3529561.32</v>
      </c>
      <c r="BJ38" s="85">
        <v>610995</v>
      </c>
      <c r="BK38" s="85">
        <v>101180</v>
      </c>
      <c r="BL38" s="85">
        <v>0</v>
      </c>
      <c r="BM38" s="85">
        <v>4576</v>
      </c>
      <c r="BN38" s="85">
        <v>4390</v>
      </c>
      <c r="BO38" s="85">
        <v>0</v>
      </c>
      <c r="BP38" s="85">
        <v>1198842.25</v>
      </c>
      <c r="BQ38" s="85">
        <v>8382</v>
      </c>
      <c r="BR38" s="85">
        <v>5892</v>
      </c>
      <c r="BS38" s="85">
        <v>28988.5</v>
      </c>
      <c r="BT38" s="85">
        <v>41434.5</v>
      </c>
      <c r="BU38" s="85">
        <v>57664</v>
      </c>
      <c r="BV38" s="85">
        <v>0</v>
      </c>
      <c r="BW38" s="85">
        <v>0</v>
      </c>
      <c r="BX38" s="85">
        <v>0</v>
      </c>
      <c r="BY38" s="86">
        <v>142419409.48000002</v>
      </c>
    </row>
    <row r="39" spans="1:77" x14ac:dyDescent="0.2">
      <c r="A39" s="83" t="s">
        <v>255</v>
      </c>
      <c r="B39" s="84" t="s">
        <v>274</v>
      </c>
      <c r="C39" s="83" t="s">
        <v>275</v>
      </c>
      <c r="D39" s="85">
        <v>0</v>
      </c>
      <c r="E39" s="85">
        <v>579197</v>
      </c>
      <c r="F39" s="85">
        <v>8714</v>
      </c>
      <c r="G39" s="85">
        <v>0</v>
      </c>
      <c r="H39" s="85">
        <v>18359</v>
      </c>
      <c r="I39" s="85">
        <v>0</v>
      </c>
      <c r="J39" s="85">
        <v>4629212.5999999996</v>
      </c>
      <c r="K39" s="85">
        <v>735602.75</v>
      </c>
      <c r="L39" s="85">
        <v>83597</v>
      </c>
      <c r="M39" s="85">
        <v>299726</v>
      </c>
      <c r="N39" s="85">
        <v>62211</v>
      </c>
      <c r="O39" s="85">
        <v>1102711</v>
      </c>
      <c r="P39" s="85">
        <v>1009171.5</v>
      </c>
      <c r="Q39" s="85">
        <v>699640.75</v>
      </c>
      <c r="R39" s="85">
        <v>33958</v>
      </c>
      <c r="S39" s="85">
        <v>58541.25</v>
      </c>
      <c r="T39" s="85">
        <v>139299.5</v>
      </c>
      <c r="U39" s="85">
        <v>53678</v>
      </c>
      <c r="V39" s="85">
        <v>1560508.75</v>
      </c>
      <c r="W39" s="85">
        <v>592019.75</v>
      </c>
      <c r="X39" s="85">
        <v>226173.84</v>
      </c>
      <c r="Y39" s="85">
        <v>648894</v>
      </c>
      <c r="Z39" s="85">
        <v>6794.5</v>
      </c>
      <c r="AA39" s="85">
        <v>33515.5</v>
      </c>
      <c r="AB39" s="85">
        <v>481644.5</v>
      </c>
      <c r="AC39" s="85">
        <v>15119</v>
      </c>
      <c r="AD39" s="85">
        <v>108438</v>
      </c>
      <c r="AE39" s="85">
        <v>1391976</v>
      </c>
      <c r="AF39" s="85">
        <v>14364</v>
      </c>
      <c r="AG39" s="85">
        <v>0</v>
      </c>
      <c r="AH39" s="85">
        <v>0</v>
      </c>
      <c r="AI39" s="85">
        <v>0</v>
      </c>
      <c r="AJ39" s="85">
        <v>46040</v>
      </c>
      <c r="AK39" s="85">
        <v>0</v>
      </c>
      <c r="AL39" s="85">
        <v>15907</v>
      </c>
      <c r="AM39" s="85">
        <v>75488</v>
      </c>
      <c r="AN39" s="85">
        <v>13776</v>
      </c>
      <c r="AO39" s="85">
        <v>70398.75</v>
      </c>
      <c r="AP39" s="85">
        <v>0</v>
      </c>
      <c r="AQ39" s="85">
        <v>585599.75</v>
      </c>
      <c r="AR39" s="85">
        <v>10107</v>
      </c>
      <c r="AS39" s="85">
        <v>62592</v>
      </c>
      <c r="AT39" s="85">
        <v>22015</v>
      </c>
      <c r="AU39" s="85">
        <v>27267</v>
      </c>
      <c r="AV39" s="85">
        <v>0</v>
      </c>
      <c r="AW39" s="85">
        <v>0</v>
      </c>
      <c r="AX39" s="85">
        <v>990847.25</v>
      </c>
      <c r="AY39" s="85">
        <v>35772.5</v>
      </c>
      <c r="AZ39" s="85">
        <v>0</v>
      </c>
      <c r="BA39" s="85">
        <v>0</v>
      </c>
      <c r="BB39" s="85">
        <v>0</v>
      </c>
      <c r="BC39" s="85">
        <v>201542</v>
      </c>
      <c r="BD39" s="85">
        <v>399384</v>
      </c>
      <c r="BE39" s="85">
        <v>333011</v>
      </c>
      <c r="BF39" s="85">
        <v>415871</v>
      </c>
      <c r="BG39" s="85">
        <v>0</v>
      </c>
      <c r="BH39" s="85">
        <v>4503</v>
      </c>
      <c r="BI39" s="85">
        <v>1451158.09</v>
      </c>
      <c r="BJ39" s="85">
        <v>0</v>
      </c>
      <c r="BK39" s="85">
        <v>0</v>
      </c>
      <c r="BL39" s="85">
        <v>42939</v>
      </c>
      <c r="BM39" s="85">
        <v>0</v>
      </c>
      <c r="BN39" s="85">
        <v>0</v>
      </c>
      <c r="BO39" s="85">
        <v>0</v>
      </c>
      <c r="BP39" s="85">
        <v>2498872</v>
      </c>
      <c r="BQ39" s="85">
        <v>43185</v>
      </c>
      <c r="BR39" s="85">
        <v>0</v>
      </c>
      <c r="BS39" s="85">
        <v>12724</v>
      </c>
      <c r="BT39" s="85">
        <v>148702</v>
      </c>
      <c r="BU39" s="85">
        <v>372571.46</v>
      </c>
      <c r="BV39" s="85">
        <v>78554</v>
      </c>
      <c r="BW39" s="85">
        <v>0</v>
      </c>
      <c r="BX39" s="85">
        <v>42999.25</v>
      </c>
      <c r="BY39" s="86">
        <v>39058254</v>
      </c>
    </row>
    <row r="40" spans="1:77" x14ac:dyDescent="0.2">
      <c r="A40" s="83" t="s">
        <v>255</v>
      </c>
      <c r="B40" s="84" t="s">
        <v>276</v>
      </c>
      <c r="C40" s="83" t="s">
        <v>277</v>
      </c>
      <c r="D40" s="85">
        <v>3165619.36</v>
      </c>
      <c r="E40" s="85">
        <v>0</v>
      </c>
      <c r="F40" s="85">
        <v>1337539.52</v>
      </c>
      <c r="G40" s="85">
        <v>0</v>
      </c>
      <c r="H40" s="85">
        <v>18409</v>
      </c>
      <c r="I40" s="85">
        <v>0</v>
      </c>
      <c r="J40" s="85">
        <v>1485825.25</v>
      </c>
      <c r="K40" s="85">
        <v>0</v>
      </c>
      <c r="L40" s="85">
        <v>0</v>
      </c>
      <c r="M40" s="85">
        <v>9400</v>
      </c>
      <c r="N40" s="85">
        <v>0</v>
      </c>
      <c r="O40" s="85">
        <v>0</v>
      </c>
      <c r="P40" s="85">
        <v>0</v>
      </c>
      <c r="Q40" s="85">
        <v>27069</v>
      </c>
      <c r="R40" s="85">
        <v>0</v>
      </c>
      <c r="S40" s="85">
        <v>0</v>
      </c>
      <c r="T40" s="85">
        <v>0</v>
      </c>
      <c r="U40" s="85">
        <v>0</v>
      </c>
      <c r="V40" s="85">
        <v>264898.3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18516614.879999999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1421083</v>
      </c>
      <c r="AR40" s="85">
        <v>0</v>
      </c>
      <c r="AS40" s="85">
        <v>0</v>
      </c>
      <c r="AT40" s="85">
        <v>7475</v>
      </c>
      <c r="AU40" s="85">
        <v>0</v>
      </c>
      <c r="AV40" s="85">
        <v>0</v>
      </c>
      <c r="AW40" s="85">
        <v>20750</v>
      </c>
      <c r="AX40" s="85">
        <v>23229489.579999998</v>
      </c>
      <c r="AY40" s="85">
        <v>0</v>
      </c>
      <c r="AZ40" s="85">
        <v>0</v>
      </c>
      <c r="BA40" s="85">
        <v>32998</v>
      </c>
      <c r="BB40" s="85">
        <v>416636</v>
      </c>
      <c r="BC40" s="85">
        <v>0</v>
      </c>
      <c r="BD40" s="85">
        <v>0</v>
      </c>
      <c r="BE40" s="85">
        <v>0</v>
      </c>
      <c r="BF40" s="85">
        <v>0</v>
      </c>
      <c r="BG40" s="85">
        <v>0</v>
      </c>
      <c r="BH40" s="85">
        <v>0</v>
      </c>
      <c r="BI40" s="85">
        <v>84350</v>
      </c>
      <c r="BJ40" s="85">
        <v>3537797</v>
      </c>
      <c r="BK40" s="85">
        <v>0</v>
      </c>
      <c r="BL40" s="85">
        <v>0</v>
      </c>
      <c r="BM40" s="85">
        <v>0</v>
      </c>
      <c r="BN40" s="85">
        <v>5829</v>
      </c>
      <c r="BO40" s="85">
        <v>4244</v>
      </c>
      <c r="BP40" s="85">
        <v>3930021.12</v>
      </c>
      <c r="BQ40" s="85">
        <v>0</v>
      </c>
      <c r="BR40" s="85">
        <v>71532</v>
      </c>
      <c r="BS40" s="85">
        <v>21211.5</v>
      </c>
      <c r="BT40" s="85">
        <v>0</v>
      </c>
      <c r="BU40" s="85">
        <v>0</v>
      </c>
      <c r="BV40" s="85">
        <v>0</v>
      </c>
      <c r="BW40" s="85">
        <v>37501</v>
      </c>
      <c r="BX40" s="85">
        <v>0</v>
      </c>
      <c r="BY40" s="86">
        <v>13928638.33</v>
      </c>
    </row>
    <row r="41" spans="1:77" x14ac:dyDescent="0.2">
      <c r="A41" s="83" t="s">
        <v>255</v>
      </c>
      <c r="B41" s="84" t="s">
        <v>278</v>
      </c>
      <c r="C41" s="83" t="s">
        <v>279</v>
      </c>
      <c r="D41" s="85">
        <v>2963492</v>
      </c>
      <c r="E41" s="85">
        <v>222135</v>
      </c>
      <c r="F41" s="85">
        <v>1313060</v>
      </c>
      <c r="G41" s="85">
        <v>143471</v>
      </c>
      <c r="H41" s="85">
        <v>31294</v>
      </c>
      <c r="I41" s="85">
        <v>0</v>
      </c>
      <c r="J41" s="85">
        <v>5246591.5</v>
      </c>
      <c r="K41" s="85">
        <v>269902</v>
      </c>
      <c r="L41" s="85">
        <v>203548</v>
      </c>
      <c r="M41" s="85">
        <v>708387</v>
      </c>
      <c r="N41" s="85">
        <v>44090</v>
      </c>
      <c r="O41" s="85">
        <v>84144</v>
      </c>
      <c r="P41" s="85">
        <v>555337</v>
      </c>
      <c r="Q41" s="85">
        <v>446727</v>
      </c>
      <c r="R41" s="85">
        <v>0</v>
      </c>
      <c r="S41" s="85">
        <v>124434.8</v>
      </c>
      <c r="T41" s="85">
        <v>348818</v>
      </c>
      <c r="U41" s="85">
        <v>28866</v>
      </c>
      <c r="V41" s="85">
        <v>1994733.5</v>
      </c>
      <c r="W41" s="85">
        <v>392352</v>
      </c>
      <c r="X41" s="85">
        <v>216157</v>
      </c>
      <c r="Y41" s="85">
        <v>1151723</v>
      </c>
      <c r="Z41" s="85">
        <v>108463</v>
      </c>
      <c r="AA41" s="85">
        <v>217441.5</v>
      </c>
      <c r="AB41" s="85">
        <v>1079210</v>
      </c>
      <c r="AC41" s="85">
        <v>0</v>
      </c>
      <c r="AD41" s="85">
        <v>80505</v>
      </c>
      <c r="AE41" s="85">
        <v>889464.75</v>
      </c>
      <c r="AF41" s="85">
        <v>94624</v>
      </c>
      <c r="AG41" s="85">
        <v>18704</v>
      </c>
      <c r="AH41" s="85">
        <v>155369</v>
      </c>
      <c r="AI41" s="85">
        <v>75262</v>
      </c>
      <c r="AJ41" s="85">
        <v>185269</v>
      </c>
      <c r="AK41" s="85">
        <v>151814</v>
      </c>
      <c r="AL41" s="85">
        <v>39836</v>
      </c>
      <c r="AM41" s="85">
        <v>126017</v>
      </c>
      <c r="AN41" s="85">
        <v>204315</v>
      </c>
      <c r="AO41" s="85">
        <v>171228</v>
      </c>
      <c r="AP41" s="85">
        <v>123010.93</v>
      </c>
      <c r="AQ41" s="85">
        <v>1953614.21</v>
      </c>
      <c r="AR41" s="85">
        <v>168516</v>
      </c>
      <c r="AS41" s="85">
        <v>128223</v>
      </c>
      <c r="AT41" s="85">
        <v>144013</v>
      </c>
      <c r="AU41" s="85">
        <v>153703</v>
      </c>
      <c r="AV41" s="85">
        <v>6123</v>
      </c>
      <c r="AW41" s="85">
        <v>80999</v>
      </c>
      <c r="AX41" s="85">
        <v>1213331</v>
      </c>
      <c r="AY41" s="85">
        <v>159690</v>
      </c>
      <c r="AZ41" s="85">
        <v>123293</v>
      </c>
      <c r="BA41" s="85">
        <v>74719</v>
      </c>
      <c r="BB41" s="85">
        <v>198711</v>
      </c>
      <c r="BC41" s="85">
        <v>45529</v>
      </c>
      <c r="BD41" s="85">
        <v>248323</v>
      </c>
      <c r="BE41" s="85">
        <v>679252</v>
      </c>
      <c r="BF41" s="85">
        <v>167763</v>
      </c>
      <c r="BG41" s="85">
        <v>6712</v>
      </c>
      <c r="BH41" s="85">
        <v>0</v>
      </c>
      <c r="BI41" s="85">
        <v>31933.31</v>
      </c>
      <c r="BJ41" s="85">
        <v>100076.37</v>
      </c>
      <c r="BK41" s="85">
        <v>13123</v>
      </c>
      <c r="BL41" s="85">
        <v>4962</v>
      </c>
      <c r="BM41" s="85">
        <v>2688</v>
      </c>
      <c r="BN41" s="85">
        <v>21387</v>
      </c>
      <c r="BO41" s="85">
        <v>7640</v>
      </c>
      <c r="BP41" s="85">
        <v>2653574</v>
      </c>
      <c r="BQ41" s="85">
        <v>116759</v>
      </c>
      <c r="BR41" s="85">
        <v>54741</v>
      </c>
      <c r="BS41" s="85">
        <v>135631.47</v>
      </c>
      <c r="BT41" s="85">
        <v>594084.5</v>
      </c>
      <c r="BU41" s="85">
        <v>559405</v>
      </c>
      <c r="BV41" s="85">
        <v>155670</v>
      </c>
      <c r="BW41" s="85">
        <v>0</v>
      </c>
      <c r="BX41" s="85">
        <v>0</v>
      </c>
      <c r="BY41" s="86">
        <v>267899495.55000001</v>
      </c>
    </row>
    <row r="42" spans="1:77" x14ac:dyDescent="0.2">
      <c r="A42" s="83" t="s">
        <v>255</v>
      </c>
      <c r="B42" s="84" t="s">
        <v>280</v>
      </c>
      <c r="C42" s="83" t="s">
        <v>281</v>
      </c>
      <c r="D42" s="85">
        <v>1190177</v>
      </c>
      <c r="E42" s="85">
        <v>0</v>
      </c>
      <c r="F42" s="85">
        <v>53400</v>
      </c>
      <c r="G42" s="85">
        <v>0</v>
      </c>
      <c r="H42" s="85">
        <v>0</v>
      </c>
      <c r="I42" s="85">
        <v>0</v>
      </c>
      <c r="J42" s="85">
        <v>1162093.75</v>
      </c>
      <c r="K42" s="85">
        <v>121652</v>
      </c>
      <c r="L42" s="85">
        <v>0</v>
      </c>
      <c r="M42" s="85">
        <v>158511.79999999999</v>
      </c>
      <c r="N42" s="85">
        <v>0</v>
      </c>
      <c r="O42" s="85">
        <v>0</v>
      </c>
      <c r="P42" s="85">
        <v>297023.2</v>
      </c>
      <c r="Q42" s="85">
        <v>15152</v>
      </c>
      <c r="R42" s="85">
        <v>0</v>
      </c>
      <c r="S42" s="85">
        <v>0</v>
      </c>
      <c r="T42" s="85">
        <v>0</v>
      </c>
      <c r="U42" s="85">
        <v>0</v>
      </c>
      <c r="V42" s="85">
        <v>165701.96</v>
      </c>
      <c r="W42" s="85">
        <v>313278</v>
      </c>
      <c r="X42" s="85">
        <v>0</v>
      </c>
      <c r="Y42" s="85">
        <v>196075</v>
      </c>
      <c r="Z42" s="85">
        <v>45655</v>
      </c>
      <c r="AA42" s="85">
        <v>0</v>
      </c>
      <c r="AB42" s="85">
        <v>0</v>
      </c>
      <c r="AC42" s="85">
        <v>0</v>
      </c>
      <c r="AD42" s="85">
        <v>0</v>
      </c>
      <c r="AE42" s="85">
        <v>4353570.08</v>
      </c>
      <c r="AF42" s="85">
        <v>0</v>
      </c>
      <c r="AG42" s="85">
        <v>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85">
        <v>0</v>
      </c>
      <c r="AN42" s="85">
        <v>0</v>
      </c>
      <c r="AO42" s="85">
        <v>0</v>
      </c>
      <c r="AP42" s="85">
        <v>0</v>
      </c>
      <c r="AQ42" s="85">
        <v>1699436.05</v>
      </c>
      <c r="AR42" s="85">
        <v>0</v>
      </c>
      <c r="AS42" s="85">
        <v>5628</v>
      </c>
      <c r="AT42" s="85">
        <v>31970.2</v>
      </c>
      <c r="AU42" s="85">
        <v>7696</v>
      </c>
      <c r="AV42" s="85">
        <v>2133.6</v>
      </c>
      <c r="AW42" s="85">
        <v>0</v>
      </c>
      <c r="AX42" s="85">
        <v>370968</v>
      </c>
      <c r="AY42" s="85">
        <v>0</v>
      </c>
      <c r="AZ42" s="85">
        <v>0</v>
      </c>
      <c r="BA42" s="85">
        <v>0</v>
      </c>
      <c r="BB42" s="85">
        <v>0</v>
      </c>
      <c r="BC42" s="85">
        <v>0</v>
      </c>
      <c r="BD42" s="85">
        <v>4648</v>
      </c>
      <c r="BE42" s="85">
        <v>26557</v>
      </c>
      <c r="BF42" s="85">
        <v>0</v>
      </c>
      <c r="BG42" s="85">
        <v>0</v>
      </c>
      <c r="BH42" s="85">
        <v>0</v>
      </c>
      <c r="BI42" s="85">
        <v>191799.04000000001</v>
      </c>
      <c r="BJ42" s="85">
        <v>0</v>
      </c>
      <c r="BK42" s="85">
        <v>0</v>
      </c>
      <c r="BL42" s="85">
        <v>0</v>
      </c>
      <c r="BM42" s="85">
        <v>0</v>
      </c>
      <c r="BN42" s="85">
        <v>0</v>
      </c>
      <c r="BO42" s="85">
        <v>0</v>
      </c>
      <c r="BP42" s="85">
        <v>1589431</v>
      </c>
      <c r="BQ42" s="85">
        <v>30883</v>
      </c>
      <c r="BR42" s="85">
        <v>0</v>
      </c>
      <c r="BS42" s="85">
        <v>0</v>
      </c>
      <c r="BT42" s="85">
        <v>0</v>
      </c>
      <c r="BU42" s="85">
        <v>94633</v>
      </c>
      <c r="BV42" s="85">
        <v>0</v>
      </c>
      <c r="BW42" s="85">
        <v>0</v>
      </c>
      <c r="BX42" s="85">
        <v>0</v>
      </c>
      <c r="BY42" s="86">
        <v>76102007.569999993</v>
      </c>
    </row>
    <row r="43" spans="1:77" x14ac:dyDescent="0.2">
      <c r="A43" s="83" t="s">
        <v>255</v>
      </c>
      <c r="B43" s="84" t="s">
        <v>282</v>
      </c>
      <c r="C43" s="83" t="s">
        <v>283</v>
      </c>
      <c r="D43" s="85">
        <v>0</v>
      </c>
      <c r="E43" s="85">
        <v>0</v>
      </c>
      <c r="F43" s="85">
        <v>1695687.47</v>
      </c>
      <c r="G43" s="85">
        <v>0</v>
      </c>
      <c r="H43" s="85">
        <v>0</v>
      </c>
      <c r="I43" s="85">
        <v>0</v>
      </c>
      <c r="J43" s="85">
        <v>8129228.4400000004</v>
      </c>
      <c r="K43" s="85">
        <v>249697</v>
      </c>
      <c r="L43" s="85">
        <v>6712</v>
      </c>
      <c r="M43" s="85">
        <v>1048872.79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62165.5</v>
      </c>
      <c r="U43" s="85">
        <v>12230.19</v>
      </c>
      <c r="V43" s="85">
        <v>1428306.5</v>
      </c>
      <c r="W43" s="85">
        <v>496487.39</v>
      </c>
      <c r="X43" s="85">
        <v>121003.29</v>
      </c>
      <c r="Y43" s="85">
        <v>951863</v>
      </c>
      <c r="Z43" s="85">
        <v>68796</v>
      </c>
      <c r="AA43" s="85">
        <v>99505.5</v>
      </c>
      <c r="AB43" s="85">
        <v>0</v>
      </c>
      <c r="AC43" s="85">
        <v>3788</v>
      </c>
      <c r="AD43" s="85">
        <v>0</v>
      </c>
      <c r="AE43" s="85">
        <v>3000463.3</v>
      </c>
      <c r="AF43" s="85">
        <v>0</v>
      </c>
      <c r="AG43" s="85">
        <v>4259</v>
      </c>
      <c r="AH43" s="85">
        <v>0</v>
      </c>
      <c r="AI43" s="85">
        <v>0</v>
      </c>
      <c r="AJ43" s="85">
        <v>0</v>
      </c>
      <c r="AK43" s="85">
        <v>0</v>
      </c>
      <c r="AL43" s="85">
        <v>2220</v>
      </c>
      <c r="AM43" s="85">
        <v>0</v>
      </c>
      <c r="AN43" s="85">
        <v>0</v>
      </c>
      <c r="AO43" s="85">
        <v>0</v>
      </c>
      <c r="AP43" s="85">
        <v>0</v>
      </c>
      <c r="AQ43" s="85">
        <v>826393</v>
      </c>
      <c r="AR43" s="85">
        <v>130519.8</v>
      </c>
      <c r="AS43" s="85">
        <v>0</v>
      </c>
      <c r="AT43" s="85">
        <v>32185.439999999999</v>
      </c>
      <c r="AU43" s="85">
        <v>0</v>
      </c>
      <c r="AV43" s="85">
        <v>0</v>
      </c>
      <c r="AW43" s="85">
        <v>0</v>
      </c>
      <c r="AX43" s="85">
        <v>1391616.69</v>
      </c>
      <c r="AY43" s="85">
        <v>0</v>
      </c>
      <c r="AZ43" s="85">
        <v>0</v>
      </c>
      <c r="BA43" s="85">
        <v>0</v>
      </c>
      <c r="BB43" s="85">
        <v>0</v>
      </c>
      <c r="BC43" s="85">
        <v>0</v>
      </c>
      <c r="BD43" s="85">
        <v>132782</v>
      </c>
      <c r="BE43" s="85">
        <v>0</v>
      </c>
      <c r="BF43" s="85">
        <v>0</v>
      </c>
      <c r="BG43" s="85">
        <v>0</v>
      </c>
      <c r="BH43" s="85">
        <v>0</v>
      </c>
      <c r="BI43" s="85">
        <v>0</v>
      </c>
      <c r="BJ43" s="85">
        <v>215598.14</v>
      </c>
      <c r="BK43" s="85">
        <v>0</v>
      </c>
      <c r="BL43" s="85">
        <v>0</v>
      </c>
      <c r="BM43" s="85">
        <v>0</v>
      </c>
      <c r="BN43" s="85">
        <v>0</v>
      </c>
      <c r="BO43" s="85">
        <v>0</v>
      </c>
      <c r="BP43" s="85">
        <v>47032.65</v>
      </c>
      <c r="BQ43" s="85">
        <v>0</v>
      </c>
      <c r="BR43" s="85">
        <v>0</v>
      </c>
      <c r="BS43" s="85">
        <v>0</v>
      </c>
      <c r="BT43" s="85">
        <v>0</v>
      </c>
      <c r="BU43" s="85">
        <v>0</v>
      </c>
      <c r="BV43" s="85">
        <v>0</v>
      </c>
      <c r="BW43" s="85">
        <v>0</v>
      </c>
      <c r="BX43" s="85">
        <v>0</v>
      </c>
      <c r="BY43" s="86">
        <v>25079595.530000001</v>
      </c>
    </row>
    <row r="44" spans="1:77" x14ac:dyDescent="0.2">
      <c r="A44" s="83" t="s">
        <v>255</v>
      </c>
      <c r="B44" s="84" t="s">
        <v>284</v>
      </c>
      <c r="C44" s="83" t="s">
        <v>285</v>
      </c>
      <c r="D44" s="85">
        <v>49005130.030000001</v>
      </c>
      <c r="E44" s="85">
        <v>17170427</v>
      </c>
      <c r="F44" s="85">
        <v>20718691</v>
      </c>
      <c r="G44" s="85">
        <v>3133796</v>
      </c>
      <c r="H44" s="85">
        <v>1166941</v>
      </c>
      <c r="I44" s="85">
        <v>124471</v>
      </c>
      <c r="J44" s="85">
        <v>68085788.5</v>
      </c>
      <c r="K44" s="85">
        <v>10852213.75</v>
      </c>
      <c r="L44" s="85">
        <v>694652</v>
      </c>
      <c r="M44" s="85">
        <v>32716886.75</v>
      </c>
      <c r="N44" s="85">
        <v>502838</v>
      </c>
      <c r="O44" s="85">
        <v>2915561</v>
      </c>
      <c r="P44" s="85">
        <v>17133533.030000001</v>
      </c>
      <c r="Q44" s="85">
        <v>6270596.5</v>
      </c>
      <c r="R44" s="85">
        <v>96035</v>
      </c>
      <c r="S44" s="85">
        <v>889779.96</v>
      </c>
      <c r="T44" s="85">
        <v>787532</v>
      </c>
      <c r="U44" s="85">
        <v>379789</v>
      </c>
      <c r="V44" s="85">
        <v>40639983.490000002</v>
      </c>
      <c r="W44" s="85">
        <v>4064153.25</v>
      </c>
      <c r="X44" s="85">
        <v>1004485.76</v>
      </c>
      <c r="Y44" s="85">
        <v>10732994.5</v>
      </c>
      <c r="Z44" s="85">
        <v>452817.5</v>
      </c>
      <c r="AA44" s="85">
        <v>80641.5</v>
      </c>
      <c r="AB44" s="85">
        <v>1634647.25</v>
      </c>
      <c r="AC44" s="85">
        <v>327693</v>
      </c>
      <c r="AD44" s="85">
        <v>246583</v>
      </c>
      <c r="AE44" s="85">
        <v>48210954.82</v>
      </c>
      <c r="AF44" s="85">
        <v>307949</v>
      </c>
      <c r="AG44" s="85">
        <v>220380</v>
      </c>
      <c r="AH44" s="85">
        <v>326119</v>
      </c>
      <c r="AI44" s="85">
        <v>138142</v>
      </c>
      <c r="AJ44" s="85">
        <v>1008141</v>
      </c>
      <c r="AK44" s="85">
        <v>941096</v>
      </c>
      <c r="AL44" s="85">
        <v>550983</v>
      </c>
      <c r="AM44" s="85">
        <v>1765856</v>
      </c>
      <c r="AN44" s="85">
        <v>420018</v>
      </c>
      <c r="AO44" s="85">
        <v>556933.5</v>
      </c>
      <c r="AP44" s="85">
        <v>348802.25</v>
      </c>
      <c r="AQ44" s="85">
        <v>31743878.050000001</v>
      </c>
      <c r="AR44" s="85">
        <v>5143</v>
      </c>
      <c r="AS44" s="85">
        <v>145850</v>
      </c>
      <c r="AT44" s="85">
        <v>329193</v>
      </c>
      <c r="AU44" s="85">
        <v>138357</v>
      </c>
      <c r="AV44" s="85">
        <v>6489</v>
      </c>
      <c r="AW44" s="85">
        <v>1022426.86</v>
      </c>
      <c r="AX44" s="85">
        <v>40349443</v>
      </c>
      <c r="AY44" s="85">
        <v>612201</v>
      </c>
      <c r="AZ44" s="85">
        <v>20082</v>
      </c>
      <c r="BA44" s="85">
        <v>1610368.75</v>
      </c>
      <c r="BB44" s="85">
        <v>4939046</v>
      </c>
      <c r="BC44" s="85">
        <v>1646999</v>
      </c>
      <c r="BD44" s="85">
        <v>9864302</v>
      </c>
      <c r="BE44" s="85">
        <v>3094810</v>
      </c>
      <c r="BF44" s="85">
        <v>1404270</v>
      </c>
      <c r="BG44" s="85">
        <v>0</v>
      </c>
      <c r="BH44" s="85">
        <v>30894</v>
      </c>
      <c r="BI44" s="85">
        <v>31149565.870000001</v>
      </c>
      <c r="BJ44" s="85">
        <v>507612.87</v>
      </c>
      <c r="BK44" s="85">
        <v>499829</v>
      </c>
      <c r="BL44" s="85">
        <v>202473</v>
      </c>
      <c r="BM44" s="85">
        <v>0</v>
      </c>
      <c r="BN44" s="85">
        <v>344821</v>
      </c>
      <c r="BO44" s="85">
        <v>249822.25</v>
      </c>
      <c r="BP44" s="85">
        <v>29934329</v>
      </c>
      <c r="BQ44" s="85">
        <v>949069.5</v>
      </c>
      <c r="BR44" s="85">
        <v>570818.5</v>
      </c>
      <c r="BS44" s="85">
        <v>1166099.43</v>
      </c>
      <c r="BT44" s="85">
        <v>1601802.66</v>
      </c>
      <c r="BU44" s="85">
        <v>10300122.41</v>
      </c>
      <c r="BV44" s="85">
        <v>258846</v>
      </c>
      <c r="BW44" s="85">
        <v>307417</v>
      </c>
      <c r="BX44" s="85">
        <v>15798.98</v>
      </c>
      <c r="BY44" s="86">
        <v>64539352.349999994</v>
      </c>
    </row>
    <row r="45" spans="1:77" x14ac:dyDescent="0.2">
      <c r="A45" s="83" t="s">
        <v>255</v>
      </c>
      <c r="B45" s="84" t="s">
        <v>286</v>
      </c>
      <c r="C45" s="83" t="s">
        <v>287</v>
      </c>
      <c r="D45" s="85">
        <v>9177526</v>
      </c>
      <c r="E45" s="85">
        <v>755239</v>
      </c>
      <c r="F45" s="85">
        <v>1068712</v>
      </c>
      <c r="G45" s="85">
        <v>92197</v>
      </c>
      <c r="H45" s="85">
        <v>0</v>
      </c>
      <c r="I45" s="85">
        <v>0</v>
      </c>
      <c r="J45" s="85">
        <v>24515957</v>
      </c>
      <c r="K45" s="85">
        <v>495417.25</v>
      </c>
      <c r="L45" s="85">
        <v>46843</v>
      </c>
      <c r="M45" s="85">
        <v>7213813</v>
      </c>
      <c r="N45" s="85">
        <v>14891</v>
      </c>
      <c r="O45" s="85">
        <v>411120</v>
      </c>
      <c r="P45" s="85">
        <v>5806236.25</v>
      </c>
      <c r="Q45" s="85">
        <v>3289498.46</v>
      </c>
      <c r="R45" s="85">
        <v>0</v>
      </c>
      <c r="S45" s="85">
        <v>16202.1</v>
      </c>
      <c r="T45" s="85">
        <v>145776.70000000001</v>
      </c>
      <c r="U45" s="85">
        <v>102099</v>
      </c>
      <c r="V45" s="85">
        <v>21498965</v>
      </c>
      <c r="W45" s="85">
        <v>1956480.16</v>
      </c>
      <c r="X45" s="85">
        <v>210226.5</v>
      </c>
      <c r="Y45" s="85">
        <v>4011133.71</v>
      </c>
      <c r="Z45" s="85">
        <v>30629.5</v>
      </c>
      <c r="AA45" s="85">
        <v>51574</v>
      </c>
      <c r="AB45" s="85">
        <v>90185.5</v>
      </c>
      <c r="AC45" s="85">
        <v>97046</v>
      </c>
      <c r="AD45" s="85">
        <v>10840</v>
      </c>
      <c r="AE45" s="85">
        <v>23096821.75</v>
      </c>
      <c r="AF45" s="85">
        <v>28184</v>
      </c>
      <c r="AG45" s="85">
        <v>35596</v>
      </c>
      <c r="AH45" s="85">
        <v>21015</v>
      </c>
      <c r="AI45" s="85">
        <v>17391</v>
      </c>
      <c r="AJ45" s="85">
        <v>141093</v>
      </c>
      <c r="AK45" s="85">
        <v>14538</v>
      </c>
      <c r="AL45" s="85">
        <v>18996</v>
      </c>
      <c r="AM45" s="85">
        <v>193068</v>
      </c>
      <c r="AN45" s="85">
        <v>82592</v>
      </c>
      <c r="AO45" s="85">
        <v>107047.75</v>
      </c>
      <c r="AP45" s="85">
        <v>10728</v>
      </c>
      <c r="AQ45" s="85">
        <v>6015492.7400000002</v>
      </c>
      <c r="AR45" s="85">
        <v>70000</v>
      </c>
      <c r="AS45" s="85">
        <v>121305</v>
      </c>
      <c r="AT45" s="85">
        <v>117179</v>
      </c>
      <c r="AU45" s="85">
        <v>85954</v>
      </c>
      <c r="AV45" s="85">
        <v>0</v>
      </c>
      <c r="AW45" s="85">
        <v>78326</v>
      </c>
      <c r="AX45" s="85">
        <v>12384530</v>
      </c>
      <c r="AY45" s="85">
        <v>111546</v>
      </c>
      <c r="AZ45" s="85">
        <v>66329</v>
      </c>
      <c r="BA45" s="85">
        <v>65495</v>
      </c>
      <c r="BB45" s="85">
        <v>161999</v>
      </c>
      <c r="BC45" s="85">
        <v>78697</v>
      </c>
      <c r="BD45" s="85">
        <v>1663601</v>
      </c>
      <c r="BE45" s="85">
        <v>320996</v>
      </c>
      <c r="BF45" s="85">
        <v>80110</v>
      </c>
      <c r="BG45" s="85">
        <v>27144</v>
      </c>
      <c r="BH45" s="85">
        <v>0</v>
      </c>
      <c r="BI45" s="85">
        <v>7277209.2300000004</v>
      </c>
      <c r="BJ45" s="85">
        <v>4926854</v>
      </c>
      <c r="BK45" s="85">
        <v>160080</v>
      </c>
      <c r="BL45" s="85">
        <v>18526</v>
      </c>
      <c r="BM45" s="85">
        <v>64544</v>
      </c>
      <c r="BN45" s="85">
        <v>103762</v>
      </c>
      <c r="BO45" s="85">
        <v>26943</v>
      </c>
      <c r="BP45" s="85">
        <v>9373904.75</v>
      </c>
      <c r="BQ45" s="85">
        <v>102497</v>
      </c>
      <c r="BR45" s="85">
        <v>190871</v>
      </c>
      <c r="BS45" s="85">
        <v>180035.05</v>
      </c>
      <c r="BT45" s="85">
        <v>506756.66</v>
      </c>
      <c r="BU45" s="85">
        <v>1216182</v>
      </c>
      <c r="BV45" s="85">
        <v>150588</v>
      </c>
      <c r="BW45" s="85">
        <v>116444</v>
      </c>
      <c r="BX45" s="85">
        <v>37757.25</v>
      </c>
      <c r="BY45" s="86">
        <v>48419298.450000003</v>
      </c>
    </row>
    <row r="46" spans="1:77" x14ac:dyDescent="0.2">
      <c r="A46" s="83" t="s">
        <v>255</v>
      </c>
      <c r="B46" s="84" t="s">
        <v>288</v>
      </c>
      <c r="C46" s="83" t="s">
        <v>289</v>
      </c>
      <c r="D46" s="85">
        <v>195818</v>
      </c>
      <c r="E46" s="85">
        <v>0</v>
      </c>
      <c r="F46" s="85">
        <v>732403.87</v>
      </c>
      <c r="G46" s="85">
        <v>0</v>
      </c>
      <c r="H46" s="85">
        <v>0</v>
      </c>
      <c r="I46" s="85">
        <v>0</v>
      </c>
      <c r="J46" s="85">
        <v>1352008.25</v>
      </c>
      <c r="K46" s="85">
        <v>0</v>
      </c>
      <c r="L46" s="85">
        <v>0</v>
      </c>
      <c r="M46" s="85">
        <v>49772.33</v>
      </c>
      <c r="N46" s="85">
        <v>0</v>
      </c>
      <c r="O46" s="85">
        <v>0</v>
      </c>
      <c r="P46" s="85">
        <v>0</v>
      </c>
      <c r="Q46" s="85">
        <v>9061.5</v>
      </c>
      <c r="R46" s="85">
        <v>0</v>
      </c>
      <c r="S46" s="85">
        <v>0</v>
      </c>
      <c r="T46" s="85">
        <v>0</v>
      </c>
      <c r="U46" s="85">
        <v>0</v>
      </c>
      <c r="V46" s="85">
        <v>316087.11</v>
      </c>
      <c r="W46" s="85">
        <v>0</v>
      </c>
      <c r="X46" s="85">
        <v>0</v>
      </c>
      <c r="Y46" s="85">
        <v>24698</v>
      </c>
      <c r="Z46" s="85">
        <v>38281.5</v>
      </c>
      <c r="AA46" s="85">
        <v>93420.78</v>
      </c>
      <c r="AB46" s="85">
        <v>0</v>
      </c>
      <c r="AC46" s="85">
        <v>15362</v>
      </c>
      <c r="AD46" s="85">
        <v>0</v>
      </c>
      <c r="AE46" s="85">
        <v>796591</v>
      </c>
      <c r="AF46" s="85">
        <v>5769</v>
      </c>
      <c r="AG46" s="85">
        <v>0</v>
      </c>
      <c r="AH46" s="85">
        <v>0</v>
      </c>
      <c r="AI46" s="85">
        <v>4783</v>
      </c>
      <c r="AJ46" s="85">
        <v>31174</v>
      </c>
      <c r="AK46" s="85">
        <v>0</v>
      </c>
      <c r="AL46" s="85">
        <v>0</v>
      </c>
      <c r="AM46" s="85">
        <v>0</v>
      </c>
      <c r="AN46" s="85">
        <v>65403</v>
      </c>
      <c r="AO46" s="85">
        <v>3490</v>
      </c>
      <c r="AP46" s="85">
        <v>0</v>
      </c>
      <c r="AQ46" s="85">
        <v>753857.09</v>
      </c>
      <c r="AR46" s="85">
        <v>247453.28</v>
      </c>
      <c r="AS46" s="85">
        <v>0</v>
      </c>
      <c r="AT46" s="85">
        <v>130881</v>
      </c>
      <c r="AU46" s="85">
        <v>18370</v>
      </c>
      <c r="AV46" s="85">
        <v>4465</v>
      </c>
      <c r="AW46" s="85">
        <v>111180</v>
      </c>
      <c r="AX46" s="85">
        <v>80446.080000000002</v>
      </c>
      <c r="AY46" s="85">
        <v>7120</v>
      </c>
      <c r="AZ46" s="85">
        <v>0</v>
      </c>
      <c r="BA46" s="85">
        <v>0</v>
      </c>
      <c r="BB46" s="85">
        <v>82627</v>
      </c>
      <c r="BC46" s="85">
        <v>0</v>
      </c>
      <c r="BD46" s="85">
        <v>3413</v>
      </c>
      <c r="BE46" s="85">
        <v>62776</v>
      </c>
      <c r="BF46" s="85">
        <v>8781</v>
      </c>
      <c r="BG46" s="85">
        <v>0</v>
      </c>
      <c r="BH46" s="85">
        <v>0</v>
      </c>
      <c r="BI46" s="85">
        <v>0</v>
      </c>
      <c r="BJ46" s="85">
        <v>4694.3999999999996</v>
      </c>
      <c r="BK46" s="85">
        <v>0</v>
      </c>
      <c r="BL46" s="85">
        <v>0</v>
      </c>
      <c r="BM46" s="85">
        <v>0</v>
      </c>
      <c r="BN46" s="85">
        <v>0</v>
      </c>
      <c r="BO46" s="85">
        <v>0</v>
      </c>
      <c r="BP46" s="85">
        <v>454035</v>
      </c>
      <c r="BQ46" s="85">
        <v>30628</v>
      </c>
      <c r="BR46" s="85">
        <v>6353</v>
      </c>
      <c r="BS46" s="85">
        <v>13845.75</v>
      </c>
      <c r="BT46" s="85">
        <v>0</v>
      </c>
      <c r="BU46" s="85">
        <v>174692</v>
      </c>
      <c r="BV46" s="85">
        <v>0</v>
      </c>
      <c r="BW46" s="85">
        <v>0</v>
      </c>
      <c r="BX46" s="85">
        <v>8899.75</v>
      </c>
      <c r="BY46" s="86">
        <v>12531908.07</v>
      </c>
    </row>
    <row r="47" spans="1:77" x14ac:dyDescent="0.2">
      <c r="A47" s="91" t="s">
        <v>290</v>
      </c>
      <c r="B47" s="92"/>
      <c r="C47" s="93"/>
      <c r="D47" s="89">
        <f>SUM(D30:D46)</f>
        <v>346404909.6500001</v>
      </c>
      <c r="E47" s="89">
        <f t="shared" ref="E47:BP47" si="2">SUM(E30:E46)</f>
        <v>66366523.25</v>
      </c>
      <c r="F47" s="89">
        <f t="shared" si="2"/>
        <v>157222458.69999999</v>
      </c>
      <c r="G47" s="89">
        <f t="shared" si="2"/>
        <v>19724884.609999999</v>
      </c>
      <c r="H47" s="89">
        <f t="shared" si="2"/>
        <v>12988057.58</v>
      </c>
      <c r="I47" s="89">
        <f t="shared" si="2"/>
        <v>2717208.53</v>
      </c>
      <c r="J47" s="89">
        <f t="shared" si="2"/>
        <v>723105406.85000002</v>
      </c>
      <c r="K47" s="89">
        <f t="shared" si="2"/>
        <v>53797895.200000003</v>
      </c>
      <c r="L47" s="89">
        <f t="shared" si="2"/>
        <v>5224170</v>
      </c>
      <c r="M47" s="89">
        <f t="shared" si="2"/>
        <v>149214273.63000003</v>
      </c>
      <c r="N47" s="89">
        <f t="shared" si="2"/>
        <v>5220246.5</v>
      </c>
      <c r="O47" s="89">
        <f t="shared" si="2"/>
        <v>21355029.75</v>
      </c>
      <c r="P47" s="89">
        <f t="shared" si="2"/>
        <v>97953375.600000009</v>
      </c>
      <c r="Q47" s="89">
        <f t="shared" si="2"/>
        <v>74659171.789999992</v>
      </c>
      <c r="R47" s="89">
        <f t="shared" si="2"/>
        <v>920355.73</v>
      </c>
      <c r="S47" s="89">
        <f t="shared" si="2"/>
        <v>11187861.979999999</v>
      </c>
      <c r="T47" s="89">
        <f t="shared" si="2"/>
        <v>10552172.029999999</v>
      </c>
      <c r="U47" s="89">
        <f t="shared" si="2"/>
        <v>4749375.07</v>
      </c>
      <c r="V47" s="89">
        <f t="shared" si="2"/>
        <v>432226235.68000001</v>
      </c>
      <c r="W47" s="89">
        <f t="shared" si="2"/>
        <v>45960421.57</v>
      </c>
      <c r="X47" s="89">
        <f t="shared" si="2"/>
        <v>13656971.1</v>
      </c>
      <c r="Y47" s="89">
        <f t="shared" si="2"/>
        <v>83141432.260000005</v>
      </c>
      <c r="Z47" s="89">
        <f t="shared" si="2"/>
        <v>4377776.5</v>
      </c>
      <c r="AA47" s="89">
        <f t="shared" si="2"/>
        <v>11472988.079999998</v>
      </c>
      <c r="AB47" s="89">
        <f t="shared" si="2"/>
        <v>24212716.800000001</v>
      </c>
      <c r="AC47" s="89">
        <f t="shared" si="2"/>
        <v>4493148</v>
      </c>
      <c r="AD47" s="89">
        <f t="shared" si="2"/>
        <v>4208667</v>
      </c>
      <c r="AE47" s="89">
        <f t="shared" si="2"/>
        <v>636230581.7700001</v>
      </c>
      <c r="AF47" s="89">
        <f t="shared" si="2"/>
        <v>5378195.4900000002</v>
      </c>
      <c r="AG47" s="89">
        <f t="shared" si="2"/>
        <v>3522620.65</v>
      </c>
      <c r="AH47" s="89">
        <f t="shared" si="2"/>
        <v>4625696</v>
      </c>
      <c r="AI47" s="89">
        <f t="shared" si="2"/>
        <v>4148809</v>
      </c>
      <c r="AJ47" s="89">
        <f t="shared" si="2"/>
        <v>10475270.5</v>
      </c>
      <c r="AK47" s="89">
        <f t="shared" si="2"/>
        <v>7277746.96</v>
      </c>
      <c r="AL47" s="89">
        <f t="shared" si="2"/>
        <v>5194482</v>
      </c>
      <c r="AM47" s="89">
        <f t="shared" si="2"/>
        <v>12974182.700000001</v>
      </c>
      <c r="AN47" s="89">
        <f t="shared" si="2"/>
        <v>7539389</v>
      </c>
      <c r="AO47" s="89">
        <f t="shared" si="2"/>
        <v>7178519</v>
      </c>
      <c r="AP47" s="89">
        <f t="shared" si="2"/>
        <v>4585361.55</v>
      </c>
      <c r="AQ47" s="89">
        <f t="shared" si="2"/>
        <v>162271544.11000001</v>
      </c>
      <c r="AR47" s="89">
        <f t="shared" si="2"/>
        <v>3416593.0599999991</v>
      </c>
      <c r="AS47" s="89">
        <f t="shared" si="2"/>
        <v>3419776.7399999998</v>
      </c>
      <c r="AT47" s="89">
        <f t="shared" si="2"/>
        <v>7418615.1800000016</v>
      </c>
      <c r="AU47" s="89">
        <f t="shared" si="2"/>
        <v>3723105.31</v>
      </c>
      <c r="AV47" s="89">
        <f t="shared" si="2"/>
        <v>356425.1</v>
      </c>
      <c r="AW47" s="89">
        <f t="shared" si="2"/>
        <v>2905348.41</v>
      </c>
      <c r="AX47" s="89">
        <f t="shared" si="2"/>
        <v>432629167.08999997</v>
      </c>
      <c r="AY47" s="89">
        <f t="shared" si="2"/>
        <v>9292847.5099999998</v>
      </c>
      <c r="AZ47" s="89">
        <f t="shared" si="2"/>
        <v>9420657</v>
      </c>
      <c r="BA47" s="89">
        <f t="shared" si="2"/>
        <v>17471722.149999999</v>
      </c>
      <c r="BB47" s="89">
        <f t="shared" si="2"/>
        <v>33168561.57</v>
      </c>
      <c r="BC47" s="89">
        <f t="shared" si="2"/>
        <v>11960075.5</v>
      </c>
      <c r="BD47" s="89">
        <f t="shared" si="2"/>
        <v>53067269.240000002</v>
      </c>
      <c r="BE47" s="89">
        <f t="shared" si="2"/>
        <v>38055795.890000001</v>
      </c>
      <c r="BF47" s="89">
        <f t="shared" si="2"/>
        <v>14905712.33</v>
      </c>
      <c r="BG47" s="89">
        <f t="shared" si="2"/>
        <v>2466303.5499999998</v>
      </c>
      <c r="BH47" s="89">
        <f t="shared" si="2"/>
        <v>1142417</v>
      </c>
      <c r="BI47" s="89">
        <f t="shared" si="2"/>
        <v>334959299.11000001</v>
      </c>
      <c r="BJ47" s="89">
        <f t="shared" si="2"/>
        <v>92880926.300000027</v>
      </c>
      <c r="BK47" s="89">
        <f t="shared" si="2"/>
        <v>8547946</v>
      </c>
      <c r="BL47" s="89">
        <f t="shared" si="2"/>
        <v>3769670</v>
      </c>
      <c r="BM47" s="89">
        <f t="shared" si="2"/>
        <v>2712057</v>
      </c>
      <c r="BN47" s="89">
        <f t="shared" si="2"/>
        <v>7917162</v>
      </c>
      <c r="BO47" s="89">
        <f t="shared" si="2"/>
        <v>3751362.17</v>
      </c>
      <c r="BP47" s="89">
        <f t="shared" si="2"/>
        <v>326829984.26999998</v>
      </c>
      <c r="BQ47" s="89">
        <f t="shared" ref="BQ47:BX47" si="3">SUM(BQ30:BQ46)</f>
        <v>8706086.5</v>
      </c>
      <c r="BR47" s="89">
        <f t="shared" si="3"/>
        <v>7194506.25</v>
      </c>
      <c r="BS47" s="89">
        <f t="shared" si="3"/>
        <v>13304406.430000003</v>
      </c>
      <c r="BT47" s="89">
        <f t="shared" si="3"/>
        <v>21858551.439999998</v>
      </c>
      <c r="BU47" s="89">
        <f t="shared" si="3"/>
        <v>62040430</v>
      </c>
      <c r="BV47" s="89">
        <f t="shared" si="3"/>
        <v>8546652.8999999985</v>
      </c>
      <c r="BW47" s="89">
        <f t="shared" si="3"/>
        <v>5655895.7300000004</v>
      </c>
      <c r="BX47" s="89">
        <f t="shared" si="3"/>
        <v>2519584.7900000005</v>
      </c>
      <c r="BY47" s="90">
        <f>SUM(BY30:BY46)</f>
        <v>4379941155.9802999</v>
      </c>
    </row>
    <row r="48" spans="1:77" x14ac:dyDescent="0.2">
      <c r="A48" s="83" t="s">
        <v>291</v>
      </c>
      <c r="B48" s="84" t="s">
        <v>292</v>
      </c>
      <c r="C48" s="83" t="s">
        <v>293</v>
      </c>
      <c r="D48" s="85">
        <v>99405297.019999996</v>
      </c>
      <c r="E48" s="85">
        <v>31524624.960000001</v>
      </c>
      <c r="F48" s="85">
        <v>40628001.509999998</v>
      </c>
      <c r="G48" s="85">
        <v>22776857.25</v>
      </c>
      <c r="H48" s="85">
        <v>18125711.210000001</v>
      </c>
      <c r="I48" s="85">
        <v>4305415.12</v>
      </c>
      <c r="J48" s="85">
        <v>224619543.38999999</v>
      </c>
      <c r="K48" s="85">
        <v>27239687</v>
      </c>
      <c r="L48" s="85">
        <v>12653130</v>
      </c>
      <c r="M48" s="85">
        <v>64998404.530000001</v>
      </c>
      <c r="N48" s="85">
        <v>8661360.6699999999</v>
      </c>
      <c r="O48" s="85">
        <v>25153508.390000001</v>
      </c>
      <c r="P48" s="85">
        <v>50596489.350000001</v>
      </c>
      <c r="Q48" s="85">
        <v>40360743.409999996</v>
      </c>
      <c r="R48" s="85">
        <v>6735942.2699999996</v>
      </c>
      <c r="S48" s="85">
        <v>23122474.829999998</v>
      </c>
      <c r="T48" s="85">
        <v>17622980.649999999</v>
      </c>
      <c r="U48" s="85">
        <v>5684390</v>
      </c>
      <c r="V48" s="85">
        <v>152711955.93000001</v>
      </c>
      <c r="W48" s="85">
        <v>40607579.030000001</v>
      </c>
      <c r="X48" s="85">
        <v>23486050</v>
      </c>
      <c r="Y48" s="85">
        <v>41393800</v>
      </c>
      <c r="Z48" s="85">
        <v>12981410</v>
      </c>
      <c r="AA48" s="85">
        <v>23472064.52</v>
      </c>
      <c r="AB48" s="85">
        <v>16335486.33</v>
      </c>
      <c r="AC48" s="85">
        <v>8014473.3700000001</v>
      </c>
      <c r="AD48" s="85">
        <v>6754960.3200000003</v>
      </c>
      <c r="AE48" s="85">
        <v>191480239.47999999</v>
      </c>
      <c r="AF48" s="85">
        <v>14910540</v>
      </c>
      <c r="AG48" s="85">
        <v>10713553.550000001</v>
      </c>
      <c r="AH48" s="85">
        <v>9603493.5500000007</v>
      </c>
      <c r="AI48" s="85">
        <v>10075053.550000001</v>
      </c>
      <c r="AJ48" s="85">
        <v>15515510.66</v>
      </c>
      <c r="AK48" s="85">
        <v>12472370.640000001</v>
      </c>
      <c r="AL48" s="85">
        <v>13503796.880000001</v>
      </c>
      <c r="AM48" s="85">
        <v>18363090</v>
      </c>
      <c r="AN48" s="85">
        <v>8661918.7100000009</v>
      </c>
      <c r="AO48" s="85">
        <v>11169516.130000001</v>
      </c>
      <c r="AP48" s="85">
        <v>10694875.48</v>
      </c>
      <c r="AQ48" s="85">
        <v>87078548.390000001</v>
      </c>
      <c r="AR48" s="85">
        <v>7182366.7800000003</v>
      </c>
      <c r="AS48" s="85">
        <v>13986060</v>
      </c>
      <c r="AT48" s="85">
        <v>10200040</v>
      </c>
      <c r="AU48" s="85">
        <v>13913123.23</v>
      </c>
      <c r="AV48" s="85">
        <v>4139290</v>
      </c>
      <c r="AW48" s="85">
        <v>6899725</v>
      </c>
      <c r="AX48" s="85">
        <v>158990595.90000001</v>
      </c>
      <c r="AY48" s="85">
        <v>12425268.130000001</v>
      </c>
      <c r="AZ48" s="85">
        <v>17520040.149999999</v>
      </c>
      <c r="BA48" s="85">
        <v>27491170</v>
      </c>
      <c r="BB48" s="85">
        <v>24864080</v>
      </c>
      <c r="BC48" s="85">
        <v>18481579.399999999</v>
      </c>
      <c r="BD48" s="85">
        <v>29298358.48</v>
      </c>
      <c r="BE48" s="85">
        <v>27805910.510000002</v>
      </c>
      <c r="BF48" s="85">
        <v>15718860</v>
      </c>
      <c r="BG48" s="85">
        <v>7328978.7999999998</v>
      </c>
      <c r="BH48" s="85">
        <v>3268811.07</v>
      </c>
      <c r="BI48" s="85">
        <v>127763007.45999999</v>
      </c>
      <c r="BJ48" s="85">
        <v>49208395.060000002</v>
      </c>
      <c r="BK48" s="85">
        <v>14987040.51</v>
      </c>
      <c r="BL48" s="85">
        <v>10629360.32</v>
      </c>
      <c r="BM48" s="85">
        <v>18435218.710000001</v>
      </c>
      <c r="BN48" s="85">
        <v>22508760</v>
      </c>
      <c r="BO48" s="85">
        <v>12119905.48</v>
      </c>
      <c r="BP48" s="85">
        <v>73238973.540000007</v>
      </c>
      <c r="BQ48" s="85">
        <v>11062590</v>
      </c>
      <c r="BR48" s="85">
        <v>10924165.17</v>
      </c>
      <c r="BS48" s="85">
        <v>20225363.550000001</v>
      </c>
      <c r="BT48" s="85">
        <v>19549584.199999999</v>
      </c>
      <c r="BU48" s="85">
        <v>33630074.689999998</v>
      </c>
      <c r="BV48" s="85">
        <v>11862079.039999999</v>
      </c>
      <c r="BW48" s="85">
        <v>4830604.75</v>
      </c>
      <c r="BX48" s="85">
        <v>4779210.97</v>
      </c>
      <c r="BY48" s="86">
        <v>2179784348.2399993</v>
      </c>
    </row>
    <row r="49" spans="1:77" x14ac:dyDescent="0.2">
      <c r="A49" s="83" t="s">
        <v>291</v>
      </c>
      <c r="B49" s="84" t="s">
        <v>294</v>
      </c>
      <c r="C49" s="83" t="s">
        <v>295</v>
      </c>
      <c r="D49" s="85">
        <v>10401550</v>
      </c>
      <c r="E49" s="85">
        <v>515450</v>
      </c>
      <c r="F49" s="85">
        <v>1157876.45</v>
      </c>
      <c r="G49" s="85">
        <v>551920</v>
      </c>
      <c r="H49" s="85">
        <v>985115.24</v>
      </c>
      <c r="I49" s="85">
        <v>260573.33</v>
      </c>
      <c r="J49" s="85">
        <v>16381095.1</v>
      </c>
      <c r="K49" s="85">
        <v>4979260</v>
      </c>
      <c r="L49" s="85">
        <v>481070</v>
      </c>
      <c r="M49" s="85">
        <v>2030940</v>
      </c>
      <c r="N49" s="85">
        <v>1601150</v>
      </c>
      <c r="O49" s="85">
        <v>2095560</v>
      </c>
      <c r="P49" s="85">
        <v>1998945.33</v>
      </c>
      <c r="Q49" s="85">
        <v>4142439.68</v>
      </c>
      <c r="R49" s="85">
        <v>439320</v>
      </c>
      <c r="S49" s="85">
        <v>2648480</v>
      </c>
      <c r="T49" s="85">
        <v>856800</v>
      </c>
      <c r="U49" s="85">
        <v>0</v>
      </c>
      <c r="V49" s="85">
        <v>10089030</v>
      </c>
      <c r="W49" s="85">
        <v>2325698.16</v>
      </c>
      <c r="X49" s="85">
        <v>1390200</v>
      </c>
      <c r="Y49" s="85">
        <v>2600159.36</v>
      </c>
      <c r="Z49" s="85">
        <v>740200</v>
      </c>
      <c r="AA49" s="85">
        <v>1272300</v>
      </c>
      <c r="AB49" s="85">
        <v>539900</v>
      </c>
      <c r="AC49" s="85">
        <v>148196.60999999999</v>
      </c>
      <c r="AD49" s="85">
        <v>0</v>
      </c>
      <c r="AE49" s="85">
        <v>16268172.359999999</v>
      </c>
      <c r="AF49" s="85">
        <v>0</v>
      </c>
      <c r="AG49" s="85">
        <v>0</v>
      </c>
      <c r="AH49" s="85">
        <v>406020</v>
      </c>
      <c r="AI49" s="85">
        <v>560890</v>
      </c>
      <c r="AJ49" s="85">
        <v>2667281.27</v>
      </c>
      <c r="AK49" s="85">
        <v>1147130</v>
      </c>
      <c r="AL49" s="85">
        <v>1466400</v>
      </c>
      <c r="AM49" s="85">
        <v>1054500</v>
      </c>
      <c r="AN49" s="85">
        <v>424700</v>
      </c>
      <c r="AO49" s="85">
        <v>549660</v>
      </c>
      <c r="AP49" s="85">
        <v>1090560</v>
      </c>
      <c r="AQ49" s="85">
        <v>9125300</v>
      </c>
      <c r="AR49" s="85">
        <v>8890095.4800000004</v>
      </c>
      <c r="AS49" s="85">
        <v>603300</v>
      </c>
      <c r="AT49" s="85">
        <v>486505.1</v>
      </c>
      <c r="AU49" s="85">
        <v>402147.42</v>
      </c>
      <c r="AV49" s="85">
        <v>447360</v>
      </c>
      <c r="AW49" s="85">
        <v>525990</v>
      </c>
      <c r="AX49" s="85">
        <v>0</v>
      </c>
      <c r="AY49" s="85">
        <v>0</v>
      </c>
      <c r="AZ49" s="85">
        <v>364032.38</v>
      </c>
      <c r="BA49" s="85">
        <v>0</v>
      </c>
      <c r="BB49" s="85">
        <v>1201300</v>
      </c>
      <c r="BC49" s="85">
        <v>0</v>
      </c>
      <c r="BD49" s="85">
        <v>1507040</v>
      </c>
      <c r="BE49" s="85">
        <v>0</v>
      </c>
      <c r="BF49" s="85">
        <v>689410</v>
      </c>
      <c r="BG49" s="85">
        <v>475258.2</v>
      </c>
      <c r="BH49" s="85">
        <v>0</v>
      </c>
      <c r="BI49" s="85">
        <v>15023284.189999999</v>
      </c>
      <c r="BJ49" s="85">
        <v>2943820</v>
      </c>
      <c r="BK49" s="85">
        <v>551727.1</v>
      </c>
      <c r="BL49" s="85">
        <v>1481530</v>
      </c>
      <c r="BM49" s="85">
        <v>0</v>
      </c>
      <c r="BN49" s="85">
        <v>368640</v>
      </c>
      <c r="BO49" s="85">
        <v>0</v>
      </c>
      <c r="BP49" s="85">
        <v>3631900</v>
      </c>
      <c r="BQ49" s="85">
        <v>1275510</v>
      </c>
      <c r="BR49" s="85">
        <v>735960</v>
      </c>
      <c r="BS49" s="85">
        <v>511713.55</v>
      </c>
      <c r="BT49" s="85">
        <v>1398560</v>
      </c>
      <c r="BU49" s="85">
        <v>2006244.07</v>
      </c>
      <c r="BV49" s="85">
        <v>640380</v>
      </c>
      <c r="BW49" s="85">
        <v>164899.03</v>
      </c>
      <c r="BX49" s="85">
        <v>0</v>
      </c>
      <c r="BY49" s="86">
        <v>151674327.83000001</v>
      </c>
    </row>
    <row r="50" spans="1:77" x14ac:dyDescent="0.2">
      <c r="A50" s="83" t="s">
        <v>291</v>
      </c>
      <c r="B50" s="84" t="s">
        <v>296</v>
      </c>
      <c r="C50" s="83" t="s">
        <v>297</v>
      </c>
      <c r="D50" s="85">
        <v>50000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60000</v>
      </c>
      <c r="K50" s="85">
        <v>0</v>
      </c>
      <c r="L50" s="85">
        <v>0</v>
      </c>
      <c r="M50" s="85">
        <v>60000</v>
      </c>
      <c r="N50" s="85">
        <v>0</v>
      </c>
      <c r="O50" s="85">
        <v>21000</v>
      </c>
      <c r="P50" s="85">
        <v>526187.1</v>
      </c>
      <c r="Q50" s="85">
        <v>0</v>
      </c>
      <c r="R50" s="85">
        <v>0</v>
      </c>
      <c r="S50" s="85">
        <v>0</v>
      </c>
      <c r="T50" s="85">
        <v>0</v>
      </c>
      <c r="U50" s="85">
        <v>111200</v>
      </c>
      <c r="V50" s="85">
        <v>207600</v>
      </c>
      <c r="W50" s="85">
        <v>0</v>
      </c>
      <c r="X50" s="85">
        <v>0</v>
      </c>
      <c r="Y50" s="85">
        <v>60000</v>
      </c>
      <c r="Z50" s="85">
        <v>33600</v>
      </c>
      <c r="AA50" s="85">
        <v>0</v>
      </c>
      <c r="AB50" s="85">
        <v>0</v>
      </c>
      <c r="AC50" s="85">
        <v>0</v>
      </c>
      <c r="AD50" s="85">
        <v>0</v>
      </c>
      <c r="AE50" s="85">
        <v>50000</v>
      </c>
      <c r="AF50" s="85">
        <v>0</v>
      </c>
      <c r="AG50" s="85">
        <v>0</v>
      </c>
      <c r="AH50" s="85">
        <v>0</v>
      </c>
      <c r="AI50" s="85">
        <v>0</v>
      </c>
      <c r="AJ50" s="85">
        <v>0</v>
      </c>
      <c r="AK50" s="85">
        <v>0</v>
      </c>
      <c r="AL50" s="85">
        <v>0</v>
      </c>
      <c r="AM50" s="85">
        <v>0</v>
      </c>
      <c r="AN50" s="85">
        <v>0</v>
      </c>
      <c r="AO50" s="85">
        <v>0</v>
      </c>
      <c r="AP50" s="85">
        <v>0</v>
      </c>
      <c r="AQ50" s="85">
        <v>52064.52</v>
      </c>
      <c r="AR50" s="85">
        <v>0</v>
      </c>
      <c r="AS50" s="85">
        <v>0</v>
      </c>
      <c r="AT50" s="85">
        <v>0</v>
      </c>
      <c r="AU50" s="85">
        <v>0</v>
      </c>
      <c r="AV50" s="85">
        <v>0</v>
      </c>
      <c r="AW50" s="85">
        <v>0</v>
      </c>
      <c r="AX50" s="85">
        <v>60000</v>
      </c>
      <c r="AY50" s="85">
        <v>0</v>
      </c>
      <c r="AZ50" s="85">
        <v>0</v>
      </c>
      <c r="BA50" s="85">
        <v>0</v>
      </c>
      <c r="BB50" s="85">
        <v>0</v>
      </c>
      <c r="BC50" s="85">
        <v>0</v>
      </c>
      <c r="BD50" s="85">
        <v>0</v>
      </c>
      <c r="BE50" s="85">
        <v>0</v>
      </c>
      <c r="BF50" s="85">
        <v>0</v>
      </c>
      <c r="BG50" s="85">
        <v>0</v>
      </c>
      <c r="BH50" s="85">
        <v>0</v>
      </c>
      <c r="BI50" s="85">
        <v>50000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60000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6">
        <v>2760656.45</v>
      </c>
    </row>
    <row r="51" spans="1:77" x14ac:dyDescent="0.2">
      <c r="A51" s="83" t="s">
        <v>291</v>
      </c>
      <c r="B51" s="84" t="s">
        <v>298</v>
      </c>
      <c r="C51" s="83" t="s">
        <v>299</v>
      </c>
      <c r="D51" s="85">
        <v>6135072.8300000001</v>
      </c>
      <c r="E51" s="85">
        <v>1636150</v>
      </c>
      <c r="F51" s="85">
        <v>1606200.54</v>
      </c>
      <c r="G51" s="85">
        <v>1449700</v>
      </c>
      <c r="H51" s="85">
        <v>865200</v>
      </c>
      <c r="I51" s="85">
        <v>63000</v>
      </c>
      <c r="J51" s="85">
        <v>10120085.699999999</v>
      </c>
      <c r="K51" s="85">
        <v>1372500</v>
      </c>
      <c r="L51" s="85">
        <v>487200</v>
      </c>
      <c r="M51" s="85">
        <v>2412869.9</v>
      </c>
      <c r="N51" s="85">
        <v>511466.67</v>
      </c>
      <c r="O51" s="85">
        <v>1079400</v>
      </c>
      <c r="P51" s="85">
        <v>2511116.13</v>
      </c>
      <c r="Q51" s="85">
        <v>2163249.9</v>
      </c>
      <c r="R51" s="85">
        <v>0</v>
      </c>
      <c r="S51" s="85">
        <v>1617500</v>
      </c>
      <c r="T51" s="85">
        <v>743400</v>
      </c>
      <c r="U51" s="85">
        <v>104700</v>
      </c>
      <c r="V51" s="85">
        <v>9119108.3800000008</v>
      </c>
      <c r="W51" s="85">
        <v>1193210.97</v>
      </c>
      <c r="X51" s="85">
        <v>1515500</v>
      </c>
      <c r="Y51" s="85">
        <v>2088730</v>
      </c>
      <c r="Z51" s="85">
        <v>317100</v>
      </c>
      <c r="AA51" s="85">
        <v>1297800</v>
      </c>
      <c r="AB51" s="85">
        <v>574000</v>
      </c>
      <c r="AC51" s="85">
        <v>67200</v>
      </c>
      <c r="AD51" s="85">
        <v>69300</v>
      </c>
      <c r="AE51" s="85">
        <v>10623282.199999999</v>
      </c>
      <c r="AF51" s="85">
        <v>813820</v>
      </c>
      <c r="AG51" s="85">
        <v>537600</v>
      </c>
      <c r="AH51" s="85">
        <v>550200</v>
      </c>
      <c r="AI51" s="85">
        <v>524300</v>
      </c>
      <c r="AJ51" s="85">
        <v>809200</v>
      </c>
      <c r="AK51" s="85">
        <v>0</v>
      </c>
      <c r="AL51" s="85">
        <v>646100</v>
      </c>
      <c r="AM51" s="85">
        <v>898800</v>
      </c>
      <c r="AN51" s="85">
        <v>319200</v>
      </c>
      <c r="AO51" s="85">
        <v>625800</v>
      </c>
      <c r="AP51" s="85">
        <v>602700</v>
      </c>
      <c r="AQ51" s="85">
        <v>6071413.8700000001</v>
      </c>
      <c r="AR51" s="85">
        <v>848400</v>
      </c>
      <c r="AS51" s="85">
        <v>821100</v>
      </c>
      <c r="AT51" s="85">
        <v>605966.67000000004</v>
      </c>
      <c r="AU51" s="85">
        <v>775600</v>
      </c>
      <c r="AV51" s="85">
        <v>159600</v>
      </c>
      <c r="AW51" s="85">
        <v>264600</v>
      </c>
      <c r="AX51" s="85">
        <v>8464100</v>
      </c>
      <c r="AY51" s="85">
        <v>403200</v>
      </c>
      <c r="AZ51" s="85">
        <v>770900</v>
      </c>
      <c r="BA51" s="85">
        <v>1223148.3999999999</v>
      </c>
      <c r="BB51" s="85">
        <v>1394400</v>
      </c>
      <c r="BC51" s="85">
        <v>876441.94</v>
      </c>
      <c r="BD51" s="85">
        <v>1360800</v>
      </c>
      <c r="BE51" s="85">
        <v>1251077.42</v>
      </c>
      <c r="BF51" s="85">
        <v>793800</v>
      </c>
      <c r="BG51" s="85">
        <v>394800</v>
      </c>
      <c r="BH51" s="85">
        <v>109200</v>
      </c>
      <c r="BI51" s="85">
        <v>7910824.1799999997</v>
      </c>
      <c r="BJ51" s="85">
        <v>0</v>
      </c>
      <c r="BK51" s="85">
        <v>659400</v>
      </c>
      <c r="BL51" s="85">
        <v>704312.9</v>
      </c>
      <c r="BM51" s="85">
        <v>1054083.33</v>
      </c>
      <c r="BN51" s="85">
        <v>1142400</v>
      </c>
      <c r="BO51" s="85">
        <v>625800</v>
      </c>
      <c r="BP51" s="85">
        <v>4344270.84</v>
      </c>
      <c r="BQ51" s="85">
        <v>684600</v>
      </c>
      <c r="BR51" s="85">
        <v>566864.52</v>
      </c>
      <c r="BS51" s="85">
        <v>817600</v>
      </c>
      <c r="BT51" s="85">
        <v>777000</v>
      </c>
      <c r="BU51" s="85">
        <v>1536025.81</v>
      </c>
      <c r="BV51" s="85">
        <v>455970.97</v>
      </c>
      <c r="BW51" s="85">
        <v>117350</v>
      </c>
      <c r="BX51" s="85">
        <v>90750</v>
      </c>
      <c r="BY51" s="86">
        <v>114332020.61000001</v>
      </c>
    </row>
    <row r="52" spans="1:77" x14ac:dyDescent="0.2">
      <c r="A52" s="83" t="s">
        <v>291</v>
      </c>
      <c r="B52" s="84" t="s">
        <v>300</v>
      </c>
      <c r="C52" s="83" t="s">
        <v>301</v>
      </c>
      <c r="D52" s="85">
        <v>726896.77</v>
      </c>
      <c r="E52" s="85">
        <v>0</v>
      </c>
      <c r="F52" s="85">
        <v>60100</v>
      </c>
      <c r="G52" s="85">
        <v>0</v>
      </c>
      <c r="H52" s="85">
        <v>59400</v>
      </c>
      <c r="I52" s="85">
        <v>49500</v>
      </c>
      <c r="J52" s="85">
        <v>2165741.9300000002</v>
      </c>
      <c r="K52" s="85">
        <v>0</v>
      </c>
      <c r="L52" s="85">
        <v>0</v>
      </c>
      <c r="M52" s="85">
        <v>118800</v>
      </c>
      <c r="N52" s="85">
        <v>56000</v>
      </c>
      <c r="O52" s="85">
        <v>253200</v>
      </c>
      <c r="P52" s="85">
        <v>0</v>
      </c>
      <c r="Q52" s="85">
        <v>297000</v>
      </c>
      <c r="R52" s="85">
        <v>197400</v>
      </c>
      <c r="S52" s="85">
        <v>0</v>
      </c>
      <c r="T52" s="85">
        <v>0</v>
      </c>
      <c r="U52" s="85">
        <v>0</v>
      </c>
      <c r="V52" s="85">
        <v>2377627.7400000002</v>
      </c>
      <c r="W52" s="85">
        <v>148500</v>
      </c>
      <c r="X52" s="85">
        <v>118800</v>
      </c>
      <c r="Y52" s="85">
        <v>158400</v>
      </c>
      <c r="Z52" s="85">
        <v>0</v>
      </c>
      <c r="AA52" s="85">
        <v>59400</v>
      </c>
      <c r="AB52" s="85">
        <v>0</v>
      </c>
      <c r="AC52" s="85">
        <v>0</v>
      </c>
      <c r="AD52" s="85">
        <v>0</v>
      </c>
      <c r="AE52" s="85">
        <v>950400</v>
      </c>
      <c r="AF52" s="85">
        <v>59400</v>
      </c>
      <c r="AG52" s="85">
        <v>33600</v>
      </c>
      <c r="AH52" s="85">
        <v>0</v>
      </c>
      <c r="AI52" s="85">
        <v>0</v>
      </c>
      <c r="AJ52" s="85">
        <v>0</v>
      </c>
      <c r="AK52" s="85">
        <v>726600</v>
      </c>
      <c r="AL52" s="85">
        <v>59400</v>
      </c>
      <c r="AM52" s="85">
        <v>59400</v>
      </c>
      <c r="AN52" s="85">
        <v>0</v>
      </c>
      <c r="AO52" s="85">
        <v>0</v>
      </c>
      <c r="AP52" s="85">
        <v>0</v>
      </c>
      <c r="AQ52" s="85">
        <v>32260</v>
      </c>
      <c r="AR52" s="85">
        <v>0</v>
      </c>
      <c r="AS52" s="85">
        <v>0</v>
      </c>
      <c r="AT52" s="85">
        <v>0</v>
      </c>
      <c r="AU52" s="85">
        <v>0</v>
      </c>
      <c r="AV52" s="85">
        <v>0</v>
      </c>
      <c r="AW52" s="85">
        <v>0</v>
      </c>
      <c r="AX52" s="85">
        <v>722700</v>
      </c>
      <c r="AY52" s="85">
        <v>67200</v>
      </c>
      <c r="AZ52" s="85">
        <v>39600</v>
      </c>
      <c r="BA52" s="85">
        <v>0</v>
      </c>
      <c r="BB52" s="85">
        <v>372000</v>
      </c>
      <c r="BC52" s="85">
        <v>19800</v>
      </c>
      <c r="BD52" s="85">
        <v>115400</v>
      </c>
      <c r="BE52" s="85">
        <v>39600</v>
      </c>
      <c r="BF52" s="85">
        <v>59400</v>
      </c>
      <c r="BG52" s="85">
        <v>59400</v>
      </c>
      <c r="BH52" s="85">
        <v>0</v>
      </c>
      <c r="BI52" s="85">
        <v>700690</v>
      </c>
      <c r="BJ52" s="85">
        <v>2956000.53</v>
      </c>
      <c r="BK52" s="85">
        <v>0</v>
      </c>
      <c r="BL52" s="85">
        <v>67200</v>
      </c>
      <c r="BM52" s="85">
        <v>67200</v>
      </c>
      <c r="BN52" s="85">
        <v>0</v>
      </c>
      <c r="BO52" s="85">
        <v>100800</v>
      </c>
      <c r="BP52" s="85">
        <v>237600</v>
      </c>
      <c r="BQ52" s="85">
        <v>0</v>
      </c>
      <c r="BR52" s="85">
        <v>0</v>
      </c>
      <c r="BS52" s="85">
        <v>59400</v>
      </c>
      <c r="BT52" s="85">
        <v>0</v>
      </c>
      <c r="BU52" s="85">
        <v>118800</v>
      </c>
      <c r="BV52" s="85">
        <v>0</v>
      </c>
      <c r="BW52" s="85">
        <v>0</v>
      </c>
      <c r="BX52" s="85">
        <v>0</v>
      </c>
      <c r="BY52" s="86">
        <v>16402450.790000001</v>
      </c>
    </row>
    <row r="53" spans="1:77" x14ac:dyDescent="0.2">
      <c r="A53" s="83" t="s">
        <v>291</v>
      </c>
      <c r="B53" s="84" t="s">
        <v>302</v>
      </c>
      <c r="C53" s="83" t="s">
        <v>303</v>
      </c>
      <c r="D53" s="85">
        <v>0</v>
      </c>
      <c r="E53" s="85">
        <v>0</v>
      </c>
      <c r="F53" s="85">
        <v>0</v>
      </c>
      <c r="G53" s="85">
        <v>0</v>
      </c>
      <c r="H53" s="85">
        <v>294600</v>
      </c>
      <c r="I53" s="85">
        <v>0</v>
      </c>
      <c r="J53" s="85">
        <v>59651.16</v>
      </c>
      <c r="K53" s="85">
        <v>320900</v>
      </c>
      <c r="L53" s="85">
        <v>0</v>
      </c>
      <c r="M53" s="85">
        <v>14271.66</v>
      </c>
      <c r="N53" s="85">
        <v>0</v>
      </c>
      <c r="O53" s="85">
        <v>11806.74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23517.9</v>
      </c>
      <c r="W53" s="85">
        <v>0</v>
      </c>
      <c r="X53" s="85">
        <v>0</v>
      </c>
      <c r="Y53" s="85">
        <v>3659.4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85">
        <v>0</v>
      </c>
      <c r="AJ53" s="85">
        <v>0</v>
      </c>
      <c r="AK53" s="85">
        <v>0</v>
      </c>
      <c r="AL53" s="85">
        <v>15384.54</v>
      </c>
      <c r="AM53" s="85">
        <v>12701.22</v>
      </c>
      <c r="AN53" s="85">
        <v>0</v>
      </c>
      <c r="AO53" s="85">
        <v>0</v>
      </c>
      <c r="AP53" s="85">
        <v>0</v>
      </c>
      <c r="AQ53" s="85">
        <v>5144.2299999999996</v>
      </c>
      <c r="AR53" s="85">
        <v>0</v>
      </c>
      <c r="AS53" s="85">
        <v>0</v>
      </c>
      <c r="AT53" s="85">
        <v>0</v>
      </c>
      <c r="AU53" s="85">
        <v>33600</v>
      </c>
      <c r="AV53" s="85">
        <v>0</v>
      </c>
      <c r="AW53" s="85">
        <v>0</v>
      </c>
      <c r="AX53" s="85">
        <v>26845.35</v>
      </c>
      <c r="AY53" s="85">
        <v>0</v>
      </c>
      <c r="AZ53" s="85">
        <v>0</v>
      </c>
      <c r="BA53" s="85">
        <v>69702</v>
      </c>
      <c r="BB53" s="85">
        <v>0</v>
      </c>
      <c r="BC53" s="85">
        <v>0</v>
      </c>
      <c r="BD53" s="85">
        <v>0</v>
      </c>
      <c r="BE53" s="85">
        <v>19677.900000000001</v>
      </c>
      <c r="BF53" s="85">
        <v>0</v>
      </c>
      <c r="BG53" s="85">
        <v>0</v>
      </c>
      <c r="BH53" s="85">
        <v>0</v>
      </c>
      <c r="BI53" s="85">
        <v>43489.38</v>
      </c>
      <c r="BJ53" s="85">
        <v>21000</v>
      </c>
      <c r="BK53" s="85">
        <v>0</v>
      </c>
      <c r="BL53" s="85">
        <v>0</v>
      </c>
      <c r="BM53" s="85">
        <v>19830</v>
      </c>
      <c r="BN53" s="85">
        <v>0</v>
      </c>
      <c r="BO53" s="85">
        <v>0</v>
      </c>
      <c r="BP53" s="85">
        <v>10912.32</v>
      </c>
      <c r="BQ53" s="85">
        <v>0</v>
      </c>
      <c r="BR53" s="85">
        <v>0</v>
      </c>
      <c r="BS53" s="85">
        <v>0</v>
      </c>
      <c r="BT53" s="85">
        <v>0</v>
      </c>
      <c r="BU53" s="85">
        <v>0</v>
      </c>
      <c r="BV53" s="85">
        <v>0</v>
      </c>
      <c r="BW53" s="85">
        <v>0</v>
      </c>
      <c r="BX53" s="85">
        <v>74000</v>
      </c>
      <c r="BY53" s="86">
        <v>7212297</v>
      </c>
    </row>
    <row r="54" spans="1:77" x14ac:dyDescent="0.2">
      <c r="A54" s="83" t="s">
        <v>291</v>
      </c>
      <c r="B54" s="84" t="s">
        <v>304</v>
      </c>
      <c r="C54" s="83" t="s">
        <v>305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36600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32396.400000000001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9579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6">
        <v>723720.57000000007</v>
      </c>
    </row>
    <row r="55" spans="1:77" x14ac:dyDescent="0.2">
      <c r="A55" s="83" t="s">
        <v>291</v>
      </c>
      <c r="B55" s="84" t="s">
        <v>306</v>
      </c>
      <c r="C55" s="83" t="s">
        <v>307</v>
      </c>
      <c r="D55" s="85">
        <v>22945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5">
        <v>0</v>
      </c>
      <c r="AC55" s="85">
        <v>0</v>
      </c>
      <c r="AD55" s="85">
        <v>0</v>
      </c>
      <c r="AE55" s="85">
        <v>0</v>
      </c>
      <c r="AF55" s="85">
        <v>0</v>
      </c>
      <c r="AG55" s="85">
        <v>0</v>
      </c>
      <c r="AH55" s="85">
        <v>0</v>
      </c>
      <c r="AI55" s="85">
        <v>0</v>
      </c>
      <c r="AJ55" s="85">
        <v>0</v>
      </c>
      <c r="AK55" s="85">
        <v>0</v>
      </c>
      <c r="AL55" s="85">
        <v>0</v>
      </c>
      <c r="AM55" s="85">
        <v>0</v>
      </c>
      <c r="AN55" s="85">
        <v>0</v>
      </c>
      <c r="AO55" s="85">
        <v>0</v>
      </c>
      <c r="AP55" s="85">
        <v>0</v>
      </c>
      <c r="AQ55" s="85">
        <v>0</v>
      </c>
      <c r="AR55" s="85">
        <v>0</v>
      </c>
      <c r="AS55" s="85">
        <v>0</v>
      </c>
      <c r="AT55" s="85">
        <v>0</v>
      </c>
      <c r="AU55" s="85">
        <v>0</v>
      </c>
      <c r="AV55" s="85">
        <v>0</v>
      </c>
      <c r="AW55" s="85">
        <v>0</v>
      </c>
      <c r="AX55" s="85">
        <v>0</v>
      </c>
      <c r="AY55" s="85">
        <v>0</v>
      </c>
      <c r="AZ55" s="85">
        <v>0</v>
      </c>
      <c r="BA55" s="85">
        <v>0</v>
      </c>
      <c r="BB55" s="85">
        <v>0</v>
      </c>
      <c r="BC55" s="85">
        <v>0</v>
      </c>
      <c r="BD55" s="85">
        <v>0</v>
      </c>
      <c r="BE55" s="85">
        <v>0</v>
      </c>
      <c r="BF55" s="85">
        <v>0</v>
      </c>
      <c r="BG55" s="85">
        <v>0</v>
      </c>
      <c r="BH55" s="85">
        <v>0</v>
      </c>
      <c r="BI55" s="85">
        <v>0</v>
      </c>
      <c r="BJ55" s="85">
        <v>19516.8</v>
      </c>
      <c r="BK55" s="85">
        <v>0</v>
      </c>
      <c r="BL55" s="85">
        <v>0</v>
      </c>
      <c r="BM55" s="85">
        <v>0</v>
      </c>
      <c r="BN55" s="85">
        <v>0</v>
      </c>
      <c r="BO55" s="85">
        <v>0</v>
      </c>
      <c r="BP55" s="85">
        <v>0</v>
      </c>
      <c r="BQ55" s="85">
        <v>0</v>
      </c>
      <c r="BR55" s="85">
        <v>0</v>
      </c>
      <c r="BS55" s="85">
        <v>0</v>
      </c>
      <c r="BT55" s="85">
        <v>0</v>
      </c>
      <c r="BU55" s="85">
        <v>0</v>
      </c>
      <c r="BV55" s="85">
        <v>0</v>
      </c>
      <c r="BW55" s="85">
        <v>0</v>
      </c>
      <c r="BX55" s="85">
        <v>0</v>
      </c>
      <c r="BY55" s="86">
        <v>60952.639999999999</v>
      </c>
    </row>
    <row r="56" spans="1:77" x14ac:dyDescent="0.2">
      <c r="A56" s="83" t="s">
        <v>291</v>
      </c>
      <c r="B56" s="84" t="s">
        <v>308</v>
      </c>
      <c r="C56" s="83" t="s">
        <v>309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85">
        <v>0</v>
      </c>
      <c r="AJ56" s="85">
        <v>0</v>
      </c>
      <c r="AK56" s="85">
        <v>0</v>
      </c>
      <c r="AL56" s="85">
        <v>0</v>
      </c>
      <c r="AM56" s="85">
        <v>0</v>
      </c>
      <c r="AN56" s="85">
        <v>0</v>
      </c>
      <c r="AO56" s="85">
        <v>0</v>
      </c>
      <c r="AP56" s="85">
        <v>0</v>
      </c>
      <c r="AQ56" s="85">
        <v>0</v>
      </c>
      <c r="AR56" s="85">
        <v>0</v>
      </c>
      <c r="AS56" s="85">
        <v>0</v>
      </c>
      <c r="AT56" s="85">
        <v>0</v>
      </c>
      <c r="AU56" s="85">
        <v>0</v>
      </c>
      <c r="AV56" s="85">
        <v>0</v>
      </c>
      <c r="AW56" s="85">
        <v>0</v>
      </c>
      <c r="AX56" s="85">
        <v>0</v>
      </c>
      <c r="AY56" s="85">
        <v>0</v>
      </c>
      <c r="AZ56" s="85">
        <v>0</v>
      </c>
      <c r="BA56" s="85">
        <v>0</v>
      </c>
      <c r="BB56" s="85">
        <v>0</v>
      </c>
      <c r="BC56" s="85">
        <v>0</v>
      </c>
      <c r="BD56" s="85">
        <v>0</v>
      </c>
      <c r="BE56" s="85">
        <v>0</v>
      </c>
      <c r="BF56" s="85">
        <v>0</v>
      </c>
      <c r="BG56" s="85">
        <v>0</v>
      </c>
      <c r="BH56" s="85">
        <v>0</v>
      </c>
      <c r="BI56" s="85">
        <v>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0</v>
      </c>
      <c r="BY56" s="86">
        <v>20841.84</v>
      </c>
    </row>
    <row r="57" spans="1:77" x14ac:dyDescent="0.2">
      <c r="A57" s="83" t="s">
        <v>291</v>
      </c>
      <c r="B57" s="84" t="s">
        <v>310</v>
      </c>
      <c r="C57" s="83" t="s">
        <v>311</v>
      </c>
      <c r="D57" s="85">
        <v>4260650</v>
      </c>
      <c r="E57" s="85">
        <v>1042970</v>
      </c>
      <c r="F57" s="85">
        <v>882540</v>
      </c>
      <c r="G57" s="85">
        <v>763224</v>
      </c>
      <c r="H57" s="85">
        <v>430980</v>
      </c>
      <c r="I57" s="85">
        <v>0</v>
      </c>
      <c r="J57" s="85">
        <v>8761457.0999999996</v>
      </c>
      <c r="K57" s="85">
        <v>827940</v>
      </c>
      <c r="L57" s="85">
        <v>1229580</v>
      </c>
      <c r="M57" s="85">
        <v>2034540</v>
      </c>
      <c r="N57" s="85">
        <v>553960</v>
      </c>
      <c r="O57" s="85">
        <v>962040</v>
      </c>
      <c r="P57" s="85">
        <v>1098060</v>
      </c>
      <c r="Q57" s="85">
        <v>1110600</v>
      </c>
      <c r="R57" s="85">
        <v>475980</v>
      </c>
      <c r="S57" s="85">
        <v>512220</v>
      </c>
      <c r="T57" s="85">
        <v>1149900</v>
      </c>
      <c r="U57" s="85">
        <v>0</v>
      </c>
      <c r="V57" s="85">
        <v>6889140</v>
      </c>
      <c r="W57" s="85">
        <v>93350</v>
      </c>
      <c r="X57" s="85">
        <v>1224050</v>
      </c>
      <c r="Y57" s="85">
        <v>1578800</v>
      </c>
      <c r="Z57" s="85">
        <v>308010</v>
      </c>
      <c r="AA57" s="85">
        <v>1049640</v>
      </c>
      <c r="AB57" s="85">
        <v>454500</v>
      </c>
      <c r="AC57" s="85">
        <v>0</v>
      </c>
      <c r="AD57" s="85">
        <v>0</v>
      </c>
      <c r="AE57" s="85">
        <v>11143960</v>
      </c>
      <c r="AF57" s="85">
        <v>1338600</v>
      </c>
      <c r="AG57" s="85">
        <v>1484160</v>
      </c>
      <c r="AH57" s="85">
        <v>249240</v>
      </c>
      <c r="AI57" s="85">
        <v>252120</v>
      </c>
      <c r="AJ57" s="85">
        <v>1447770</v>
      </c>
      <c r="AK57" s="85">
        <v>0</v>
      </c>
      <c r="AL57" s="85">
        <v>144480</v>
      </c>
      <c r="AM57" s="85">
        <v>759720</v>
      </c>
      <c r="AN57" s="85">
        <v>236820</v>
      </c>
      <c r="AO57" s="85">
        <v>394320</v>
      </c>
      <c r="AP57" s="85">
        <v>638940</v>
      </c>
      <c r="AQ57" s="85">
        <v>4871980</v>
      </c>
      <c r="AR57" s="85">
        <v>0</v>
      </c>
      <c r="AS57" s="85">
        <v>557910</v>
      </c>
      <c r="AT57" s="85">
        <v>882650</v>
      </c>
      <c r="AU57" s="85">
        <v>241740</v>
      </c>
      <c r="AV57" s="85">
        <v>144240</v>
      </c>
      <c r="AW57" s="85">
        <v>398700</v>
      </c>
      <c r="AX57" s="85">
        <v>11283292.58</v>
      </c>
      <c r="AY57" s="85">
        <v>668940</v>
      </c>
      <c r="AZ57" s="85">
        <v>692529.6</v>
      </c>
      <c r="BA57" s="85">
        <v>892250</v>
      </c>
      <c r="BB57" s="85">
        <v>684360</v>
      </c>
      <c r="BC57" s="85">
        <v>554940</v>
      </c>
      <c r="BD57" s="85">
        <v>1259100</v>
      </c>
      <c r="BE57" s="85">
        <v>1739280</v>
      </c>
      <c r="BF57" s="85">
        <v>1147380</v>
      </c>
      <c r="BG57" s="85">
        <v>590710</v>
      </c>
      <c r="BH57" s="85">
        <v>0</v>
      </c>
      <c r="BI57" s="85">
        <v>7597800</v>
      </c>
      <c r="BJ57" s="85">
        <v>1119880</v>
      </c>
      <c r="BK57" s="85">
        <v>909108.39</v>
      </c>
      <c r="BL57" s="85">
        <v>627720</v>
      </c>
      <c r="BM57" s="85">
        <v>637740</v>
      </c>
      <c r="BN57" s="85">
        <v>1183380</v>
      </c>
      <c r="BO57" s="85">
        <v>0</v>
      </c>
      <c r="BP57" s="85">
        <v>1809600</v>
      </c>
      <c r="BQ57" s="85">
        <v>396240</v>
      </c>
      <c r="BR57" s="85">
        <v>648660</v>
      </c>
      <c r="BS57" s="85">
        <v>677912</v>
      </c>
      <c r="BT57" s="85">
        <v>861000</v>
      </c>
      <c r="BU57" s="85">
        <v>1049640</v>
      </c>
      <c r="BV57" s="85">
        <v>465320</v>
      </c>
      <c r="BW57" s="85">
        <v>0</v>
      </c>
      <c r="BX57" s="85">
        <v>0</v>
      </c>
      <c r="BY57" s="86">
        <v>6702</v>
      </c>
    </row>
    <row r="58" spans="1:77" x14ac:dyDescent="0.2">
      <c r="A58" s="83" t="s">
        <v>291</v>
      </c>
      <c r="B58" s="84" t="s">
        <v>312</v>
      </c>
      <c r="C58" s="83" t="s">
        <v>313</v>
      </c>
      <c r="D58" s="85">
        <v>5060200</v>
      </c>
      <c r="E58" s="85">
        <v>767150</v>
      </c>
      <c r="F58" s="85">
        <v>649740</v>
      </c>
      <c r="G58" s="85">
        <v>280140</v>
      </c>
      <c r="H58" s="85">
        <v>446140</v>
      </c>
      <c r="I58" s="85">
        <v>0</v>
      </c>
      <c r="J58" s="85">
        <v>8827140</v>
      </c>
      <c r="K58" s="85">
        <v>1273800</v>
      </c>
      <c r="L58" s="85">
        <v>117440</v>
      </c>
      <c r="M58" s="85">
        <v>783420</v>
      </c>
      <c r="N58" s="85">
        <v>1028830</v>
      </c>
      <c r="O58" s="85">
        <v>903780</v>
      </c>
      <c r="P58" s="85">
        <v>1204980</v>
      </c>
      <c r="Q58" s="85">
        <v>933600</v>
      </c>
      <c r="R58" s="85">
        <v>0</v>
      </c>
      <c r="S58" s="85">
        <v>1158720</v>
      </c>
      <c r="T58" s="85">
        <v>268980</v>
      </c>
      <c r="U58" s="85">
        <v>0</v>
      </c>
      <c r="V58" s="85">
        <v>3828600</v>
      </c>
      <c r="W58" s="85">
        <v>110420</v>
      </c>
      <c r="X58" s="85">
        <v>937480</v>
      </c>
      <c r="Y58" s="85">
        <v>1482940</v>
      </c>
      <c r="Z58" s="85">
        <v>524430</v>
      </c>
      <c r="AA58" s="85">
        <v>364200</v>
      </c>
      <c r="AB58" s="85">
        <v>293340</v>
      </c>
      <c r="AC58" s="85">
        <v>0</v>
      </c>
      <c r="AD58" s="85">
        <v>0</v>
      </c>
      <c r="AE58" s="85">
        <v>7505770</v>
      </c>
      <c r="AF58" s="85">
        <v>0</v>
      </c>
      <c r="AG58" s="85">
        <v>0</v>
      </c>
      <c r="AH58" s="85">
        <v>853560</v>
      </c>
      <c r="AI58" s="85">
        <v>0</v>
      </c>
      <c r="AJ58" s="85">
        <v>483990</v>
      </c>
      <c r="AK58" s="85">
        <v>154020</v>
      </c>
      <c r="AL58" s="85">
        <v>714480</v>
      </c>
      <c r="AM58" s="85">
        <v>396540</v>
      </c>
      <c r="AN58" s="85">
        <v>683640</v>
      </c>
      <c r="AO58" s="85">
        <v>406140</v>
      </c>
      <c r="AP58" s="85">
        <v>375300</v>
      </c>
      <c r="AQ58" s="85">
        <v>6348660</v>
      </c>
      <c r="AR58" s="85">
        <v>826500</v>
      </c>
      <c r="AS58" s="85">
        <v>422900</v>
      </c>
      <c r="AT58" s="85">
        <v>227900</v>
      </c>
      <c r="AU58" s="85">
        <v>526620</v>
      </c>
      <c r="AV58" s="85">
        <v>112740</v>
      </c>
      <c r="AW58" s="85">
        <v>122160</v>
      </c>
      <c r="AX58" s="85">
        <v>0</v>
      </c>
      <c r="AY58" s="85">
        <v>0</v>
      </c>
      <c r="AZ58" s="85">
        <v>128305.8</v>
      </c>
      <c r="BA58" s="85">
        <v>0</v>
      </c>
      <c r="BB58" s="85">
        <v>508620</v>
      </c>
      <c r="BC58" s="85">
        <v>0</v>
      </c>
      <c r="BD58" s="85">
        <v>601200</v>
      </c>
      <c r="BE58" s="85">
        <v>0</v>
      </c>
      <c r="BF58" s="85">
        <v>546420</v>
      </c>
      <c r="BG58" s="85">
        <v>454100</v>
      </c>
      <c r="BH58" s="85">
        <v>0</v>
      </c>
      <c r="BI58" s="85">
        <v>5421420</v>
      </c>
      <c r="BJ58" s="85">
        <v>540714.51</v>
      </c>
      <c r="BK58" s="85">
        <v>353040</v>
      </c>
      <c r="BL58" s="85">
        <v>415740</v>
      </c>
      <c r="BM58" s="85">
        <v>0</v>
      </c>
      <c r="BN58" s="85">
        <v>436620</v>
      </c>
      <c r="BO58" s="85">
        <v>928680</v>
      </c>
      <c r="BP58" s="85">
        <v>1147800</v>
      </c>
      <c r="BQ58" s="85">
        <v>960120</v>
      </c>
      <c r="BR58" s="85">
        <v>711540</v>
      </c>
      <c r="BS58" s="85">
        <v>396420</v>
      </c>
      <c r="BT58" s="85">
        <v>653220</v>
      </c>
      <c r="BU58" s="85">
        <v>276180</v>
      </c>
      <c r="BV58" s="85">
        <v>245020</v>
      </c>
      <c r="BW58" s="85">
        <v>0</v>
      </c>
      <c r="BX58" s="85">
        <v>0</v>
      </c>
      <c r="BY58" s="86">
        <v>109766975.87</v>
      </c>
    </row>
    <row r="59" spans="1:77" x14ac:dyDescent="0.2">
      <c r="A59" s="83" t="s">
        <v>291</v>
      </c>
      <c r="B59" s="84" t="s">
        <v>314</v>
      </c>
      <c r="C59" s="83" t="s">
        <v>315</v>
      </c>
      <c r="D59" s="85">
        <v>1498045</v>
      </c>
      <c r="E59" s="85">
        <v>0</v>
      </c>
      <c r="F59" s="85">
        <v>226260</v>
      </c>
      <c r="G59" s="85">
        <v>0</v>
      </c>
      <c r="H59" s="85">
        <v>0</v>
      </c>
      <c r="I59" s="85">
        <v>0</v>
      </c>
      <c r="J59" s="85">
        <v>3733998.06</v>
      </c>
      <c r="K59" s="85">
        <v>463260</v>
      </c>
      <c r="L59" s="85">
        <v>0</v>
      </c>
      <c r="M59" s="85">
        <v>681270</v>
      </c>
      <c r="N59" s="85">
        <v>316000</v>
      </c>
      <c r="O59" s="85">
        <v>121620</v>
      </c>
      <c r="P59" s="85">
        <v>87240</v>
      </c>
      <c r="Q59" s="85">
        <v>268140</v>
      </c>
      <c r="R59" s="85">
        <v>0</v>
      </c>
      <c r="S59" s="85">
        <v>0</v>
      </c>
      <c r="T59" s="85">
        <v>122040</v>
      </c>
      <c r="U59" s="85">
        <v>0</v>
      </c>
      <c r="V59" s="85">
        <v>2009374.81</v>
      </c>
      <c r="W59" s="85">
        <v>1233400</v>
      </c>
      <c r="X59" s="85">
        <v>0</v>
      </c>
      <c r="Y59" s="85">
        <v>474140</v>
      </c>
      <c r="Z59" s="85">
        <v>143890</v>
      </c>
      <c r="AA59" s="85">
        <v>0</v>
      </c>
      <c r="AB59" s="85">
        <v>16240</v>
      </c>
      <c r="AC59" s="85">
        <v>456061</v>
      </c>
      <c r="AD59" s="85">
        <v>0</v>
      </c>
      <c r="AE59" s="85">
        <v>3709694.9</v>
      </c>
      <c r="AF59" s="85">
        <v>0</v>
      </c>
      <c r="AG59" s="85">
        <v>108000</v>
      </c>
      <c r="AH59" s="85">
        <v>0</v>
      </c>
      <c r="AI59" s="85">
        <v>0</v>
      </c>
      <c r="AJ59" s="85">
        <v>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0</v>
      </c>
      <c r="AQ59" s="85">
        <v>2611660</v>
      </c>
      <c r="AR59" s="85">
        <v>0</v>
      </c>
      <c r="AS59" s="85">
        <v>0</v>
      </c>
      <c r="AT59" s="85">
        <v>122640</v>
      </c>
      <c r="AU59" s="85">
        <v>152880</v>
      </c>
      <c r="AV59" s="85">
        <v>0</v>
      </c>
      <c r="AW59" s="85">
        <v>0</v>
      </c>
      <c r="AX59" s="85">
        <v>6169096.3399999999</v>
      </c>
      <c r="AY59" s="85">
        <v>0</v>
      </c>
      <c r="AZ59" s="85">
        <v>111060</v>
      </c>
      <c r="BA59" s="85">
        <v>0</v>
      </c>
      <c r="BB59" s="85">
        <v>108000</v>
      </c>
      <c r="BC59" s="85">
        <v>0</v>
      </c>
      <c r="BD59" s="85">
        <v>112740</v>
      </c>
      <c r="BE59" s="85">
        <v>0</v>
      </c>
      <c r="BF59" s="85">
        <v>0</v>
      </c>
      <c r="BG59" s="85">
        <v>0</v>
      </c>
      <c r="BH59" s="85">
        <v>0</v>
      </c>
      <c r="BI59" s="85">
        <v>2052902.67</v>
      </c>
      <c r="BJ59" s="85">
        <v>442280</v>
      </c>
      <c r="BK59" s="85">
        <v>123580</v>
      </c>
      <c r="BL59" s="85">
        <v>0</v>
      </c>
      <c r="BM59" s="85">
        <v>0</v>
      </c>
      <c r="BN59" s="85">
        <v>278460</v>
      </c>
      <c r="BO59" s="85">
        <v>0</v>
      </c>
      <c r="BP59" s="85">
        <v>604870</v>
      </c>
      <c r="BQ59" s="85">
        <v>132120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0</v>
      </c>
      <c r="BY59" s="86">
        <v>69548192.680000007</v>
      </c>
    </row>
    <row r="60" spans="1:77" x14ac:dyDescent="0.2">
      <c r="A60" s="83" t="s">
        <v>291</v>
      </c>
      <c r="B60" s="84" t="s">
        <v>316</v>
      </c>
      <c r="C60" s="83" t="s">
        <v>317</v>
      </c>
      <c r="D60" s="85">
        <v>3267985</v>
      </c>
      <c r="E60" s="85">
        <v>339330</v>
      </c>
      <c r="F60" s="85">
        <v>1408500</v>
      </c>
      <c r="G60" s="85">
        <v>358320</v>
      </c>
      <c r="H60" s="85">
        <v>238200</v>
      </c>
      <c r="I60" s="85">
        <v>120960</v>
      </c>
      <c r="J60" s="85">
        <v>4328959.3499999996</v>
      </c>
      <c r="K60" s="85">
        <v>0</v>
      </c>
      <c r="L60" s="85">
        <v>197950</v>
      </c>
      <c r="M60" s="85">
        <v>877225</v>
      </c>
      <c r="N60" s="85">
        <v>417846.58</v>
      </c>
      <c r="O60" s="85">
        <v>126240</v>
      </c>
      <c r="P60" s="85">
        <v>161700</v>
      </c>
      <c r="Q60" s="85">
        <v>94500</v>
      </c>
      <c r="R60" s="85">
        <v>272040</v>
      </c>
      <c r="S60" s="85">
        <v>267240</v>
      </c>
      <c r="T60" s="85">
        <v>153540</v>
      </c>
      <c r="U60" s="85">
        <v>134760</v>
      </c>
      <c r="V60" s="85">
        <v>3117713.27</v>
      </c>
      <c r="W60" s="85">
        <v>1320543.52</v>
      </c>
      <c r="X60" s="85">
        <v>241140</v>
      </c>
      <c r="Y60" s="85">
        <v>1101980</v>
      </c>
      <c r="Z60" s="85">
        <v>425850</v>
      </c>
      <c r="AA60" s="85">
        <v>0</v>
      </c>
      <c r="AB60" s="85">
        <v>125275.32</v>
      </c>
      <c r="AC60" s="85">
        <v>249809.32</v>
      </c>
      <c r="AD60" s="85">
        <v>298790</v>
      </c>
      <c r="AE60" s="85">
        <v>5099992.26</v>
      </c>
      <c r="AF60" s="85">
        <v>0</v>
      </c>
      <c r="AG60" s="85">
        <v>0</v>
      </c>
      <c r="AH60" s="85">
        <v>97850</v>
      </c>
      <c r="AI60" s="85">
        <v>145440</v>
      </c>
      <c r="AJ60" s="85">
        <v>274620</v>
      </c>
      <c r="AK60" s="85">
        <v>151140</v>
      </c>
      <c r="AL60" s="85">
        <v>246720</v>
      </c>
      <c r="AM60" s="85">
        <v>453660</v>
      </c>
      <c r="AN60" s="85">
        <v>410400</v>
      </c>
      <c r="AO60" s="85">
        <v>307020</v>
      </c>
      <c r="AP60" s="85">
        <v>304800</v>
      </c>
      <c r="AQ60" s="85">
        <v>2866521.29</v>
      </c>
      <c r="AR60" s="85">
        <v>306660</v>
      </c>
      <c r="AS60" s="85">
        <v>397560</v>
      </c>
      <c r="AT60" s="85">
        <v>407160</v>
      </c>
      <c r="AU60" s="85">
        <v>295260</v>
      </c>
      <c r="AV60" s="85">
        <v>292380</v>
      </c>
      <c r="AW60" s="85">
        <v>366176</v>
      </c>
      <c r="AX60" s="85">
        <v>0</v>
      </c>
      <c r="AY60" s="85">
        <v>515820</v>
      </c>
      <c r="AZ60" s="85">
        <v>386340</v>
      </c>
      <c r="BA60" s="85">
        <v>395910</v>
      </c>
      <c r="BB60" s="85">
        <v>264720</v>
      </c>
      <c r="BC60" s="85">
        <v>0</v>
      </c>
      <c r="BD60" s="85">
        <v>378516</v>
      </c>
      <c r="BE60" s="85">
        <v>310040</v>
      </c>
      <c r="BF60" s="85">
        <v>264300</v>
      </c>
      <c r="BG60" s="85">
        <v>118380</v>
      </c>
      <c r="BH60" s="85">
        <v>135360</v>
      </c>
      <c r="BI60" s="85">
        <v>2476357.42</v>
      </c>
      <c r="BJ60" s="85">
        <v>1100020.8700000001</v>
      </c>
      <c r="BK60" s="85">
        <v>388072.58</v>
      </c>
      <c r="BL60" s="85">
        <v>380960</v>
      </c>
      <c r="BM60" s="85">
        <v>252060</v>
      </c>
      <c r="BN60" s="85">
        <v>365280</v>
      </c>
      <c r="BO60" s="85">
        <v>397140</v>
      </c>
      <c r="BP60" s="85">
        <v>2389079</v>
      </c>
      <c r="BQ60" s="85">
        <v>379600</v>
      </c>
      <c r="BR60" s="85">
        <v>213419.35</v>
      </c>
      <c r="BS60" s="85">
        <v>585130</v>
      </c>
      <c r="BT60" s="85">
        <v>416950</v>
      </c>
      <c r="BU60" s="85">
        <v>1846697.42</v>
      </c>
      <c r="BV60" s="85">
        <v>521630</v>
      </c>
      <c r="BW60" s="85">
        <v>108000</v>
      </c>
      <c r="BX60" s="85">
        <v>216000</v>
      </c>
      <c r="BY60" s="86">
        <v>242347449.30999994</v>
      </c>
    </row>
    <row r="61" spans="1:77" x14ac:dyDescent="0.2">
      <c r="A61" s="83" t="s">
        <v>291</v>
      </c>
      <c r="B61" s="84" t="s">
        <v>318</v>
      </c>
      <c r="C61" s="83" t="s">
        <v>319</v>
      </c>
      <c r="D61" s="85">
        <v>28388.55</v>
      </c>
      <c r="E61" s="85">
        <v>2805</v>
      </c>
      <c r="F61" s="85">
        <v>7860</v>
      </c>
      <c r="G61" s="85">
        <v>0</v>
      </c>
      <c r="H61" s="85">
        <v>3570</v>
      </c>
      <c r="I61" s="85">
        <v>5414.5</v>
      </c>
      <c r="J61" s="85">
        <v>4583130.8499999996</v>
      </c>
      <c r="K61" s="85">
        <v>0</v>
      </c>
      <c r="L61" s="85">
        <v>11200</v>
      </c>
      <c r="M61" s="85">
        <v>3990</v>
      </c>
      <c r="N61" s="85">
        <v>0</v>
      </c>
      <c r="O61" s="85">
        <v>0</v>
      </c>
      <c r="P61" s="85">
        <v>0</v>
      </c>
      <c r="Q61" s="85">
        <v>25110</v>
      </c>
      <c r="R61" s="85">
        <v>0</v>
      </c>
      <c r="S61" s="85">
        <v>261000</v>
      </c>
      <c r="T61" s="85">
        <v>0</v>
      </c>
      <c r="U61" s="85">
        <v>0</v>
      </c>
      <c r="V61" s="85">
        <v>325</v>
      </c>
      <c r="W61" s="85">
        <v>0</v>
      </c>
      <c r="X61" s="85">
        <v>0</v>
      </c>
      <c r="Y61" s="85">
        <v>14997.76</v>
      </c>
      <c r="Z61" s="85">
        <v>0</v>
      </c>
      <c r="AA61" s="85">
        <v>9700</v>
      </c>
      <c r="AB61" s="85">
        <v>0</v>
      </c>
      <c r="AC61" s="85">
        <v>0</v>
      </c>
      <c r="AD61" s="85">
        <v>2940</v>
      </c>
      <c r="AE61" s="85">
        <v>2850</v>
      </c>
      <c r="AF61" s="85">
        <v>220006.67</v>
      </c>
      <c r="AG61" s="85">
        <v>0</v>
      </c>
      <c r="AH61" s="85">
        <v>0</v>
      </c>
      <c r="AI61" s="85">
        <v>5730</v>
      </c>
      <c r="AJ61" s="85">
        <v>0</v>
      </c>
      <c r="AK61" s="85">
        <v>35910</v>
      </c>
      <c r="AL61" s="85">
        <v>17731</v>
      </c>
      <c r="AM61" s="85">
        <v>0</v>
      </c>
      <c r="AN61" s="85">
        <v>0</v>
      </c>
      <c r="AO61" s="85">
        <v>100800</v>
      </c>
      <c r="AP61" s="85">
        <v>3570</v>
      </c>
      <c r="AQ61" s="85">
        <v>0</v>
      </c>
      <c r="AR61" s="85">
        <v>0</v>
      </c>
      <c r="AS61" s="85">
        <v>0</v>
      </c>
      <c r="AT61" s="85">
        <v>2675</v>
      </c>
      <c r="AU61" s="85">
        <v>0</v>
      </c>
      <c r="AV61" s="85">
        <v>0</v>
      </c>
      <c r="AW61" s="85">
        <v>840</v>
      </c>
      <c r="AX61" s="85">
        <v>13155</v>
      </c>
      <c r="AY61" s="85">
        <v>3390</v>
      </c>
      <c r="AZ61" s="85">
        <v>0</v>
      </c>
      <c r="BA61" s="85">
        <v>0</v>
      </c>
      <c r="BB61" s="85">
        <v>0</v>
      </c>
      <c r="BC61" s="85">
        <v>0</v>
      </c>
      <c r="BD61" s="85">
        <v>0</v>
      </c>
      <c r="BE61" s="85">
        <v>0</v>
      </c>
      <c r="BF61" s="85">
        <v>0</v>
      </c>
      <c r="BG61" s="85">
        <v>0</v>
      </c>
      <c r="BH61" s="85">
        <v>0</v>
      </c>
      <c r="BI61" s="85">
        <v>6270</v>
      </c>
      <c r="BJ61" s="85">
        <v>0</v>
      </c>
      <c r="BK61" s="85">
        <v>0</v>
      </c>
      <c r="BL61" s="85">
        <v>0</v>
      </c>
      <c r="BM61" s="85">
        <v>0</v>
      </c>
      <c r="BN61" s="85">
        <v>0</v>
      </c>
      <c r="BO61" s="85">
        <v>0</v>
      </c>
      <c r="BP61" s="85">
        <v>0</v>
      </c>
      <c r="BQ61" s="85">
        <v>0</v>
      </c>
      <c r="BR61" s="85">
        <v>129.03</v>
      </c>
      <c r="BS61" s="85">
        <v>0</v>
      </c>
      <c r="BT61" s="85">
        <v>0</v>
      </c>
      <c r="BU61" s="85">
        <v>0</v>
      </c>
      <c r="BV61" s="85">
        <v>0</v>
      </c>
      <c r="BW61" s="85">
        <v>0</v>
      </c>
      <c r="BX61" s="85">
        <v>0</v>
      </c>
      <c r="BY61" s="86">
        <v>62632374.909999989</v>
      </c>
    </row>
    <row r="62" spans="1:77" x14ac:dyDescent="0.2">
      <c r="A62" s="83" t="s">
        <v>291</v>
      </c>
      <c r="B62" s="84" t="s">
        <v>320</v>
      </c>
      <c r="C62" s="83" t="s">
        <v>321</v>
      </c>
      <c r="D62" s="85">
        <v>0</v>
      </c>
      <c r="E62" s="85">
        <v>0</v>
      </c>
      <c r="F62" s="85">
        <v>660</v>
      </c>
      <c r="G62" s="85">
        <v>0</v>
      </c>
      <c r="H62" s="85">
        <v>0</v>
      </c>
      <c r="I62" s="85">
        <v>0</v>
      </c>
      <c r="J62" s="85">
        <v>42000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10800</v>
      </c>
      <c r="Q62" s="85">
        <v>267.42</v>
      </c>
      <c r="R62" s="85">
        <v>0</v>
      </c>
      <c r="S62" s="85">
        <v>96570</v>
      </c>
      <c r="T62" s="85">
        <v>0</v>
      </c>
      <c r="U62" s="85">
        <v>0</v>
      </c>
      <c r="V62" s="85">
        <v>0</v>
      </c>
      <c r="W62" s="85">
        <v>25638.799999999999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5787.83</v>
      </c>
      <c r="AD62" s="85">
        <v>0</v>
      </c>
      <c r="AE62" s="85">
        <v>12490.3</v>
      </c>
      <c r="AF62" s="85">
        <v>0</v>
      </c>
      <c r="AG62" s="85">
        <v>0</v>
      </c>
      <c r="AH62" s="85">
        <v>0</v>
      </c>
      <c r="AI62" s="85">
        <v>0</v>
      </c>
      <c r="AJ62" s="85">
        <v>8563.7099999999991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9620</v>
      </c>
      <c r="AR62" s="85">
        <v>0</v>
      </c>
      <c r="AS62" s="85">
        <v>0</v>
      </c>
      <c r="AT62" s="85">
        <v>1972.18</v>
      </c>
      <c r="AU62" s="85">
        <v>0</v>
      </c>
      <c r="AV62" s="85">
        <v>0</v>
      </c>
      <c r="AW62" s="85">
        <v>4200</v>
      </c>
      <c r="AX62" s="85">
        <v>0</v>
      </c>
      <c r="AY62" s="85">
        <v>0</v>
      </c>
      <c r="AZ62" s="85">
        <v>0</v>
      </c>
      <c r="BA62" s="85">
        <v>0</v>
      </c>
      <c r="BB62" s="85">
        <v>0</v>
      </c>
      <c r="BC62" s="85">
        <v>0</v>
      </c>
      <c r="BD62" s="85">
        <v>0</v>
      </c>
      <c r="BE62" s="85">
        <v>0</v>
      </c>
      <c r="BF62" s="85">
        <v>0</v>
      </c>
      <c r="BG62" s="85">
        <v>0</v>
      </c>
      <c r="BH62" s="85">
        <v>0</v>
      </c>
      <c r="BI62" s="85">
        <v>0</v>
      </c>
      <c r="BJ62" s="85">
        <v>0</v>
      </c>
      <c r="BK62" s="85">
        <v>1096.46</v>
      </c>
      <c r="BL62" s="85">
        <v>0</v>
      </c>
      <c r="BM62" s="85">
        <v>0</v>
      </c>
      <c r="BN62" s="85">
        <v>0</v>
      </c>
      <c r="BO62" s="85">
        <v>8563.7099999999991</v>
      </c>
      <c r="BP62" s="85">
        <v>0</v>
      </c>
      <c r="BQ62" s="85">
        <v>0</v>
      </c>
      <c r="BR62" s="85">
        <v>0</v>
      </c>
      <c r="BS62" s="85">
        <v>0</v>
      </c>
      <c r="BT62" s="85">
        <v>620</v>
      </c>
      <c r="BU62" s="85">
        <v>18187.419999999998</v>
      </c>
      <c r="BV62" s="85">
        <v>0</v>
      </c>
      <c r="BW62" s="85">
        <v>0</v>
      </c>
      <c r="BX62" s="85">
        <v>0</v>
      </c>
      <c r="BY62" s="86">
        <v>394225783.77999997</v>
      </c>
    </row>
    <row r="63" spans="1:77" x14ac:dyDescent="0.2">
      <c r="A63" s="83" t="s">
        <v>291</v>
      </c>
      <c r="B63" s="84" t="s">
        <v>322</v>
      </c>
      <c r="C63" s="83" t="s">
        <v>323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8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85">
        <v>0</v>
      </c>
      <c r="AV63" s="85">
        <v>0</v>
      </c>
      <c r="AW63" s="85">
        <v>0</v>
      </c>
      <c r="AX63" s="85">
        <v>0</v>
      </c>
      <c r="AY63" s="85">
        <v>0</v>
      </c>
      <c r="AZ63" s="85">
        <v>0</v>
      </c>
      <c r="BA63" s="85">
        <v>0</v>
      </c>
      <c r="BB63" s="85">
        <v>0</v>
      </c>
      <c r="BC63" s="85">
        <v>0</v>
      </c>
      <c r="BD63" s="85">
        <v>0</v>
      </c>
      <c r="BE63" s="85">
        <v>0</v>
      </c>
      <c r="BF63" s="85">
        <v>0</v>
      </c>
      <c r="BG63" s="85">
        <v>0</v>
      </c>
      <c r="BH63" s="85">
        <v>0</v>
      </c>
      <c r="BI63" s="85">
        <v>5029.2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6">
        <v>145801394.29000005</v>
      </c>
    </row>
    <row r="64" spans="1:77" x14ac:dyDescent="0.2">
      <c r="A64" s="83" t="s">
        <v>291</v>
      </c>
      <c r="B64" s="84" t="s">
        <v>324</v>
      </c>
      <c r="C64" s="83" t="s">
        <v>325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85">
        <v>0</v>
      </c>
      <c r="AJ64" s="85">
        <v>0</v>
      </c>
      <c r="AK64" s="85">
        <v>0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85">
        <v>0</v>
      </c>
      <c r="AV64" s="85">
        <v>0</v>
      </c>
      <c r="AW64" s="85">
        <v>0</v>
      </c>
      <c r="AX64" s="85">
        <v>0</v>
      </c>
      <c r="AY64" s="85">
        <v>0</v>
      </c>
      <c r="AZ64" s="85">
        <v>0</v>
      </c>
      <c r="BA64" s="85">
        <v>0</v>
      </c>
      <c r="BB64" s="85">
        <v>0</v>
      </c>
      <c r="BC64" s="85">
        <v>0</v>
      </c>
      <c r="BD64" s="85">
        <v>0</v>
      </c>
      <c r="BE64" s="85">
        <v>0</v>
      </c>
      <c r="BF64" s="85">
        <v>0</v>
      </c>
      <c r="BG64" s="85">
        <v>0</v>
      </c>
      <c r="BH64" s="85">
        <v>0</v>
      </c>
      <c r="BI64" s="85">
        <v>0</v>
      </c>
      <c r="BJ64" s="85">
        <v>0</v>
      </c>
      <c r="BK64" s="85">
        <v>0</v>
      </c>
      <c r="BL64" s="85">
        <v>0</v>
      </c>
      <c r="BM64" s="85">
        <v>0</v>
      </c>
      <c r="BN64" s="85">
        <v>0</v>
      </c>
      <c r="BO64" s="85">
        <v>0</v>
      </c>
      <c r="BP64" s="85">
        <v>0</v>
      </c>
      <c r="BQ64" s="85">
        <v>0</v>
      </c>
      <c r="BR64" s="85">
        <v>0</v>
      </c>
      <c r="BS64" s="85">
        <v>0</v>
      </c>
      <c r="BT64" s="85">
        <v>0</v>
      </c>
      <c r="BU64" s="85">
        <v>0</v>
      </c>
      <c r="BV64" s="85">
        <v>0</v>
      </c>
      <c r="BW64" s="85">
        <v>0</v>
      </c>
      <c r="BX64" s="85">
        <v>0</v>
      </c>
      <c r="BY64" s="86">
        <v>14396472.370000001</v>
      </c>
    </row>
    <row r="65" spans="1:77" x14ac:dyDescent="0.2">
      <c r="A65" s="83" t="s">
        <v>291</v>
      </c>
      <c r="B65" s="84" t="s">
        <v>326</v>
      </c>
      <c r="C65" s="83" t="s">
        <v>327</v>
      </c>
      <c r="D65" s="85">
        <v>22500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235301.13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63393.33</v>
      </c>
      <c r="W65" s="85">
        <v>6000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167192.34</v>
      </c>
      <c r="AF65" s="85">
        <v>0</v>
      </c>
      <c r="AG65" s="85">
        <v>0</v>
      </c>
      <c r="AH65" s="85">
        <v>0</v>
      </c>
      <c r="AI65" s="85">
        <v>0</v>
      </c>
      <c r="AJ65" s="85">
        <v>0</v>
      </c>
      <c r="AK65" s="85">
        <v>0</v>
      </c>
      <c r="AL65" s="85">
        <v>0</v>
      </c>
      <c r="AM65" s="85">
        <v>0</v>
      </c>
      <c r="AN65" s="85">
        <v>0</v>
      </c>
      <c r="AO65" s="85">
        <v>0</v>
      </c>
      <c r="AP65" s="85">
        <v>0</v>
      </c>
      <c r="AQ65" s="85">
        <v>0</v>
      </c>
      <c r="AR65" s="85">
        <v>0</v>
      </c>
      <c r="AS65" s="85">
        <v>0</v>
      </c>
      <c r="AT65" s="85">
        <v>0</v>
      </c>
      <c r="AU65" s="85">
        <v>0</v>
      </c>
      <c r="AV65" s="85">
        <v>0</v>
      </c>
      <c r="AW65" s="85">
        <v>0</v>
      </c>
      <c r="AX65" s="85">
        <v>82740</v>
      </c>
      <c r="AY65" s="85">
        <v>0</v>
      </c>
      <c r="AZ65" s="85">
        <v>0</v>
      </c>
      <c r="BA65" s="85">
        <v>0</v>
      </c>
      <c r="BB65" s="85">
        <v>0</v>
      </c>
      <c r="BC65" s="85">
        <v>0</v>
      </c>
      <c r="BD65" s="85">
        <v>0</v>
      </c>
      <c r="BE65" s="85">
        <v>0</v>
      </c>
      <c r="BF65" s="85">
        <v>0</v>
      </c>
      <c r="BG65" s="85">
        <v>0</v>
      </c>
      <c r="BH65" s="85">
        <v>0</v>
      </c>
      <c r="BI65" s="85">
        <v>13956</v>
      </c>
      <c r="BJ65" s="85">
        <v>24999.52</v>
      </c>
      <c r="BK65" s="85">
        <v>0</v>
      </c>
      <c r="BL65" s="85">
        <v>0</v>
      </c>
      <c r="BM65" s="85">
        <v>0</v>
      </c>
      <c r="BN65" s="85">
        <v>0</v>
      </c>
      <c r="BO65" s="85">
        <v>0</v>
      </c>
      <c r="BP65" s="85">
        <v>0</v>
      </c>
      <c r="BQ65" s="85">
        <v>6000</v>
      </c>
      <c r="BR65" s="85">
        <v>0</v>
      </c>
      <c r="BS65" s="85">
        <v>0</v>
      </c>
      <c r="BT65" s="85">
        <v>0</v>
      </c>
      <c r="BU65" s="85">
        <v>0</v>
      </c>
      <c r="BV65" s="85">
        <v>0</v>
      </c>
      <c r="BW65" s="85">
        <v>0</v>
      </c>
      <c r="BX65" s="85">
        <v>0</v>
      </c>
      <c r="BY65" s="86">
        <v>2201211.6</v>
      </c>
    </row>
    <row r="66" spans="1:77" x14ac:dyDescent="0.2">
      <c r="A66" s="83" t="s">
        <v>291</v>
      </c>
      <c r="B66" s="84" t="s">
        <v>328</v>
      </c>
      <c r="C66" s="83" t="s">
        <v>329</v>
      </c>
      <c r="D66" s="85">
        <v>58670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0</v>
      </c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35790</v>
      </c>
      <c r="AF66" s="85">
        <v>0</v>
      </c>
      <c r="AG66" s="85">
        <v>0</v>
      </c>
      <c r="AH66" s="85">
        <v>0</v>
      </c>
      <c r="AI66" s="85">
        <v>0</v>
      </c>
      <c r="AJ66" s="85">
        <v>0</v>
      </c>
      <c r="AK66" s="85">
        <v>0</v>
      </c>
      <c r="AL66" s="85">
        <v>0</v>
      </c>
      <c r="AM66" s="85">
        <v>0</v>
      </c>
      <c r="AN66" s="85">
        <v>0</v>
      </c>
      <c r="AO66" s="85">
        <v>0</v>
      </c>
      <c r="AP66" s="85">
        <v>0</v>
      </c>
      <c r="AQ66" s="85">
        <v>0</v>
      </c>
      <c r="AR66" s="85">
        <v>0</v>
      </c>
      <c r="AS66" s="85">
        <v>0</v>
      </c>
      <c r="AT66" s="85">
        <v>0</v>
      </c>
      <c r="AU66" s="85">
        <v>0</v>
      </c>
      <c r="AV66" s="85">
        <v>0</v>
      </c>
      <c r="AW66" s="85">
        <v>0</v>
      </c>
      <c r="AX66" s="85">
        <v>0</v>
      </c>
      <c r="AY66" s="85">
        <v>0</v>
      </c>
      <c r="AZ66" s="85">
        <v>0</v>
      </c>
      <c r="BA66" s="85">
        <v>0</v>
      </c>
      <c r="BB66" s="85">
        <v>0</v>
      </c>
      <c r="BC66" s="85">
        <v>0</v>
      </c>
      <c r="BD66" s="85">
        <v>0</v>
      </c>
      <c r="BE66" s="85">
        <v>0</v>
      </c>
      <c r="BF66" s="85">
        <v>0</v>
      </c>
      <c r="BG66" s="85">
        <v>0</v>
      </c>
      <c r="BH66" s="85">
        <v>0</v>
      </c>
      <c r="BI66" s="85">
        <v>9270</v>
      </c>
      <c r="BJ66" s="85">
        <v>0</v>
      </c>
      <c r="BK66" s="85">
        <v>0</v>
      </c>
      <c r="BL66" s="85">
        <v>400</v>
      </c>
      <c r="BM66" s="85">
        <v>0</v>
      </c>
      <c r="BN66" s="85">
        <v>0</v>
      </c>
      <c r="BO66" s="85">
        <v>0</v>
      </c>
      <c r="BP66" s="85">
        <v>0</v>
      </c>
      <c r="BQ66" s="85">
        <v>0</v>
      </c>
      <c r="BR66" s="85">
        <v>0</v>
      </c>
      <c r="BS66" s="85">
        <v>0</v>
      </c>
      <c r="BT66" s="85">
        <v>0</v>
      </c>
      <c r="BU66" s="85">
        <v>0</v>
      </c>
      <c r="BV66" s="85">
        <v>0</v>
      </c>
      <c r="BW66" s="85">
        <v>0</v>
      </c>
      <c r="BX66" s="85">
        <v>0</v>
      </c>
      <c r="BY66" s="86">
        <v>24849359.140000001</v>
      </c>
    </row>
    <row r="67" spans="1:77" x14ac:dyDescent="0.2">
      <c r="A67" s="83" t="s">
        <v>291</v>
      </c>
      <c r="B67" s="84" t="s">
        <v>330</v>
      </c>
      <c r="C67" s="83" t="s">
        <v>331</v>
      </c>
      <c r="D67" s="85">
        <v>2370759.12</v>
      </c>
      <c r="E67" s="85">
        <v>261900</v>
      </c>
      <c r="F67" s="85">
        <v>301983.87</v>
      </c>
      <c r="G67" s="85">
        <v>0</v>
      </c>
      <c r="H67" s="85">
        <v>0</v>
      </c>
      <c r="I67" s="85">
        <v>77500</v>
      </c>
      <c r="J67" s="85">
        <v>0</v>
      </c>
      <c r="K67" s="85">
        <v>0</v>
      </c>
      <c r="L67" s="85">
        <v>56000</v>
      </c>
      <c r="M67" s="85">
        <v>615600</v>
      </c>
      <c r="N67" s="85">
        <v>0</v>
      </c>
      <c r="O67" s="85">
        <v>0</v>
      </c>
      <c r="P67" s="85">
        <v>0</v>
      </c>
      <c r="Q67" s="85">
        <v>737346.67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437062.58</v>
      </c>
      <c r="X67" s="85">
        <v>286800</v>
      </c>
      <c r="Y67" s="85">
        <v>468346.67</v>
      </c>
      <c r="Z67" s="85">
        <v>16800</v>
      </c>
      <c r="AA67" s="85">
        <v>160200</v>
      </c>
      <c r="AB67" s="85">
        <v>103410</v>
      </c>
      <c r="AC67" s="85">
        <v>214200</v>
      </c>
      <c r="AD67" s="85">
        <v>16800</v>
      </c>
      <c r="AE67" s="85">
        <v>3632117.41</v>
      </c>
      <c r="AF67" s="85">
        <v>0</v>
      </c>
      <c r="AG67" s="85">
        <v>0</v>
      </c>
      <c r="AH67" s="85">
        <v>67200</v>
      </c>
      <c r="AI67" s="85">
        <v>100800</v>
      </c>
      <c r="AJ67" s="85">
        <v>67200</v>
      </c>
      <c r="AK67" s="85">
        <v>0</v>
      </c>
      <c r="AL67" s="85">
        <v>93000</v>
      </c>
      <c r="AM67" s="85">
        <v>160200</v>
      </c>
      <c r="AN67" s="85">
        <v>67200</v>
      </c>
      <c r="AO67" s="85">
        <v>0</v>
      </c>
      <c r="AP67" s="85">
        <v>67500</v>
      </c>
      <c r="AQ67" s="85">
        <v>948404.52</v>
      </c>
      <c r="AR67" s="85">
        <v>0</v>
      </c>
      <c r="AS67" s="85">
        <v>33600</v>
      </c>
      <c r="AT67" s="85">
        <v>28000</v>
      </c>
      <c r="AU67" s="85">
        <v>0</v>
      </c>
      <c r="AV67" s="85">
        <v>33600</v>
      </c>
      <c r="AW67" s="85">
        <v>33600</v>
      </c>
      <c r="AX67" s="85">
        <v>2321669.0699999998</v>
      </c>
      <c r="AY67" s="85">
        <v>0</v>
      </c>
      <c r="AZ67" s="85">
        <v>506000</v>
      </c>
      <c r="BA67" s="85">
        <v>0</v>
      </c>
      <c r="BB67" s="85">
        <v>0</v>
      </c>
      <c r="BC67" s="85">
        <v>74245.16</v>
      </c>
      <c r="BD67" s="85">
        <v>93000</v>
      </c>
      <c r="BE67" s="85">
        <v>262806.45</v>
      </c>
      <c r="BF67" s="85">
        <v>160200</v>
      </c>
      <c r="BG67" s="85">
        <v>160200</v>
      </c>
      <c r="BH67" s="85">
        <v>0</v>
      </c>
      <c r="BI67" s="85">
        <v>2009244.84</v>
      </c>
      <c r="BJ67" s="85">
        <v>0</v>
      </c>
      <c r="BK67" s="85">
        <v>0</v>
      </c>
      <c r="BL67" s="85">
        <v>0</v>
      </c>
      <c r="BM67" s="85">
        <v>0</v>
      </c>
      <c r="BN67" s="85">
        <v>134400</v>
      </c>
      <c r="BO67" s="85">
        <v>0</v>
      </c>
      <c r="BP67" s="85">
        <v>930966.67</v>
      </c>
      <c r="BQ67" s="85">
        <v>33600</v>
      </c>
      <c r="BR67" s="85">
        <v>100800</v>
      </c>
      <c r="BS67" s="85">
        <v>93000</v>
      </c>
      <c r="BT67" s="85">
        <v>100800</v>
      </c>
      <c r="BU67" s="85">
        <v>219600</v>
      </c>
      <c r="BV67" s="85">
        <v>33600</v>
      </c>
      <c r="BW67" s="85">
        <v>118252.42</v>
      </c>
      <c r="BX67" s="85">
        <v>0</v>
      </c>
      <c r="BY67" s="86">
        <v>42803226.359999999</v>
      </c>
    </row>
    <row r="68" spans="1:77" x14ac:dyDescent="0.2">
      <c r="A68" s="83" t="s">
        <v>291</v>
      </c>
      <c r="B68" s="84" t="s">
        <v>332</v>
      </c>
      <c r="C68" s="83" t="s">
        <v>333</v>
      </c>
      <c r="D68" s="85">
        <v>35000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21000</v>
      </c>
      <c r="N68" s="85">
        <v>0</v>
      </c>
      <c r="O68" s="85">
        <v>0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85693.55</v>
      </c>
      <c r="AF68" s="85">
        <v>0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97533.33</v>
      </c>
      <c r="AR68" s="85">
        <v>0</v>
      </c>
      <c r="AS68" s="85">
        <v>0</v>
      </c>
      <c r="AT68" s="85">
        <v>0</v>
      </c>
      <c r="AU68" s="85">
        <v>0</v>
      </c>
      <c r="AV68" s="85">
        <v>0</v>
      </c>
      <c r="AW68" s="85">
        <v>0</v>
      </c>
      <c r="AX68" s="85">
        <v>45500</v>
      </c>
      <c r="AY68" s="85">
        <v>0</v>
      </c>
      <c r="AZ68" s="85">
        <v>0</v>
      </c>
      <c r="BA68" s="85">
        <v>0</v>
      </c>
      <c r="BB68" s="85">
        <v>0</v>
      </c>
      <c r="BC68" s="85">
        <v>0</v>
      </c>
      <c r="BD68" s="85">
        <v>0</v>
      </c>
      <c r="BE68" s="85">
        <v>0</v>
      </c>
      <c r="BF68" s="85">
        <v>0</v>
      </c>
      <c r="BG68" s="85">
        <v>0</v>
      </c>
      <c r="BH68" s="85">
        <v>0</v>
      </c>
      <c r="BI68" s="85">
        <v>63000</v>
      </c>
      <c r="BJ68" s="85">
        <v>0</v>
      </c>
      <c r="BK68" s="85">
        <v>0</v>
      </c>
      <c r="BL68" s="85">
        <v>0</v>
      </c>
      <c r="BM68" s="85">
        <v>0</v>
      </c>
      <c r="BN68" s="85">
        <v>0</v>
      </c>
      <c r="BO68" s="85">
        <v>0</v>
      </c>
      <c r="BP68" s="85">
        <v>38966.67</v>
      </c>
      <c r="BQ68" s="85">
        <v>0</v>
      </c>
      <c r="BR68" s="85">
        <v>0</v>
      </c>
      <c r="BS68" s="85">
        <v>0</v>
      </c>
      <c r="BT68" s="85">
        <v>0</v>
      </c>
      <c r="BU68" s="85">
        <v>0</v>
      </c>
      <c r="BV68" s="85">
        <v>0</v>
      </c>
      <c r="BW68" s="85">
        <v>0</v>
      </c>
      <c r="BX68" s="85">
        <v>0</v>
      </c>
      <c r="BY68" s="86">
        <v>8532687.7300000004</v>
      </c>
    </row>
    <row r="69" spans="1:77" x14ac:dyDescent="0.2">
      <c r="A69" s="83" t="s">
        <v>291</v>
      </c>
      <c r="B69" s="84" t="s">
        <v>334</v>
      </c>
      <c r="C69" s="83" t="s">
        <v>335</v>
      </c>
      <c r="D69" s="85">
        <v>11143074.48</v>
      </c>
      <c r="E69" s="85">
        <v>4048004.08</v>
      </c>
      <c r="F69" s="85">
        <v>7284226.1900000004</v>
      </c>
      <c r="G69" s="85">
        <v>3159465.92</v>
      </c>
      <c r="H69" s="85">
        <v>1417179.61</v>
      </c>
      <c r="I69" s="85">
        <v>2439512.16</v>
      </c>
      <c r="J69" s="85">
        <v>39844474.759999998</v>
      </c>
      <c r="K69" s="85">
        <v>1771131</v>
      </c>
      <c r="L69" s="85">
        <v>900521</v>
      </c>
      <c r="M69" s="85">
        <v>24538002</v>
      </c>
      <c r="N69" s="85">
        <v>359530</v>
      </c>
      <c r="O69" s="85">
        <v>756728.71</v>
      </c>
      <c r="P69" s="85">
        <v>5781763</v>
      </c>
      <c r="Q69" s="85">
        <v>5668131.0499999998</v>
      </c>
      <c r="R69" s="85">
        <v>63840</v>
      </c>
      <c r="S69" s="85">
        <v>396899</v>
      </c>
      <c r="T69" s="85">
        <v>782863</v>
      </c>
      <c r="U69" s="85">
        <v>1793996.84</v>
      </c>
      <c r="V69" s="85">
        <v>4581038.97</v>
      </c>
      <c r="W69" s="85">
        <v>7558471.8799999999</v>
      </c>
      <c r="X69" s="85">
        <v>1311462.73</v>
      </c>
      <c r="Y69" s="85">
        <v>6984235.25</v>
      </c>
      <c r="Z69" s="85">
        <v>1576784.84</v>
      </c>
      <c r="AA69" s="85">
        <v>1282631</v>
      </c>
      <c r="AB69" s="85">
        <v>2805726.4</v>
      </c>
      <c r="AC69" s="85">
        <v>1566928.94</v>
      </c>
      <c r="AD69" s="85">
        <v>1365125</v>
      </c>
      <c r="AE69" s="85">
        <v>24341955</v>
      </c>
      <c r="AF69" s="85">
        <v>2066830.14</v>
      </c>
      <c r="AG69" s="85">
        <v>1802616.1</v>
      </c>
      <c r="AH69" s="85">
        <v>917133.74</v>
      </c>
      <c r="AI69" s="85">
        <v>702286.48</v>
      </c>
      <c r="AJ69" s="85">
        <v>1923922.68</v>
      </c>
      <c r="AK69" s="85">
        <v>1576166.63</v>
      </c>
      <c r="AL69" s="85">
        <v>1369401.21</v>
      </c>
      <c r="AM69" s="85">
        <v>2212621.48</v>
      </c>
      <c r="AN69" s="85">
        <v>624130.14</v>
      </c>
      <c r="AO69" s="85">
        <v>1152516.81</v>
      </c>
      <c r="AP69" s="85">
        <v>1430983</v>
      </c>
      <c r="AQ69" s="85">
        <v>6989758.5499999998</v>
      </c>
      <c r="AR69" s="85">
        <v>575510</v>
      </c>
      <c r="AS69" s="85">
        <v>1127210</v>
      </c>
      <c r="AT69" s="85">
        <v>793730</v>
      </c>
      <c r="AU69" s="85">
        <v>485060</v>
      </c>
      <c r="AV69" s="85">
        <v>323064</v>
      </c>
      <c r="AW69" s="85">
        <v>485367</v>
      </c>
      <c r="AX69" s="85">
        <v>6227194.75</v>
      </c>
      <c r="AY69" s="85">
        <v>1519035.14</v>
      </c>
      <c r="AZ69" s="85">
        <v>0</v>
      </c>
      <c r="BA69" s="85">
        <v>4424219</v>
      </c>
      <c r="BB69" s="85">
        <v>1748405.97</v>
      </c>
      <c r="BC69" s="85">
        <v>1297450</v>
      </c>
      <c r="BD69" s="85">
        <v>4702188.45</v>
      </c>
      <c r="BE69" s="85">
        <v>4220384</v>
      </c>
      <c r="BF69" s="85">
        <v>1393114</v>
      </c>
      <c r="BG69" s="85">
        <v>724382</v>
      </c>
      <c r="BH69" s="85">
        <v>359656.45</v>
      </c>
      <c r="BI69" s="85">
        <v>12096609</v>
      </c>
      <c r="BJ69" s="85">
        <v>5015950.68</v>
      </c>
      <c r="BK69" s="85">
        <v>2863738</v>
      </c>
      <c r="BL69" s="85">
        <v>592204</v>
      </c>
      <c r="BM69" s="85">
        <v>291454</v>
      </c>
      <c r="BN69" s="85">
        <v>505100.7</v>
      </c>
      <c r="BO69" s="85">
        <v>0</v>
      </c>
      <c r="BP69" s="85">
        <v>972325</v>
      </c>
      <c r="BQ69" s="85">
        <v>600367.47</v>
      </c>
      <c r="BR69" s="85">
        <v>1149552</v>
      </c>
      <c r="BS69" s="85">
        <v>2287480</v>
      </c>
      <c r="BT69" s="85">
        <v>4237457.41</v>
      </c>
      <c r="BU69" s="85">
        <v>6370995.7999999998</v>
      </c>
      <c r="BV69" s="85">
        <v>1751127.47</v>
      </c>
      <c r="BW69" s="85">
        <v>1370950</v>
      </c>
      <c r="BX69" s="85">
        <v>2552631</v>
      </c>
      <c r="BY69" s="86">
        <v>343562.39</v>
      </c>
    </row>
    <row r="70" spans="1:77" x14ac:dyDescent="0.2">
      <c r="A70" s="83" t="s">
        <v>291</v>
      </c>
      <c r="B70" s="84" t="s">
        <v>336</v>
      </c>
      <c r="C70" s="83" t="s">
        <v>337</v>
      </c>
      <c r="D70" s="85">
        <v>0</v>
      </c>
      <c r="E70" s="85">
        <v>556479.02</v>
      </c>
      <c r="F70" s="85">
        <v>585007.38</v>
      </c>
      <c r="G70" s="85">
        <v>0</v>
      </c>
      <c r="H70" s="85">
        <v>206197</v>
      </c>
      <c r="I70" s="85">
        <v>1228873.44</v>
      </c>
      <c r="J70" s="85">
        <v>13235276.59</v>
      </c>
      <c r="K70" s="85">
        <v>104070</v>
      </c>
      <c r="L70" s="85">
        <v>624453</v>
      </c>
      <c r="M70" s="85">
        <v>306300</v>
      </c>
      <c r="N70" s="85">
        <v>0</v>
      </c>
      <c r="O70" s="85">
        <v>466946.77</v>
      </c>
      <c r="P70" s="85">
        <v>1227067</v>
      </c>
      <c r="Q70" s="85">
        <v>921192.57</v>
      </c>
      <c r="R70" s="85">
        <v>0</v>
      </c>
      <c r="S70" s="85">
        <v>28019</v>
      </c>
      <c r="T70" s="85">
        <v>0</v>
      </c>
      <c r="U70" s="85">
        <v>771940</v>
      </c>
      <c r="V70" s="85">
        <v>254202.58</v>
      </c>
      <c r="W70" s="85">
        <v>311826.7</v>
      </c>
      <c r="X70" s="85">
        <v>228718.48</v>
      </c>
      <c r="Y70" s="85">
        <v>1710477.5</v>
      </c>
      <c r="Z70" s="85">
        <v>560281.21</v>
      </c>
      <c r="AA70" s="85">
        <v>181760</v>
      </c>
      <c r="AB70" s="85">
        <v>901545</v>
      </c>
      <c r="AC70" s="85">
        <v>539706.19999999995</v>
      </c>
      <c r="AD70" s="85">
        <v>174455</v>
      </c>
      <c r="AE70" s="85">
        <v>4980182</v>
      </c>
      <c r="AF70" s="85">
        <v>0</v>
      </c>
      <c r="AG70" s="85">
        <v>0</v>
      </c>
      <c r="AH70" s="85">
        <v>899250.07</v>
      </c>
      <c r="AI70" s="85">
        <v>58532.6</v>
      </c>
      <c r="AJ70" s="85">
        <v>554239</v>
      </c>
      <c r="AK70" s="85">
        <v>447182.94</v>
      </c>
      <c r="AL70" s="85">
        <v>702206</v>
      </c>
      <c r="AM70" s="85">
        <v>471827.5</v>
      </c>
      <c r="AN70" s="85">
        <v>561841.29</v>
      </c>
      <c r="AO70" s="85">
        <v>210531.02</v>
      </c>
      <c r="AP70" s="85">
        <v>293950</v>
      </c>
      <c r="AQ70" s="85">
        <v>1463988.9</v>
      </c>
      <c r="AR70" s="85">
        <v>1296845</v>
      </c>
      <c r="AS70" s="85">
        <v>456672</v>
      </c>
      <c r="AT70" s="85">
        <v>691800</v>
      </c>
      <c r="AU70" s="85">
        <v>371434.14</v>
      </c>
      <c r="AV70" s="85">
        <v>339514</v>
      </c>
      <c r="AW70" s="85">
        <v>362755</v>
      </c>
      <c r="AX70" s="85">
        <v>0</v>
      </c>
      <c r="AY70" s="85">
        <v>396382</v>
      </c>
      <c r="AZ70" s="85">
        <v>697620</v>
      </c>
      <c r="BA70" s="85">
        <v>0</v>
      </c>
      <c r="BB70" s="85">
        <v>0</v>
      </c>
      <c r="BC70" s="85">
        <v>3752</v>
      </c>
      <c r="BD70" s="85">
        <v>1459045.4398000001</v>
      </c>
      <c r="BE70" s="85">
        <v>0</v>
      </c>
      <c r="BF70" s="85">
        <v>1135568</v>
      </c>
      <c r="BG70" s="85">
        <v>0</v>
      </c>
      <c r="BH70" s="85">
        <v>285080</v>
      </c>
      <c r="BI70" s="85">
        <v>6076076</v>
      </c>
      <c r="BJ70" s="85">
        <v>777932.44</v>
      </c>
      <c r="BK70" s="85">
        <v>870780</v>
      </c>
      <c r="BL70" s="85">
        <v>115766</v>
      </c>
      <c r="BM70" s="85">
        <v>0</v>
      </c>
      <c r="BN70" s="85">
        <v>416214</v>
      </c>
      <c r="BO70" s="85">
        <v>621401.54</v>
      </c>
      <c r="BP70" s="85">
        <v>4011834</v>
      </c>
      <c r="BQ70" s="85">
        <v>889814.7</v>
      </c>
      <c r="BR70" s="85">
        <v>1553236</v>
      </c>
      <c r="BS70" s="85">
        <v>1971445</v>
      </c>
      <c r="BT70" s="85">
        <v>1338349.7</v>
      </c>
      <c r="BU70" s="85">
        <v>286967</v>
      </c>
      <c r="BV70" s="85">
        <v>786995</v>
      </c>
      <c r="BW70" s="85">
        <v>1685435</v>
      </c>
      <c r="BX70" s="85">
        <v>246125</v>
      </c>
      <c r="BY70" s="86">
        <v>7769.2</v>
      </c>
    </row>
    <row r="71" spans="1:77" x14ac:dyDescent="0.2">
      <c r="A71" s="83" t="s">
        <v>291</v>
      </c>
      <c r="B71" s="84" t="s">
        <v>338</v>
      </c>
      <c r="C71" s="83" t="s">
        <v>339</v>
      </c>
      <c r="D71" s="85">
        <v>29476144</v>
      </c>
      <c r="E71" s="85">
        <v>5676695.6500000004</v>
      </c>
      <c r="F71" s="85">
        <v>8735878.6199999992</v>
      </c>
      <c r="G71" s="85">
        <v>4524474.9000000004</v>
      </c>
      <c r="H71" s="85">
        <v>3414294.22</v>
      </c>
      <c r="I71" s="85">
        <v>357637.39</v>
      </c>
      <c r="J71" s="85">
        <v>34328147</v>
      </c>
      <c r="K71" s="85">
        <v>6199280.4800000004</v>
      </c>
      <c r="L71" s="85">
        <v>357675</v>
      </c>
      <c r="M71" s="85">
        <v>17028079</v>
      </c>
      <c r="N71" s="85">
        <v>2022530.84</v>
      </c>
      <c r="O71" s="85">
        <v>4880326.42</v>
      </c>
      <c r="P71" s="85">
        <v>9983508</v>
      </c>
      <c r="Q71" s="85">
        <v>5690537.0999999996</v>
      </c>
      <c r="R71" s="85">
        <v>864850</v>
      </c>
      <c r="S71" s="85">
        <v>2357268.02</v>
      </c>
      <c r="T71" s="85">
        <v>3476269.41</v>
      </c>
      <c r="U71" s="85">
        <v>295168</v>
      </c>
      <c r="V71" s="85">
        <v>25696563.449999999</v>
      </c>
      <c r="W71" s="85">
        <v>5896039.1500000004</v>
      </c>
      <c r="X71" s="85">
        <v>3234665.76</v>
      </c>
      <c r="Y71" s="85">
        <v>8159694</v>
      </c>
      <c r="Z71" s="85">
        <v>2102395.19</v>
      </c>
      <c r="AA71" s="85">
        <v>4014713</v>
      </c>
      <c r="AB71" s="85">
        <v>2605572</v>
      </c>
      <c r="AC71" s="85">
        <v>1429810.36</v>
      </c>
      <c r="AD71" s="85">
        <v>1135229</v>
      </c>
      <c r="AE71" s="85">
        <v>37145887</v>
      </c>
      <c r="AF71" s="85">
        <v>2741196.13</v>
      </c>
      <c r="AG71" s="85">
        <v>1424426.74</v>
      </c>
      <c r="AH71" s="85">
        <v>962082.79</v>
      </c>
      <c r="AI71" s="85">
        <v>1688914.64</v>
      </c>
      <c r="AJ71" s="85">
        <v>1687049.4</v>
      </c>
      <c r="AK71" s="85">
        <v>1660340.02</v>
      </c>
      <c r="AL71" s="85">
        <v>996794</v>
      </c>
      <c r="AM71" s="85">
        <v>2497220.7400000002</v>
      </c>
      <c r="AN71" s="85">
        <v>1460400.97</v>
      </c>
      <c r="AO71" s="85">
        <v>1565861.77</v>
      </c>
      <c r="AP71" s="85">
        <v>930519.01</v>
      </c>
      <c r="AQ71" s="85">
        <v>9781422.8100000005</v>
      </c>
      <c r="AR71" s="85">
        <v>378800</v>
      </c>
      <c r="AS71" s="85">
        <v>1520317.08</v>
      </c>
      <c r="AT71" s="85">
        <v>1457560</v>
      </c>
      <c r="AU71" s="85">
        <v>1612860</v>
      </c>
      <c r="AV71" s="85">
        <v>213814</v>
      </c>
      <c r="AW71" s="85">
        <v>1996217</v>
      </c>
      <c r="AX71" s="85">
        <v>32532437.829999998</v>
      </c>
      <c r="AY71" s="85">
        <v>2519172.5499999998</v>
      </c>
      <c r="AZ71" s="85">
        <v>2664425.17</v>
      </c>
      <c r="BA71" s="85">
        <v>6907025</v>
      </c>
      <c r="BB71" s="85">
        <v>6334130</v>
      </c>
      <c r="BC71" s="85">
        <v>3170744</v>
      </c>
      <c r="BD71" s="85">
        <v>4438660.9800000004</v>
      </c>
      <c r="BE71" s="85">
        <v>5290320</v>
      </c>
      <c r="BF71" s="85">
        <v>1915086</v>
      </c>
      <c r="BG71" s="85">
        <v>897180.2</v>
      </c>
      <c r="BH71" s="85">
        <v>503617</v>
      </c>
      <c r="BI71" s="85">
        <v>9154871.5299999993</v>
      </c>
      <c r="BJ71" s="85">
        <v>11654501.74</v>
      </c>
      <c r="BK71" s="85">
        <v>0</v>
      </c>
      <c r="BL71" s="85">
        <v>636673</v>
      </c>
      <c r="BM71" s="85">
        <v>2287737.84</v>
      </c>
      <c r="BN71" s="85">
        <v>2015138.64</v>
      </c>
      <c r="BO71" s="85">
        <v>0</v>
      </c>
      <c r="BP71" s="85">
        <v>25812990.5</v>
      </c>
      <c r="BQ71" s="85">
        <v>867400.2</v>
      </c>
      <c r="BR71" s="85">
        <v>1047420</v>
      </c>
      <c r="BS71" s="85">
        <v>289800</v>
      </c>
      <c r="BT71" s="85">
        <v>1975442.69</v>
      </c>
      <c r="BU71" s="85">
        <v>5667173.2000000002</v>
      </c>
      <c r="BV71" s="85">
        <v>1429010</v>
      </c>
      <c r="BW71" s="85">
        <v>0</v>
      </c>
      <c r="BX71" s="85">
        <v>159217</v>
      </c>
      <c r="BY71" s="86">
        <v>316916.2</v>
      </c>
    </row>
    <row r="72" spans="1:77" x14ac:dyDescent="0.2">
      <c r="A72" s="83" t="s">
        <v>291</v>
      </c>
      <c r="B72" s="84" t="s">
        <v>340</v>
      </c>
      <c r="C72" s="83" t="s">
        <v>341</v>
      </c>
      <c r="D72" s="85">
        <v>10443975</v>
      </c>
      <c r="E72" s="85">
        <v>2193904.35</v>
      </c>
      <c r="F72" s="85">
        <v>2457723.77</v>
      </c>
      <c r="G72" s="85">
        <v>1065170</v>
      </c>
      <c r="H72" s="85">
        <v>847369.01</v>
      </c>
      <c r="I72" s="85">
        <v>147457.5</v>
      </c>
      <c r="J72" s="85">
        <v>20983976.670000002</v>
      </c>
      <c r="K72" s="85">
        <v>2736260</v>
      </c>
      <c r="L72" s="85">
        <v>1722052</v>
      </c>
      <c r="M72" s="85">
        <v>0</v>
      </c>
      <c r="N72" s="85">
        <v>1077722</v>
      </c>
      <c r="O72" s="85">
        <v>4021063.1</v>
      </c>
      <c r="P72" s="85">
        <v>3865219</v>
      </c>
      <c r="Q72" s="85">
        <v>3876460</v>
      </c>
      <c r="R72" s="85">
        <v>416030</v>
      </c>
      <c r="S72" s="85">
        <v>1220619.82</v>
      </c>
      <c r="T72" s="85">
        <v>372600</v>
      </c>
      <c r="U72" s="85">
        <v>209356</v>
      </c>
      <c r="V72" s="85">
        <v>12202290.810000001</v>
      </c>
      <c r="W72" s="85">
        <v>946593.35</v>
      </c>
      <c r="X72" s="85">
        <v>1042480.84</v>
      </c>
      <c r="Y72" s="85">
        <v>2978979</v>
      </c>
      <c r="Z72" s="85">
        <v>1592648.38</v>
      </c>
      <c r="AA72" s="85">
        <v>399190</v>
      </c>
      <c r="AB72" s="85">
        <v>1307897.44</v>
      </c>
      <c r="AC72" s="85">
        <v>381239</v>
      </c>
      <c r="AD72" s="85">
        <v>881136</v>
      </c>
      <c r="AE72" s="85">
        <v>12682095</v>
      </c>
      <c r="AF72" s="85">
        <v>0</v>
      </c>
      <c r="AG72" s="85">
        <v>0</v>
      </c>
      <c r="AH72" s="85">
        <v>807148</v>
      </c>
      <c r="AI72" s="85">
        <v>567293.21</v>
      </c>
      <c r="AJ72" s="85">
        <v>1065520.24</v>
      </c>
      <c r="AK72" s="85">
        <v>1625285.13</v>
      </c>
      <c r="AL72" s="85">
        <v>1206376</v>
      </c>
      <c r="AM72" s="85">
        <v>1236780</v>
      </c>
      <c r="AN72" s="85">
        <v>1173213.23</v>
      </c>
      <c r="AO72" s="85">
        <v>1018140</v>
      </c>
      <c r="AP72" s="85">
        <v>841220.99</v>
      </c>
      <c r="AQ72" s="85">
        <v>6992700.6699999999</v>
      </c>
      <c r="AR72" s="85">
        <v>1863153</v>
      </c>
      <c r="AS72" s="85">
        <v>1038617.43</v>
      </c>
      <c r="AT72" s="85">
        <v>1023720.9</v>
      </c>
      <c r="AU72" s="85">
        <v>1066287.42</v>
      </c>
      <c r="AV72" s="85">
        <v>1166146</v>
      </c>
      <c r="AW72" s="85">
        <v>502409.35</v>
      </c>
      <c r="AX72" s="85">
        <v>0</v>
      </c>
      <c r="AY72" s="85">
        <v>1465664.91</v>
      </c>
      <c r="AZ72" s="85">
        <v>1125470</v>
      </c>
      <c r="BA72" s="85">
        <v>0</v>
      </c>
      <c r="BB72" s="85">
        <v>0</v>
      </c>
      <c r="BC72" s="85">
        <v>0</v>
      </c>
      <c r="BD72" s="85">
        <v>2072483.87</v>
      </c>
      <c r="BE72" s="85">
        <v>0</v>
      </c>
      <c r="BF72" s="85">
        <v>1525445</v>
      </c>
      <c r="BG72" s="85">
        <v>513479.8</v>
      </c>
      <c r="BH72" s="85">
        <v>489130</v>
      </c>
      <c r="BI72" s="85">
        <v>10982141.470000001</v>
      </c>
      <c r="BJ72" s="85">
        <v>4692817.18</v>
      </c>
      <c r="BK72" s="85">
        <v>0</v>
      </c>
      <c r="BL72" s="85">
        <v>942773</v>
      </c>
      <c r="BM72" s="85">
        <v>1084060</v>
      </c>
      <c r="BN72" s="85">
        <v>2306112.48</v>
      </c>
      <c r="BO72" s="85">
        <v>1573747.76</v>
      </c>
      <c r="BP72" s="85">
        <v>6809492.4000000004</v>
      </c>
      <c r="BQ72" s="85">
        <v>1220960.2</v>
      </c>
      <c r="BR72" s="85">
        <v>868350</v>
      </c>
      <c r="BS72" s="85">
        <v>3169187.81</v>
      </c>
      <c r="BT72" s="85">
        <v>827823.7</v>
      </c>
      <c r="BU72" s="85">
        <v>1036101</v>
      </c>
      <c r="BV72" s="85">
        <v>1011490</v>
      </c>
      <c r="BW72" s="85">
        <v>162360</v>
      </c>
      <c r="BX72" s="85">
        <v>32700</v>
      </c>
      <c r="BY72" s="86">
        <v>705726.44</v>
      </c>
    </row>
    <row r="73" spans="1:77" x14ac:dyDescent="0.2">
      <c r="A73" s="83" t="s">
        <v>291</v>
      </c>
      <c r="B73" s="84" t="s">
        <v>342</v>
      </c>
      <c r="C73" s="83" t="s">
        <v>343</v>
      </c>
      <c r="D73" s="85">
        <v>0</v>
      </c>
      <c r="E73" s="85">
        <v>1421663.24</v>
      </c>
      <c r="F73" s="85">
        <v>0</v>
      </c>
      <c r="G73" s="85">
        <v>1610130</v>
      </c>
      <c r="H73" s="85">
        <v>0</v>
      </c>
      <c r="I73" s="85">
        <v>0</v>
      </c>
      <c r="J73" s="85">
        <v>516300</v>
      </c>
      <c r="K73" s="85">
        <v>3567152</v>
      </c>
      <c r="L73" s="85">
        <v>195497.5</v>
      </c>
      <c r="M73" s="85">
        <v>0</v>
      </c>
      <c r="N73" s="85">
        <v>0</v>
      </c>
      <c r="O73" s="85">
        <v>1985700</v>
      </c>
      <c r="P73" s="85">
        <v>1500985</v>
      </c>
      <c r="Q73" s="85">
        <v>477610</v>
      </c>
      <c r="R73" s="85">
        <v>0</v>
      </c>
      <c r="S73" s="85">
        <v>665689.88</v>
      </c>
      <c r="T73" s="85">
        <v>0</v>
      </c>
      <c r="U73" s="85">
        <v>830854.5</v>
      </c>
      <c r="V73" s="85">
        <v>4367074</v>
      </c>
      <c r="W73" s="85">
        <v>1012627.1</v>
      </c>
      <c r="X73" s="85">
        <v>0</v>
      </c>
      <c r="Y73" s="85">
        <v>86869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151968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302760</v>
      </c>
      <c r="AP73" s="85">
        <v>0</v>
      </c>
      <c r="AQ73" s="85">
        <v>1465410</v>
      </c>
      <c r="AR73" s="85">
        <v>1256964</v>
      </c>
      <c r="AS73" s="85">
        <v>542785</v>
      </c>
      <c r="AT73" s="85">
        <v>0</v>
      </c>
      <c r="AU73" s="85">
        <v>1401630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8400</v>
      </c>
      <c r="BD73" s="85">
        <v>0</v>
      </c>
      <c r="BE73" s="85">
        <v>0</v>
      </c>
      <c r="BF73" s="85">
        <v>0</v>
      </c>
      <c r="BG73" s="85">
        <v>0</v>
      </c>
      <c r="BH73" s="85">
        <v>55575</v>
      </c>
      <c r="BI73" s="85">
        <v>1692</v>
      </c>
      <c r="BJ73" s="85">
        <v>0</v>
      </c>
      <c r="BK73" s="85">
        <v>0</v>
      </c>
      <c r="BL73" s="85">
        <v>72900</v>
      </c>
      <c r="BM73" s="85">
        <v>141600</v>
      </c>
      <c r="BN73" s="85">
        <v>0</v>
      </c>
      <c r="BO73" s="85">
        <v>0</v>
      </c>
      <c r="BP73" s="85">
        <v>426005</v>
      </c>
      <c r="BQ73" s="85">
        <v>0</v>
      </c>
      <c r="BR73" s="85">
        <v>0</v>
      </c>
      <c r="BS73" s="85">
        <v>0</v>
      </c>
      <c r="BT73" s="85">
        <v>0</v>
      </c>
      <c r="BU73" s="85">
        <v>143525</v>
      </c>
      <c r="BV73" s="85">
        <v>0</v>
      </c>
      <c r="BW73" s="85">
        <v>0</v>
      </c>
      <c r="BX73" s="85">
        <v>0</v>
      </c>
      <c r="BY73" s="86">
        <v>471780.51</v>
      </c>
    </row>
    <row r="74" spans="1:77" x14ac:dyDescent="0.2">
      <c r="A74" s="83" t="s">
        <v>291</v>
      </c>
      <c r="B74" s="84" t="s">
        <v>344</v>
      </c>
      <c r="C74" s="83" t="s">
        <v>345</v>
      </c>
      <c r="D74" s="85">
        <v>4173</v>
      </c>
      <c r="E74" s="85">
        <v>1256358.1299999999</v>
      </c>
      <c r="F74" s="85">
        <v>0</v>
      </c>
      <c r="G74" s="85">
        <v>318870</v>
      </c>
      <c r="H74" s="85">
        <v>0</v>
      </c>
      <c r="I74" s="85">
        <v>0</v>
      </c>
      <c r="J74" s="85">
        <v>622905</v>
      </c>
      <c r="K74" s="85">
        <v>1537560</v>
      </c>
      <c r="L74" s="85">
        <v>28206.5</v>
      </c>
      <c r="M74" s="85">
        <v>0</v>
      </c>
      <c r="N74" s="85">
        <v>774475</v>
      </c>
      <c r="O74" s="85">
        <v>0</v>
      </c>
      <c r="P74" s="85">
        <v>228000</v>
      </c>
      <c r="Q74" s="85">
        <v>879716</v>
      </c>
      <c r="R74" s="85">
        <v>0</v>
      </c>
      <c r="S74" s="85">
        <v>0</v>
      </c>
      <c r="T74" s="85">
        <v>0</v>
      </c>
      <c r="U74" s="85">
        <v>360419.5</v>
      </c>
      <c r="V74" s="85">
        <v>17650</v>
      </c>
      <c r="W74" s="85">
        <v>113231.1</v>
      </c>
      <c r="X74" s="85">
        <v>12540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52505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67470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26800</v>
      </c>
      <c r="BJ74" s="85">
        <v>0</v>
      </c>
      <c r="BK74" s="85">
        <v>0</v>
      </c>
      <c r="BL74" s="85">
        <v>19950</v>
      </c>
      <c r="BM74" s="85">
        <v>0</v>
      </c>
      <c r="BN74" s="85">
        <v>0</v>
      </c>
      <c r="BO74" s="85">
        <v>0</v>
      </c>
      <c r="BP74" s="85">
        <v>0</v>
      </c>
      <c r="BQ74" s="85">
        <v>0</v>
      </c>
      <c r="BR74" s="85">
        <v>0</v>
      </c>
      <c r="BS74" s="85">
        <v>0</v>
      </c>
      <c r="BT74" s="85">
        <v>0</v>
      </c>
      <c r="BU74" s="85">
        <v>0</v>
      </c>
      <c r="BV74" s="85">
        <v>0</v>
      </c>
      <c r="BW74" s="85">
        <v>0</v>
      </c>
      <c r="BX74" s="85">
        <v>0</v>
      </c>
      <c r="BY74" s="86">
        <v>18397702.359999999</v>
      </c>
    </row>
    <row r="75" spans="1:77" x14ac:dyDescent="0.2">
      <c r="A75" s="83" t="s">
        <v>291</v>
      </c>
      <c r="B75" s="84" t="s">
        <v>346</v>
      </c>
      <c r="C75" s="83" t="s">
        <v>347</v>
      </c>
      <c r="D75" s="85">
        <v>0</v>
      </c>
      <c r="E75" s="85">
        <v>38765</v>
      </c>
      <c r="F75" s="85">
        <v>1111865</v>
      </c>
      <c r="G75" s="85">
        <v>312750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1849195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0</v>
      </c>
      <c r="X75" s="85">
        <v>208040</v>
      </c>
      <c r="Y75" s="85">
        <v>0</v>
      </c>
      <c r="Z75" s="85">
        <v>0</v>
      </c>
      <c r="AA75" s="85">
        <v>0</v>
      </c>
      <c r="AB75" s="85">
        <v>0</v>
      </c>
      <c r="AC75" s="85">
        <v>0</v>
      </c>
      <c r="AD75" s="85">
        <v>0</v>
      </c>
      <c r="AE75" s="85">
        <v>253735</v>
      </c>
      <c r="AF75" s="85">
        <v>1440</v>
      </c>
      <c r="AG75" s="85">
        <v>0</v>
      </c>
      <c r="AH75" s="85">
        <v>0</v>
      </c>
      <c r="AI75" s="85">
        <v>0</v>
      </c>
      <c r="AJ75" s="85">
        <v>0</v>
      </c>
      <c r="AK75" s="85">
        <v>0</v>
      </c>
      <c r="AL75" s="85">
        <v>0</v>
      </c>
      <c r="AM75" s="85">
        <v>0</v>
      </c>
      <c r="AN75" s="85">
        <v>0</v>
      </c>
      <c r="AO75" s="85">
        <v>0</v>
      </c>
      <c r="AP75" s="85">
        <v>0</v>
      </c>
      <c r="AQ75" s="85">
        <v>702150</v>
      </c>
      <c r="AR75" s="85">
        <v>0</v>
      </c>
      <c r="AS75" s="85">
        <v>0</v>
      </c>
      <c r="AT75" s="85">
        <v>0</v>
      </c>
      <c r="AU75" s="85">
        <v>0</v>
      </c>
      <c r="AV75" s="85">
        <v>0</v>
      </c>
      <c r="AW75" s="85">
        <v>0</v>
      </c>
      <c r="AX75" s="85">
        <v>0</v>
      </c>
      <c r="AY75" s="85">
        <v>0</v>
      </c>
      <c r="AZ75" s="85">
        <v>88490</v>
      </c>
      <c r="BA75" s="85">
        <v>0</v>
      </c>
      <c r="BB75" s="85">
        <v>0</v>
      </c>
      <c r="BC75" s="85">
        <v>4231659</v>
      </c>
      <c r="BD75" s="85">
        <v>0</v>
      </c>
      <c r="BE75" s="85">
        <v>0</v>
      </c>
      <c r="BF75" s="85">
        <v>119000</v>
      </c>
      <c r="BG75" s="85">
        <v>0</v>
      </c>
      <c r="BH75" s="85">
        <v>0</v>
      </c>
      <c r="BI75" s="85">
        <v>0</v>
      </c>
      <c r="BJ75" s="85">
        <v>0</v>
      </c>
      <c r="BK75" s="85">
        <v>0</v>
      </c>
      <c r="BL75" s="85">
        <v>0</v>
      </c>
      <c r="BM75" s="85">
        <v>26048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62250</v>
      </c>
      <c r="BU75" s="85">
        <v>578250</v>
      </c>
      <c r="BV75" s="85">
        <v>0</v>
      </c>
      <c r="BW75" s="85">
        <v>0</v>
      </c>
      <c r="BX75" s="85">
        <v>0</v>
      </c>
      <c r="BY75" s="86">
        <v>399451.58999999997</v>
      </c>
    </row>
    <row r="76" spans="1:77" x14ac:dyDescent="0.2">
      <c r="A76" s="83" t="s">
        <v>291</v>
      </c>
      <c r="B76" s="84" t="s">
        <v>348</v>
      </c>
      <c r="C76" s="83" t="s">
        <v>349</v>
      </c>
      <c r="D76" s="85">
        <v>5130510</v>
      </c>
      <c r="E76" s="85">
        <v>1734367.75</v>
      </c>
      <c r="F76" s="85">
        <v>2102040</v>
      </c>
      <c r="G76" s="85">
        <v>4914581.5</v>
      </c>
      <c r="H76" s="85">
        <v>0</v>
      </c>
      <c r="I76" s="85">
        <v>0</v>
      </c>
      <c r="J76" s="85">
        <v>17120550</v>
      </c>
      <c r="K76" s="85">
        <v>1249080</v>
      </c>
      <c r="L76" s="85">
        <v>426600</v>
      </c>
      <c r="M76" s="85">
        <v>6792640</v>
      </c>
      <c r="N76" s="85">
        <v>383200</v>
      </c>
      <c r="O76" s="85">
        <v>737475</v>
      </c>
      <c r="P76" s="85">
        <v>2298745</v>
      </c>
      <c r="Q76" s="85">
        <v>1916925</v>
      </c>
      <c r="R76" s="85">
        <v>253500</v>
      </c>
      <c r="S76" s="85">
        <v>761550</v>
      </c>
      <c r="T76" s="85">
        <v>583800</v>
      </c>
      <c r="U76" s="85">
        <v>323980</v>
      </c>
      <c r="V76" s="85">
        <v>7498110</v>
      </c>
      <c r="W76" s="85">
        <v>2208240</v>
      </c>
      <c r="X76" s="85">
        <v>643520</v>
      </c>
      <c r="Y76" s="85">
        <v>378060</v>
      </c>
      <c r="Z76" s="85">
        <v>352020</v>
      </c>
      <c r="AA76" s="85">
        <v>727470</v>
      </c>
      <c r="AB76" s="85">
        <v>0</v>
      </c>
      <c r="AC76" s="85">
        <v>310560</v>
      </c>
      <c r="AD76" s="85">
        <v>225360</v>
      </c>
      <c r="AE76" s="85">
        <v>11189960</v>
      </c>
      <c r="AF76" s="85">
        <v>543373.32999999996</v>
      </c>
      <c r="AG76" s="85">
        <v>0</v>
      </c>
      <c r="AH76" s="85">
        <v>398700</v>
      </c>
      <c r="AI76" s="85">
        <v>274320</v>
      </c>
      <c r="AJ76" s="85">
        <v>494520</v>
      </c>
      <c r="AK76" s="85">
        <v>192340</v>
      </c>
      <c r="AL76" s="85">
        <v>297620</v>
      </c>
      <c r="AM76" s="85">
        <v>629780</v>
      </c>
      <c r="AN76" s="85">
        <v>367200</v>
      </c>
      <c r="AO76" s="85">
        <v>432780</v>
      </c>
      <c r="AP76" s="85">
        <v>255360</v>
      </c>
      <c r="AQ76" s="85">
        <v>5409295</v>
      </c>
      <c r="AR76" s="85">
        <v>1216723.75</v>
      </c>
      <c r="AS76" s="85">
        <v>500100</v>
      </c>
      <c r="AT76" s="85">
        <v>434880</v>
      </c>
      <c r="AU76" s="85">
        <v>275496</v>
      </c>
      <c r="AV76" s="85">
        <v>999135</v>
      </c>
      <c r="AW76" s="85">
        <v>169200</v>
      </c>
      <c r="AX76" s="85">
        <v>7423500</v>
      </c>
      <c r="AY76" s="85">
        <v>426750</v>
      </c>
      <c r="AZ76" s="85">
        <v>0</v>
      </c>
      <c r="BA76" s="85">
        <v>0</v>
      </c>
      <c r="BB76" s="85">
        <v>7271967.5</v>
      </c>
      <c r="BC76" s="85">
        <v>0</v>
      </c>
      <c r="BD76" s="85">
        <v>1300770</v>
      </c>
      <c r="BE76" s="85">
        <v>717570</v>
      </c>
      <c r="BF76" s="85">
        <v>245560</v>
      </c>
      <c r="BG76" s="85">
        <v>157680</v>
      </c>
      <c r="BH76" s="85">
        <v>93600</v>
      </c>
      <c r="BI76" s="85">
        <v>7203230</v>
      </c>
      <c r="BJ76" s="85">
        <v>15491610</v>
      </c>
      <c r="BK76" s="85">
        <v>526260</v>
      </c>
      <c r="BL76" s="85">
        <v>304860</v>
      </c>
      <c r="BM76" s="85">
        <v>453420</v>
      </c>
      <c r="BN76" s="85">
        <v>276060</v>
      </c>
      <c r="BO76" s="85">
        <v>268740</v>
      </c>
      <c r="BP76" s="85">
        <v>4748724.71</v>
      </c>
      <c r="BQ76" s="85">
        <v>321720</v>
      </c>
      <c r="BR76" s="85">
        <v>329040</v>
      </c>
      <c r="BS76" s="85">
        <v>0</v>
      </c>
      <c r="BT76" s="85">
        <v>739020</v>
      </c>
      <c r="BU76" s="85">
        <v>2193083</v>
      </c>
      <c r="BV76" s="85">
        <v>152880</v>
      </c>
      <c r="BW76" s="85">
        <v>0</v>
      </c>
      <c r="BX76" s="85">
        <v>247680</v>
      </c>
      <c r="BY76" s="86">
        <v>111026364.62</v>
      </c>
    </row>
    <row r="77" spans="1:77" x14ac:dyDescent="0.2">
      <c r="A77" s="83" t="s">
        <v>291</v>
      </c>
      <c r="B77" s="84" t="s">
        <v>350</v>
      </c>
      <c r="C77" s="83" t="s">
        <v>351</v>
      </c>
      <c r="D77" s="85">
        <v>7316966</v>
      </c>
      <c r="E77" s="85">
        <v>1749677.42</v>
      </c>
      <c r="F77" s="85">
        <v>3625430.21</v>
      </c>
      <c r="G77" s="85">
        <v>1251500</v>
      </c>
      <c r="H77" s="85">
        <v>565500</v>
      </c>
      <c r="I77" s="85">
        <v>400867.67</v>
      </c>
      <c r="J77" s="85">
        <v>13118999</v>
      </c>
      <c r="K77" s="85">
        <v>2448933</v>
      </c>
      <c r="L77" s="85">
        <v>636160</v>
      </c>
      <c r="M77" s="85">
        <v>5266542</v>
      </c>
      <c r="N77" s="85">
        <v>482083.87</v>
      </c>
      <c r="O77" s="85">
        <v>1742000</v>
      </c>
      <c r="P77" s="85">
        <v>3728928</v>
      </c>
      <c r="Q77" s="85">
        <v>3034905</v>
      </c>
      <c r="R77" s="85">
        <v>168966</v>
      </c>
      <c r="S77" s="85">
        <v>1089096</v>
      </c>
      <c r="T77" s="85">
        <v>909000</v>
      </c>
      <c r="U77" s="85">
        <v>636000</v>
      </c>
      <c r="V77" s="85">
        <v>10361616</v>
      </c>
      <c r="W77" s="85">
        <v>3186697</v>
      </c>
      <c r="X77" s="85">
        <v>1033370</v>
      </c>
      <c r="Y77" s="85">
        <v>2598806</v>
      </c>
      <c r="Z77" s="85">
        <v>592338</v>
      </c>
      <c r="AA77" s="85">
        <v>0</v>
      </c>
      <c r="AB77" s="85">
        <v>830500</v>
      </c>
      <c r="AC77" s="85">
        <v>458500</v>
      </c>
      <c r="AD77" s="85">
        <v>363180</v>
      </c>
      <c r="AE77" s="85">
        <v>12471825</v>
      </c>
      <c r="AF77" s="85">
        <v>0</v>
      </c>
      <c r="AG77" s="85">
        <v>468000</v>
      </c>
      <c r="AH77" s="85">
        <v>470000</v>
      </c>
      <c r="AI77" s="85">
        <v>558500</v>
      </c>
      <c r="AJ77" s="85">
        <v>115000</v>
      </c>
      <c r="AK77" s="85">
        <v>0</v>
      </c>
      <c r="AL77" s="85">
        <v>626500</v>
      </c>
      <c r="AM77" s="85">
        <v>1026904</v>
      </c>
      <c r="AN77" s="85">
        <v>609000</v>
      </c>
      <c r="AO77" s="85">
        <v>787952</v>
      </c>
      <c r="AP77" s="85">
        <v>574013</v>
      </c>
      <c r="AQ77" s="85">
        <v>4841325</v>
      </c>
      <c r="AR77" s="85">
        <v>6000</v>
      </c>
      <c r="AS77" s="85">
        <v>625500</v>
      </c>
      <c r="AT77" s="85">
        <v>438000</v>
      </c>
      <c r="AU77" s="85">
        <v>441000</v>
      </c>
      <c r="AV77" s="85">
        <v>182000</v>
      </c>
      <c r="AW77" s="85">
        <v>264911.45</v>
      </c>
      <c r="AX77" s="85">
        <v>10360045.23</v>
      </c>
      <c r="AY77" s="85">
        <v>552500</v>
      </c>
      <c r="AZ77" s="85">
        <v>1172383</v>
      </c>
      <c r="BA77" s="85">
        <v>1350513</v>
      </c>
      <c r="BB77" s="85">
        <v>5000</v>
      </c>
      <c r="BC77" s="85">
        <v>0</v>
      </c>
      <c r="BD77" s="85">
        <v>1985385</v>
      </c>
      <c r="BE77" s="85">
        <v>293515</v>
      </c>
      <c r="BF77" s="85">
        <v>837000</v>
      </c>
      <c r="BG77" s="85">
        <v>326000</v>
      </c>
      <c r="BH77" s="85">
        <v>365500</v>
      </c>
      <c r="BI77" s="85">
        <v>13661793</v>
      </c>
      <c r="BJ77" s="85">
        <v>3194758</v>
      </c>
      <c r="BK77" s="85">
        <v>836047</v>
      </c>
      <c r="BL77" s="85">
        <v>571500</v>
      </c>
      <c r="BM77" s="85">
        <v>563452</v>
      </c>
      <c r="BN77" s="85">
        <v>1121616</v>
      </c>
      <c r="BO77" s="85">
        <v>362490</v>
      </c>
      <c r="BP77" s="85">
        <v>7812500</v>
      </c>
      <c r="BQ77" s="85">
        <v>500000</v>
      </c>
      <c r="BR77" s="85">
        <v>558000</v>
      </c>
      <c r="BS77" s="85">
        <v>589500</v>
      </c>
      <c r="BT77" s="85">
        <v>670000</v>
      </c>
      <c r="BU77" s="85">
        <v>1249863</v>
      </c>
      <c r="BV77" s="85">
        <v>586983.87</v>
      </c>
      <c r="BW77" s="85">
        <v>423500</v>
      </c>
      <c r="BX77" s="85">
        <v>306500</v>
      </c>
      <c r="BY77" s="86">
        <v>746775.55</v>
      </c>
    </row>
    <row r="78" spans="1:77" x14ac:dyDescent="0.2">
      <c r="A78" s="83" t="s">
        <v>291</v>
      </c>
      <c r="B78" s="84" t="s">
        <v>352</v>
      </c>
      <c r="C78" s="83" t="s">
        <v>353</v>
      </c>
      <c r="D78" s="85">
        <v>997500</v>
      </c>
      <c r="E78" s="85">
        <v>1129000</v>
      </c>
      <c r="F78" s="85">
        <v>377500</v>
      </c>
      <c r="G78" s="85">
        <v>255600</v>
      </c>
      <c r="H78" s="85">
        <v>97800</v>
      </c>
      <c r="I78" s="85">
        <v>81000</v>
      </c>
      <c r="J78" s="85">
        <v>1607564</v>
      </c>
      <c r="K78" s="85">
        <v>186788</v>
      </c>
      <c r="L78" s="85">
        <v>27000</v>
      </c>
      <c r="M78" s="85">
        <v>1151500</v>
      </c>
      <c r="N78" s="85">
        <v>52800</v>
      </c>
      <c r="O78" s="85">
        <v>81000</v>
      </c>
      <c r="P78" s="85">
        <v>315500</v>
      </c>
      <c r="Q78" s="85">
        <v>338000</v>
      </c>
      <c r="R78" s="85">
        <v>6000</v>
      </c>
      <c r="S78" s="85">
        <v>60000</v>
      </c>
      <c r="T78" s="85">
        <v>67145</v>
      </c>
      <c r="U78" s="85">
        <v>39000</v>
      </c>
      <c r="V78" s="85">
        <v>311768</v>
      </c>
      <c r="W78" s="85">
        <v>653300</v>
      </c>
      <c r="X78" s="85">
        <v>132500</v>
      </c>
      <c r="Y78" s="85">
        <v>552951</v>
      </c>
      <c r="Z78" s="85">
        <v>227306</v>
      </c>
      <c r="AA78" s="85">
        <v>273500</v>
      </c>
      <c r="AB78" s="85">
        <v>345524</v>
      </c>
      <c r="AC78" s="85">
        <v>177950</v>
      </c>
      <c r="AD78" s="85">
        <v>146950</v>
      </c>
      <c r="AE78" s="85">
        <v>1674472</v>
      </c>
      <c r="AF78" s="85">
        <v>69962.34</v>
      </c>
      <c r="AG78" s="85">
        <v>119053.26</v>
      </c>
      <c r="AH78" s="85">
        <v>93600</v>
      </c>
      <c r="AI78" s="85">
        <v>48000</v>
      </c>
      <c r="AJ78" s="85">
        <v>51000</v>
      </c>
      <c r="AK78" s="85">
        <v>49468</v>
      </c>
      <c r="AL78" s="85">
        <v>28081</v>
      </c>
      <c r="AM78" s="85">
        <v>38000</v>
      </c>
      <c r="AN78" s="85">
        <v>42000</v>
      </c>
      <c r="AO78" s="85">
        <v>93000</v>
      </c>
      <c r="AP78" s="85">
        <v>59000</v>
      </c>
      <c r="AQ78" s="85">
        <v>349000</v>
      </c>
      <c r="AR78" s="85">
        <v>177000</v>
      </c>
      <c r="AS78" s="85">
        <v>54000</v>
      </c>
      <c r="AT78" s="85">
        <v>65933.240000000005</v>
      </c>
      <c r="AU78" s="85">
        <v>162000</v>
      </c>
      <c r="AV78" s="85">
        <v>9915</v>
      </c>
      <c r="AW78" s="85">
        <v>73038.55</v>
      </c>
      <c r="AX78" s="85">
        <v>2207605</v>
      </c>
      <c r="AY78" s="85">
        <v>0</v>
      </c>
      <c r="AZ78" s="85">
        <v>51850</v>
      </c>
      <c r="BA78" s="85">
        <v>64500</v>
      </c>
      <c r="BB78" s="85">
        <v>114000</v>
      </c>
      <c r="BC78" s="85">
        <v>315000</v>
      </c>
      <c r="BD78" s="85">
        <v>273908.98</v>
      </c>
      <c r="BE78" s="85">
        <v>96000</v>
      </c>
      <c r="BF78" s="85">
        <v>69600</v>
      </c>
      <c r="BG78" s="85">
        <v>29000</v>
      </c>
      <c r="BH78" s="85">
        <v>14870</v>
      </c>
      <c r="BI78" s="85">
        <v>1632170</v>
      </c>
      <c r="BJ78" s="85">
        <v>624000</v>
      </c>
      <c r="BK78" s="85">
        <v>255887</v>
      </c>
      <c r="BL78" s="85">
        <v>6000</v>
      </c>
      <c r="BM78" s="85">
        <v>117396</v>
      </c>
      <c r="BN78" s="85">
        <v>27000</v>
      </c>
      <c r="BO78" s="85">
        <v>145822.67000000001</v>
      </c>
      <c r="BP78" s="85">
        <v>806000</v>
      </c>
      <c r="BQ78" s="85">
        <v>172274.19</v>
      </c>
      <c r="BR78" s="85">
        <v>43500</v>
      </c>
      <c r="BS78" s="85">
        <v>853000</v>
      </c>
      <c r="BT78" s="85">
        <v>105000</v>
      </c>
      <c r="BU78" s="85">
        <v>303000</v>
      </c>
      <c r="BV78" s="85">
        <v>108258</v>
      </c>
      <c r="BW78" s="85">
        <v>634500</v>
      </c>
      <c r="BX78" s="85">
        <v>84500</v>
      </c>
      <c r="BY78" s="86"/>
    </row>
    <row r="79" spans="1:77" x14ac:dyDescent="0.2">
      <c r="A79" s="83" t="s">
        <v>291</v>
      </c>
      <c r="B79" s="84" t="s">
        <v>354</v>
      </c>
      <c r="C79" s="83" t="s">
        <v>355</v>
      </c>
      <c r="D79" s="85">
        <v>4491985.5999999996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5">
        <v>2050755.4</v>
      </c>
      <c r="N79" s="85">
        <v>0</v>
      </c>
      <c r="O79" s="85">
        <v>0</v>
      </c>
      <c r="P79" s="85">
        <v>0</v>
      </c>
      <c r="Q79" s="85">
        <v>0</v>
      </c>
      <c r="R79" s="85">
        <v>0</v>
      </c>
      <c r="S79" s="85">
        <v>361121</v>
      </c>
      <c r="T79" s="85">
        <v>0</v>
      </c>
      <c r="U79" s="85">
        <v>0</v>
      </c>
      <c r="V79" s="85">
        <v>19291950.390000001</v>
      </c>
      <c r="W79" s="85">
        <v>0</v>
      </c>
      <c r="X79" s="85">
        <v>0</v>
      </c>
      <c r="Y79" s="85">
        <v>0</v>
      </c>
      <c r="Z79" s="85">
        <v>0</v>
      </c>
      <c r="AA79" s="85">
        <v>0</v>
      </c>
      <c r="AB79" s="85">
        <v>0</v>
      </c>
      <c r="AC79" s="85">
        <v>0</v>
      </c>
      <c r="AD79" s="85">
        <v>0</v>
      </c>
      <c r="AE79" s="85">
        <v>4032765</v>
      </c>
      <c r="AF79" s="85">
        <v>0</v>
      </c>
      <c r="AG79" s="85">
        <v>0</v>
      </c>
      <c r="AH79" s="85">
        <v>0</v>
      </c>
      <c r="AI79" s="85">
        <v>0</v>
      </c>
      <c r="AJ79" s="85">
        <v>0</v>
      </c>
      <c r="AK79" s="85">
        <v>0</v>
      </c>
      <c r="AL79" s="85">
        <v>0</v>
      </c>
      <c r="AM79" s="85">
        <v>0</v>
      </c>
      <c r="AN79" s="85">
        <v>0</v>
      </c>
      <c r="AO79" s="85">
        <v>0</v>
      </c>
      <c r="AP79" s="85">
        <v>0</v>
      </c>
      <c r="AQ79" s="85">
        <v>2519355</v>
      </c>
      <c r="AR79" s="85">
        <v>0</v>
      </c>
      <c r="AS79" s="85">
        <v>0</v>
      </c>
      <c r="AT79" s="85">
        <v>0</v>
      </c>
      <c r="AU79" s="85">
        <v>0</v>
      </c>
      <c r="AV79" s="85">
        <v>0</v>
      </c>
      <c r="AW79" s="85">
        <v>0</v>
      </c>
      <c r="AX79" s="85">
        <v>0</v>
      </c>
      <c r="AY79" s="85">
        <v>0</v>
      </c>
      <c r="AZ79" s="85">
        <v>0</v>
      </c>
      <c r="BA79" s="85">
        <v>0</v>
      </c>
      <c r="BB79" s="85">
        <v>0</v>
      </c>
      <c r="BC79" s="85">
        <v>0</v>
      </c>
      <c r="BD79" s="85">
        <v>0</v>
      </c>
      <c r="BE79" s="85">
        <v>0</v>
      </c>
      <c r="BF79" s="85">
        <v>0</v>
      </c>
      <c r="BG79" s="85">
        <v>0</v>
      </c>
      <c r="BH79" s="85">
        <v>0</v>
      </c>
      <c r="BI79" s="85">
        <v>12309336</v>
      </c>
      <c r="BJ79" s="85">
        <v>0</v>
      </c>
      <c r="BK79" s="85">
        <v>0</v>
      </c>
      <c r="BL79" s="85">
        <v>0</v>
      </c>
      <c r="BM79" s="85">
        <v>0</v>
      </c>
      <c r="BN79" s="85">
        <v>0</v>
      </c>
      <c r="BO79" s="85">
        <v>40380</v>
      </c>
      <c r="BP79" s="85">
        <v>5394099.6799999997</v>
      </c>
      <c r="BQ79" s="85">
        <v>0</v>
      </c>
      <c r="BR79" s="85">
        <v>0</v>
      </c>
      <c r="BS79" s="85">
        <v>0</v>
      </c>
      <c r="BT79" s="85">
        <v>0</v>
      </c>
      <c r="BU79" s="85">
        <v>0</v>
      </c>
      <c r="BV79" s="85">
        <v>0</v>
      </c>
      <c r="BW79" s="85">
        <v>0</v>
      </c>
      <c r="BX79" s="85">
        <v>0</v>
      </c>
      <c r="BY79" s="86">
        <v>35632709.469999991</v>
      </c>
    </row>
    <row r="80" spans="1:77" x14ac:dyDescent="0.2">
      <c r="A80" s="83" t="s">
        <v>291</v>
      </c>
      <c r="B80" s="84" t="s">
        <v>356</v>
      </c>
      <c r="C80" s="83" t="s">
        <v>357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223543.49</v>
      </c>
      <c r="N80" s="85">
        <v>0</v>
      </c>
      <c r="O80" s="85">
        <v>0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1696371.6</v>
      </c>
      <c r="W80" s="85">
        <v>0</v>
      </c>
      <c r="X80" s="85">
        <v>0</v>
      </c>
      <c r="Y80" s="85">
        <v>0</v>
      </c>
      <c r="Z80" s="85">
        <v>0</v>
      </c>
      <c r="AA80" s="85">
        <v>0</v>
      </c>
      <c r="AB80" s="85">
        <v>0</v>
      </c>
      <c r="AC80" s="85">
        <v>0</v>
      </c>
      <c r="AD80" s="85">
        <v>0</v>
      </c>
      <c r="AE80" s="85">
        <v>536235</v>
      </c>
      <c r="AF80" s="85">
        <v>0</v>
      </c>
      <c r="AG80" s="85">
        <v>0</v>
      </c>
      <c r="AH80" s="85">
        <v>0</v>
      </c>
      <c r="AI80" s="85">
        <v>0</v>
      </c>
      <c r="AJ80" s="85">
        <v>0</v>
      </c>
      <c r="AK80" s="85">
        <v>0</v>
      </c>
      <c r="AL80" s="85">
        <v>0</v>
      </c>
      <c r="AM80" s="85">
        <v>0</v>
      </c>
      <c r="AN80" s="85">
        <v>0</v>
      </c>
      <c r="AO80" s="85">
        <v>0</v>
      </c>
      <c r="AP80" s="85">
        <v>0</v>
      </c>
      <c r="AQ80" s="85">
        <v>248848</v>
      </c>
      <c r="AR80" s="85">
        <v>0</v>
      </c>
      <c r="AS80" s="85">
        <v>0</v>
      </c>
      <c r="AT80" s="85">
        <v>0</v>
      </c>
      <c r="AU80" s="85">
        <v>0</v>
      </c>
      <c r="AV80" s="85">
        <v>0</v>
      </c>
      <c r="AW80" s="85">
        <v>0</v>
      </c>
      <c r="AX80" s="85">
        <v>0</v>
      </c>
      <c r="AY80" s="85">
        <v>0</v>
      </c>
      <c r="AZ80" s="85">
        <v>0</v>
      </c>
      <c r="BA80" s="85">
        <v>0</v>
      </c>
      <c r="BB80" s="85">
        <v>0</v>
      </c>
      <c r="BC80" s="85">
        <v>0</v>
      </c>
      <c r="BD80" s="85">
        <v>0</v>
      </c>
      <c r="BE80" s="85">
        <v>0</v>
      </c>
      <c r="BF80" s="85">
        <v>0</v>
      </c>
      <c r="BG80" s="85">
        <v>0</v>
      </c>
      <c r="BH80" s="85">
        <v>0</v>
      </c>
      <c r="BI80" s="85">
        <v>2177179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221546</v>
      </c>
      <c r="BQ80" s="85">
        <v>0</v>
      </c>
      <c r="BR80" s="85">
        <v>0</v>
      </c>
      <c r="BS80" s="85">
        <v>0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6">
        <v>52951041.100000001</v>
      </c>
    </row>
    <row r="81" spans="1:77" x14ac:dyDescent="0.2">
      <c r="A81" s="83" t="s">
        <v>291</v>
      </c>
      <c r="B81" s="84" t="s">
        <v>358</v>
      </c>
      <c r="C81" s="83" t="s">
        <v>359</v>
      </c>
      <c r="D81" s="85">
        <v>0</v>
      </c>
      <c r="E81" s="85">
        <v>2184500</v>
      </c>
      <c r="F81" s="85">
        <v>0</v>
      </c>
      <c r="G81" s="85">
        <v>280900</v>
      </c>
      <c r="H81" s="85">
        <v>615600</v>
      </c>
      <c r="I81" s="85">
        <v>411100</v>
      </c>
      <c r="J81" s="85">
        <v>0</v>
      </c>
      <c r="K81" s="85">
        <v>46300</v>
      </c>
      <c r="L81" s="85">
        <v>1594476.69</v>
      </c>
      <c r="M81" s="85">
        <v>0</v>
      </c>
      <c r="N81" s="85">
        <v>2220000</v>
      </c>
      <c r="O81" s="85">
        <v>2132145.46</v>
      </c>
      <c r="P81" s="85">
        <v>3640163.3</v>
      </c>
      <c r="Q81" s="85">
        <v>3600200</v>
      </c>
      <c r="R81" s="85">
        <v>0</v>
      </c>
      <c r="S81" s="85">
        <v>2266000</v>
      </c>
      <c r="T81" s="85">
        <v>0</v>
      </c>
      <c r="U81" s="85">
        <v>377300</v>
      </c>
      <c r="V81" s="85">
        <v>0</v>
      </c>
      <c r="W81" s="85">
        <v>1419400</v>
      </c>
      <c r="X81" s="85">
        <v>450000</v>
      </c>
      <c r="Y81" s="85">
        <v>0</v>
      </c>
      <c r="Z81" s="85">
        <v>0</v>
      </c>
      <c r="AA81" s="85">
        <v>0</v>
      </c>
      <c r="AB81" s="85">
        <v>0</v>
      </c>
      <c r="AC81" s="85">
        <v>2430047</v>
      </c>
      <c r="AD81" s="85">
        <v>0</v>
      </c>
      <c r="AE81" s="85">
        <v>0</v>
      </c>
      <c r="AF81" s="85">
        <v>2100000</v>
      </c>
      <c r="AG81" s="85">
        <v>50450</v>
      </c>
      <c r="AH81" s="85">
        <v>0</v>
      </c>
      <c r="AI81" s="85">
        <v>284180</v>
      </c>
      <c r="AJ81" s="85">
        <v>246820</v>
      </c>
      <c r="AK81" s="85">
        <v>0</v>
      </c>
      <c r="AL81" s="85">
        <v>0</v>
      </c>
      <c r="AM81" s="85">
        <v>266468</v>
      </c>
      <c r="AN81" s="85">
        <v>154889</v>
      </c>
      <c r="AO81" s="85">
        <v>140224</v>
      </c>
      <c r="AP81" s="85">
        <v>117793</v>
      </c>
      <c r="AQ81" s="85">
        <v>0</v>
      </c>
      <c r="AR81" s="85">
        <v>1623600</v>
      </c>
      <c r="AS81" s="85">
        <v>336100</v>
      </c>
      <c r="AT81" s="85">
        <v>313900</v>
      </c>
      <c r="AU81" s="85">
        <v>305500</v>
      </c>
      <c r="AV81" s="85">
        <v>0</v>
      </c>
      <c r="AW81" s="85">
        <v>791200</v>
      </c>
      <c r="AX81" s="85">
        <v>0</v>
      </c>
      <c r="AY81" s="85">
        <v>542300</v>
      </c>
      <c r="AZ81" s="85">
        <v>422874.99</v>
      </c>
      <c r="BA81" s="85">
        <v>0</v>
      </c>
      <c r="BB81" s="85">
        <v>0</v>
      </c>
      <c r="BC81" s="85">
        <v>0</v>
      </c>
      <c r="BD81" s="85">
        <v>1545000</v>
      </c>
      <c r="BE81" s="85">
        <v>4603123.5199999996</v>
      </c>
      <c r="BF81" s="85">
        <v>720429.49</v>
      </c>
      <c r="BG81" s="85">
        <v>978400</v>
      </c>
      <c r="BH81" s="85">
        <v>174100</v>
      </c>
      <c r="BI81" s="85">
        <v>0</v>
      </c>
      <c r="BJ81" s="85">
        <v>10237000</v>
      </c>
      <c r="BK81" s="85">
        <v>459000</v>
      </c>
      <c r="BL81" s="85">
        <v>0</v>
      </c>
      <c r="BM81" s="85">
        <v>2237830.06</v>
      </c>
      <c r="BN81" s="85">
        <v>3200800</v>
      </c>
      <c r="BO81" s="85">
        <v>1723200</v>
      </c>
      <c r="BP81" s="85">
        <v>0</v>
      </c>
      <c r="BQ81" s="85">
        <v>504800</v>
      </c>
      <c r="BR81" s="85">
        <v>624800</v>
      </c>
      <c r="BS81" s="85">
        <v>646600</v>
      </c>
      <c r="BT81" s="85">
        <v>790800</v>
      </c>
      <c r="BU81" s="85">
        <v>757000</v>
      </c>
      <c r="BV81" s="85">
        <v>437040</v>
      </c>
      <c r="BW81" s="85">
        <v>201480</v>
      </c>
      <c r="BX81" s="85">
        <v>295200</v>
      </c>
      <c r="BY81" s="86">
        <v>4362912.2800000021</v>
      </c>
    </row>
    <row r="82" spans="1:77" x14ac:dyDescent="0.2">
      <c r="A82" s="83" t="s">
        <v>291</v>
      </c>
      <c r="B82" s="84" t="s">
        <v>360</v>
      </c>
      <c r="C82" s="83" t="s">
        <v>361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85">
        <v>79500</v>
      </c>
      <c r="M82" s="85">
        <v>0</v>
      </c>
      <c r="N82" s="85">
        <v>0</v>
      </c>
      <c r="O82" s="85">
        <v>0</v>
      </c>
      <c r="P82" s="85">
        <v>0</v>
      </c>
      <c r="Q82" s="85">
        <v>0</v>
      </c>
      <c r="R82" s="85">
        <v>1278400</v>
      </c>
      <c r="S82" s="85">
        <v>0</v>
      </c>
      <c r="T82" s="85">
        <v>0</v>
      </c>
      <c r="U82" s="85">
        <v>203200</v>
      </c>
      <c r="V82" s="85">
        <v>0</v>
      </c>
      <c r="W82" s="85">
        <v>0</v>
      </c>
      <c r="X82" s="85">
        <v>0</v>
      </c>
      <c r="Y82" s="85">
        <v>0</v>
      </c>
      <c r="Z82" s="85">
        <v>0</v>
      </c>
      <c r="AA82" s="85">
        <v>0</v>
      </c>
      <c r="AB82" s="85">
        <v>0</v>
      </c>
      <c r="AC82" s="85">
        <v>0</v>
      </c>
      <c r="AD82" s="85">
        <v>0</v>
      </c>
      <c r="AE82" s="85">
        <v>0</v>
      </c>
      <c r="AF82" s="85">
        <v>0</v>
      </c>
      <c r="AG82" s="85">
        <v>0</v>
      </c>
      <c r="AH82" s="85">
        <v>0</v>
      </c>
      <c r="AI82" s="85">
        <v>0</v>
      </c>
      <c r="AJ82" s="85">
        <v>0</v>
      </c>
      <c r="AK82" s="85">
        <v>0</v>
      </c>
      <c r="AL82" s="85">
        <v>0</v>
      </c>
      <c r="AM82" s="85">
        <v>0</v>
      </c>
      <c r="AN82" s="85">
        <v>0</v>
      </c>
      <c r="AO82" s="85">
        <v>0</v>
      </c>
      <c r="AP82" s="85">
        <v>0</v>
      </c>
      <c r="AQ82" s="85">
        <v>0</v>
      </c>
      <c r="AR82" s="85">
        <v>796500</v>
      </c>
      <c r="AS82" s="85">
        <v>0</v>
      </c>
      <c r="AT82" s="85">
        <v>0</v>
      </c>
      <c r="AU82" s="85">
        <v>0</v>
      </c>
      <c r="AV82" s="85">
        <v>0</v>
      </c>
      <c r="AW82" s="85">
        <v>0</v>
      </c>
      <c r="AX82" s="85">
        <v>0</v>
      </c>
      <c r="AY82" s="85">
        <v>0</v>
      </c>
      <c r="AZ82" s="85">
        <v>0</v>
      </c>
      <c r="BA82" s="85">
        <v>0</v>
      </c>
      <c r="BB82" s="85">
        <v>0</v>
      </c>
      <c r="BC82" s="85">
        <v>0</v>
      </c>
      <c r="BD82" s="85">
        <v>0</v>
      </c>
      <c r="BE82" s="85">
        <v>0</v>
      </c>
      <c r="BF82" s="85">
        <v>187200</v>
      </c>
      <c r="BG82" s="85">
        <v>0</v>
      </c>
      <c r="BH82" s="85">
        <v>0</v>
      </c>
      <c r="BI82" s="85">
        <v>0</v>
      </c>
      <c r="BJ82" s="85">
        <v>0</v>
      </c>
      <c r="BK82" s="85">
        <v>0</v>
      </c>
      <c r="BL82" s="85">
        <v>0</v>
      </c>
      <c r="BM82" s="85">
        <v>108800</v>
      </c>
      <c r="BN82" s="85">
        <v>0</v>
      </c>
      <c r="BO82" s="85">
        <v>0</v>
      </c>
      <c r="BP82" s="85">
        <v>0</v>
      </c>
      <c r="BQ82" s="85">
        <v>0</v>
      </c>
      <c r="BR82" s="85">
        <v>0</v>
      </c>
      <c r="BS82" s="85">
        <v>0</v>
      </c>
      <c r="BT82" s="85">
        <v>0</v>
      </c>
      <c r="BU82" s="85">
        <v>0</v>
      </c>
      <c r="BV82" s="85">
        <v>0</v>
      </c>
      <c r="BW82" s="85">
        <v>0</v>
      </c>
      <c r="BX82" s="85">
        <v>0</v>
      </c>
      <c r="BY82" s="86">
        <v>44750627.140000001</v>
      </c>
    </row>
    <row r="83" spans="1:77" x14ac:dyDescent="0.2">
      <c r="A83" s="83" t="s">
        <v>291</v>
      </c>
      <c r="B83" s="84" t="s">
        <v>362</v>
      </c>
      <c r="C83" s="83" t="s">
        <v>363</v>
      </c>
      <c r="D83" s="85">
        <v>11132255.93</v>
      </c>
      <c r="E83" s="85">
        <v>0</v>
      </c>
      <c r="F83" s="85">
        <v>1968000</v>
      </c>
      <c r="G83" s="85">
        <v>0</v>
      </c>
      <c r="H83" s="85">
        <v>0</v>
      </c>
      <c r="I83" s="85">
        <v>0</v>
      </c>
      <c r="J83" s="85">
        <v>41652545</v>
      </c>
      <c r="K83" s="85">
        <v>2406147.36</v>
      </c>
      <c r="L83" s="85">
        <v>0</v>
      </c>
      <c r="M83" s="85">
        <v>10997250.539999999</v>
      </c>
      <c r="N83" s="85">
        <v>0</v>
      </c>
      <c r="O83" s="85">
        <v>1849998</v>
      </c>
      <c r="P83" s="85">
        <v>1140000</v>
      </c>
      <c r="Q83" s="85">
        <v>0</v>
      </c>
      <c r="R83" s="85">
        <v>0</v>
      </c>
      <c r="S83" s="85">
        <v>0</v>
      </c>
      <c r="T83" s="85">
        <v>0</v>
      </c>
      <c r="U83" s="85">
        <v>0</v>
      </c>
      <c r="V83" s="85">
        <v>0</v>
      </c>
      <c r="W83" s="85">
        <v>0</v>
      </c>
      <c r="X83" s="85">
        <v>360000</v>
      </c>
      <c r="Y83" s="85">
        <v>0</v>
      </c>
      <c r="Z83" s="85">
        <v>131250</v>
      </c>
      <c r="AA83" s="85">
        <v>920007.64</v>
      </c>
      <c r="AB83" s="85">
        <v>0</v>
      </c>
      <c r="AC83" s="85">
        <v>237658.02</v>
      </c>
      <c r="AD83" s="85">
        <v>441256</v>
      </c>
      <c r="AE83" s="85">
        <v>29246488</v>
      </c>
      <c r="AF83" s="85">
        <v>0</v>
      </c>
      <c r="AG83" s="85">
        <v>0</v>
      </c>
      <c r="AH83" s="85">
        <v>0</v>
      </c>
      <c r="AI83" s="85">
        <v>0</v>
      </c>
      <c r="AJ83" s="85">
        <v>0</v>
      </c>
      <c r="AK83" s="85">
        <v>0</v>
      </c>
      <c r="AL83" s="85">
        <v>0</v>
      </c>
      <c r="AM83" s="85">
        <v>0</v>
      </c>
      <c r="AN83" s="85">
        <v>0</v>
      </c>
      <c r="AO83" s="85">
        <v>0</v>
      </c>
      <c r="AP83" s="85">
        <v>0</v>
      </c>
      <c r="AQ83" s="85">
        <v>3993215.43</v>
      </c>
      <c r="AR83" s="85">
        <v>0</v>
      </c>
      <c r="AS83" s="85">
        <v>1800</v>
      </c>
      <c r="AT83" s="85">
        <v>682320</v>
      </c>
      <c r="AU83" s="85">
        <v>0</v>
      </c>
      <c r="AV83" s="85">
        <v>0</v>
      </c>
      <c r="AW83" s="85">
        <v>0</v>
      </c>
      <c r="AX83" s="85">
        <v>21686243.75</v>
      </c>
      <c r="AY83" s="85">
        <v>0</v>
      </c>
      <c r="AZ83" s="85">
        <v>786963</v>
      </c>
      <c r="BA83" s="85">
        <v>0</v>
      </c>
      <c r="BB83" s="85">
        <v>2820919.76</v>
      </c>
      <c r="BC83" s="85">
        <v>0</v>
      </c>
      <c r="BD83" s="85">
        <v>2776939.08</v>
      </c>
      <c r="BE83" s="85">
        <v>0</v>
      </c>
      <c r="BF83" s="85">
        <v>0</v>
      </c>
      <c r="BG83" s="85">
        <v>25920</v>
      </c>
      <c r="BH83" s="85">
        <v>0</v>
      </c>
      <c r="BI83" s="85">
        <v>0</v>
      </c>
      <c r="BJ83" s="85">
        <v>0</v>
      </c>
      <c r="BK83" s="85">
        <v>0</v>
      </c>
      <c r="BL83" s="85">
        <v>0</v>
      </c>
      <c r="BM83" s="85">
        <v>0</v>
      </c>
      <c r="BN83" s="85">
        <v>0</v>
      </c>
      <c r="BO83" s="85">
        <v>0</v>
      </c>
      <c r="BP83" s="85">
        <v>14230826</v>
      </c>
      <c r="BQ83" s="85">
        <v>0</v>
      </c>
      <c r="BR83" s="85">
        <v>0</v>
      </c>
      <c r="BS83" s="85">
        <v>0</v>
      </c>
      <c r="BT83" s="85">
        <v>0</v>
      </c>
      <c r="BU83" s="85">
        <v>0</v>
      </c>
      <c r="BV83" s="85">
        <v>0</v>
      </c>
      <c r="BW83" s="85">
        <v>0</v>
      </c>
      <c r="BX83" s="85">
        <v>0</v>
      </c>
      <c r="BY83" s="86">
        <v>365639.83999999997</v>
      </c>
    </row>
    <row r="84" spans="1:77" x14ac:dyDescent="0.2">
      <c r="A84" s="83" t="s">
        <v>291</v>
      </c>
      <c r="B84" s="84" t="s">
        <v>364</v>
      </c>
      <c r="C84" s="83" t="s">
        <v>365</v>
      </c>
      <c r="D84" s="85">
        <v>4405443.29</v>
      </c>
      <c r="E84" s="85">
        <v>0</v>
      </c>
      <c r="F84" s="85">
        <v>0</v>
      </c>
      <c r="G84" s="85">
        <v>0</v>
      </c>
      <c r="H84" s="85">
        <v>0</v>
      </c>
      <c r="I84" s="85">
        <v>0</v>
      </c>
      <c r="J84" s="85">
        <v>3135222.39</v>
      </c>
      <c r="K84" s="85">
        <v>0</v>
      </c>
      <c r="L84" s="85">
        <v>0</v>
      </c>
      <c r="M84" s="85">
        <v>900000</v>
      </c>
      <c r="N84" s="85">
        <v>0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5">
        <v>0</v>
      </c>
      <c r="X84" s="85">
        <v>54000</v>
      </c>
      <c r="Y84" s="85">
        <v>0</v>
      </c>
      <c r="Z84" s="85">
        <v>0</v>
      </c>
      <c r="AA84" s="85">
        <v>0</v>
      </c>
      <c r="AB84" s="85">
        <v>0</v>
      </c>
      <c r="AC84" s="85">
        <v>0</v>
      </c>
      <c r="AD84" s="85">
        <v>0</v>
      </c>
      <c r="AE84" s="85">
        <v>3534138</v>
      </c>
      <c r="AF84" s="85">
        <v>0</v>
      </c>
      <c r="AG84" s="85">
        <v>0</v>
      </c>
      <c r="AH84" s="85">
        <v>0</v>
      </c>
      <c r="AI84" s="85">
        <v>0</v>
      </c>
      <c r="AJ84" s="85">
        <v>0</v>
      </c>
      <c r="AK84" s="85">
        <v>0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650644.56999999995</v>
      </c>
      <c r="AR84" s="85">
        <v>0</v>
      </c>
      <c r="AS84" s="85">
        <v>4980</v>
      </c>
      <c r="AT84" s="85">
        <v>0</v>
      </c>
      <c r="AU84" s="85">
        <v>0</v>
      </c>
      <c r="AV84" s="85">
        <v>0</v>
      </c>
      <c r="AW84" s="85">
        <v>0</v>
      </c>
      <c r="AX84" s="85">
        <v>0</v>
      </c>
      <c r="AY84" s="85">
        <v>0</v>
      </c>
      <c r="AZ84" s="85">
        <v>0</v>
      </c>
      <c r="BA84" s="85">
        <v>0</v>
      </c>
      <c r="BB84" s="85">
        <v>0</v>
      </c>
      <c r="BC84" s="85">
        <v>0</v>
      </c>
      <c r="BD84" s="85">
        <v>0</v>
      </c>
      <c r="BE84" s="85">
        <v>0</v>
      </c>
      <c r="BF84" s="85">
        <v>0</v>
      </c>
      <c r="BG84" s="85">
        <v>0</v>
      </c>
      <c r="BH84" s="85">
        <v>0</v>
      </c>
      <c r="BI84" s="85">
        <v>0</v>
      </c>
      <c r="BJ84" s="85">
        <v>0</v>
      </c>
      <c r="BK84" s="85">
        <v>0</v>
      </c>
      <c r="BL84" s="85">
        <v>0</v>
      </c>
      <c r="BM84" s="85">
        <v>0</v>
      </c>
      <c r="BN84" s="85">
        <v>0</v>
      </c>
      <c r="BO84" s="85">
        <v>0</v>
      </c>
      <c r="BP84" s="85">
        <v>750000</v>
      </c>
      <c r="BQ84" s="85">
        <v>0</v>
      </c>
      <c r="BR84" s="85">
        <v>0</v>
      </c>
      <c r="BS84" s="85">
        <v>0</v>
      </c>
      <c r="BT84" s="85">
        <v>0</v>
      </c>
      <c r="BU84" s="85">
        <v>0</v>
      </c>
      <c r="BV84" s="85">
        <v>0</v>
      </c>
      <c r="BW84" s="85">
        <v>0</v>
      </c>
      <c r="BX84" s="85">
        <v>0</v>
      </c>
      <c r="BY84" s="86">
        <v>4451734.669999999</v>
      </c>
    </row>
    <row r="85" spans="1:77" x14ac:dyDescent="0.2">
      <c r="A85" s="83" t="s">
        <v>291</v>
      </c>
      <c r="B85" s="84" t="s">
        <v>366</v>
      </c>
      <c r="C85" s="83" t="s">
        <v>367</v>
      </c>
      <c r="D85" s="85">
        <v>0</v>
      </c>
      <c r="E85" s="85">
        <v>5525500</v>
      </c>
      <c r="F85" s="85">
        <v>6195500</v>
      </c>
      <c r="G85" s="85">
        <v>3640500</v>
      </c>
      <c r="H85" s="85">
        <v>3489100</v>
      </c>
      <c r="I85" s="85">
        <v>1043200</v>
      </c>
      <c r="J85" s="85">
        <v>0</v>
      </c>
      <c r="K85" s="85">
        <v>5975149.9800000004</v>
      </c>
      <c r="L85" s="85">
        <v>859023.31</v>
      </c>
      <c r="M85" s="85">
        <v>0</v>
      </c>
      <c r="N85" s="85">
        <v>0</v>
      </c>
      <c r="O85" s="85">
        <v>2616554.54</v>
      </c>
      <c r="P85" s="85">
        <v>7500000</v>
      </c>
      <c r="Q85" s="85">
        <v>4143500</v>
      </c>
      <c r="R85" s="85">
        <v>0</v>
      </c>
      <c r="S85" s="85">
        <v>0</v>
      </c>
      <c r="T85" s="85">
        <v>2733800</v>
      </c>
      <c r="U85" s="85">
        <v>1687700</v>
      </c>
      <c r="V85" s="85">
        <v>0</v>
      </c>
      <c r="W85" s="85">
        <v>7033800</v>
      </c>
      <c r="X85" s="85">
        <v>2621800</v>
      </c>
      <c r="Y85" s="85">
        <v>0</v>
      </c>
      <c r="Z85" s="85">
        <v>2813167</v>
      </c>
      <c r="AA85" s="85">
        <v>3443444.69</v>
      </c>
      <c r="AB85" s="85">
        <v>3181900</v>
      </c>
      <c r="AC85" s="85">
        <v>0</v>
      </c>
      <c r="AD85" s="85">
        <v>1356200</v>
      </c>
      <c r="AE85" s="85">
        <v>1310000</v>
      </c>
      <c r="AF85" s="85">
        <v>0</v>
      </c>
      <c r="AG85" s="85">
        <v>1721900</v>
      </c>
      <c r="AH85" s="85">
        <v>2338300</v>
      </c>
      <c r="AI85" s="85">
        <v>1627020</v>
      </c>
      <c r="AJ85" s="85">
        <v>3102400</v>
      </c>
      <c r="AK85" s="85">
        <v>1203278</v>
      </c>
      <c r="AL85" s="85">
        <v>1905200</v>
      </c>
      <c r="AM85" s="85">
        <v>2402000</v>
      </c>
      <c r="AN85" s="85">
        <v>1721211</v>
      </c>
      <c r="AO85" s="85">
        <v>2470776</v>
      </c>
      <c r="AP85" s="85">
        <v>1819107</v>
      </c>
      <c r="AQ85" s="85">
        <v>0</v>
      </c>
      <c r="AR85" s="85">
        <v>6400</v>
      </c>
      <c r="AS85" s="85">
        <v>1231600</v>
      </c>
      <c r="AT85" s="85">
        <v>1393700</v>
      </c>
      <c r="AU85" s="85">
        <v>1262100</v>
      </c>
      <c r="AV85" s="85">
        <v>1158900</v>
      </c>
      <c r="AW85" s="85">
        <v>860100</v>
      </c>
      <c r="AX85" s="85">
        <v>0</v>
      </c>
      <c r="AY85" s="85">
        <v>1759300</v>
      </c>
      <c r="AZ85" s="85">
        <v>1698425</v>
      </c>
      <c r="BA85" s="85">
        <v>3324600</v>
      </c>
      <c r="BB85" s="85">
        <v>450000</v>
      </c>
      <c r="BC85" s="85">
        <v>4878300</v>
      </c>
      <c r="BD85" s="85">
        <v>3737200</v>
      </c>
      <c r="BE85" s="85">
        <v>826876.48</v>
      </c>
      <c r="BF85" s="85">
        <v>1603770.51</v>
      </c>
      <c r="BG85" s="85">
        <v>349400</v>
      </c>
      <c r="BH85" s="85">
        <v>789100</v>
      </c>
      <c r="BI85" s="85">
        <v>0</v>
      </c>
      <c r="BJ85" s="85">
        <v>0</v>
      </c>
      <c r="BK85" s="85">
        <v>1456800</v>
      </c>
      <c r="BL85" s="85">
        <v>1342600</v>
      </c>
      <c r="BM85" s="85">
        <v>0</v>
      </c>
      <c r="BN85" s="85">
        <v>0</v>
      </c>
      <c r="BO85" s="85">
        <v>0</v>
      </c>
      <c r="BP85" s="85">
        <v>0</v>
      </c>
      <c r="BQ85" s="85">
        <v>1983600</v>
      </c>
      <c r="BR85" s="85">
        <v>2532900</v>
      </c>
      <c r="BS85" s="85">
        <v>983200</v>
      </c>
      <c r="BT85" s="85">
        <v>2072750</v>
      </c>
      <c r="BU85" s="85">
        <v>4502973</v>
      </c>
      <c r="BV85" s="85">
        <v>1770760</v>
      </c>
      <c r="BW85" s="85">
        <v>1038000</v>
      </c>
      <c r="BX85" s="85">
        <v>618500</v>
      </c>
      <c r="BY85" s="86">
        <v>123565504.26000001</v>
      </c>
    </row>
    <row r="86" spans="1:77" x14ac:dyDescent="0.2">
      <c r="A86" s="94" t="s">
        <v>291</v>
      </c>
      <c r="B86" s="95" t="s">
        <v>368</v>
      </c>
      <c r="C86" s="94" t="s">
        <v>369</v>
      </c>
      <c r="D86" s="85">
        <v>0</v>
      </c>
      <c r="E86" s="85">
        <v>1295600</v>
      </c>
      <c r="F86" s="85">
        <v>0</v>
      </c>
      <c r="G86" s="85">
        <v>88500</v>
      </c>
      <c r="H86" s="85">
        <v>450000</v>
      </c>
      <c r="I86" s="85">
        <v>357800</v>
      </c>
      <c r="J86" s="85">
        <v>0</v>
      </c>
      <c r="K86" s="85">
        <v>0</v>
      </c>
      <c r="L86" s="85">
        <v>96000</v>
      </c>
      <c r="M86" s="85">
        <v>0</v>
      </c>
      <c r="N86" s="85">
        <v>0</v>
      </c>
      <c r="O86" s="85">
        <v>0</v>
      </c>
      <c r="P86" s="85">
        <v>13500</v>
      </c>
      <c r="Q86" s="85">
        <v>0</v>
      </c>
      <c r="R86" s="85">
        <v>0</v>
      </c>
      <c r="S86" s="85">
        <v>0</v>
      </c>
      <c r="T86" s="85">
        <v>570000</v>
      </c>
      <c r="U86" s="85">
        <v>92800</v>
      </c>
      <c r="V86" s="85">
        <v>0</v>
      </c>
      <c r="W86" s="85">
        <v>0</v>
      </c>
      <c r="X86" s="85">
        <v>0</v>
      </c>
      <c r="Y86" s="85">
        <v>0</v>
      </c>
      <c r="Z86" s="85">
        <v>144000</v>
      </c>
      <c r="AA86" s="85">
        <v>0</v>
      </c>
      <c r="AB86" s="85">
        <v>0</v>
      </c>
      <c r="AC86" s="85">
        <v>0</v>
      </c>
      <c r="AD86" s="85">
        <v>0</v>
      </c>
      <c r="AE86" s="85">
        <v>0</v>
      </c>
      <c r="AF86" s="85">
        <v>0</v>
      </c>
      <c r="AG86" s="85">
        <v>0</v>
      </c>
      <c r="AH86" s="85">
        <v>338900</v>
      </c>
      <c r="AI86" s="85">
        <v>0</v>
      </c>
      <c r="AJ86" s="85">
        <v>65480</v>
      </c>
      <c r="AK86" s="85">
        <v>419785</v>
      </c>
      <c r="AL86" s="85">
        <v>337800</v>
      </c>
      <c r="AM86" s="85">
        <v>249500</v>
      </c>
      <c r="AN86" s="85">
        <v>375000</v>
      </c>
      <c r="AO86" s="85">
        <v>170800</v>
      </c>
      <c r="AP86" s="85">
        <v>250600</v>
      </c>
      <c r="AQ86" s="85">
        <v>0</v>
      </c>
      <c r="AR86" s="85">
        <v>-2400</v>
      </c>
      <c r="AS86" s="85">
        <v>463200</v>
      </c>
      <c r="AT86" s="85">
        <v>480500</v>
      </c>
      <c r="AU86" s="85">
        <v>428200</v>
      </c>
      <c r="AV86" s="85">
        <v>269400</v>
      </c>
      <c r="AW86" s="85">
        <v>320400</v>
      </c>
      <c r="AX86" s="85">
        <v>0</v>
      </c>
      <c r="AY86" s="85">
        <v>190000</v>
      </c>
      <c r="AZ86" s="85">
        <v>1020000</v>
      </c>
      <c r="BA86" s="85">
        <v>0</v>
      </c>
      <c r="BB86" s="85">
        <v>0</v>
      </c>
      <c r="BC86" s="85">
        <v>0</v>
      </c>
      <c r="BD86" s="85">
        <v>495400</v>
      </c>
      <c r="BE86" s="85">
        <v>0</v>
      </c>
      <c r="BF86" s="85">
        <v>284300</v>
      </c>
      <c r="BG86" s="85">
        <v>0</v>
      </c>
      <c r="BH86" s="85">
        <v>0</v>
      </c>
      <c r="BI86" s="85">
        <v>0</v>
      </c>
      <c r="BJ86" s="85">
        <v>0</v>
      </c>
      <c r="BK86" s="85">
        <v>0</v>
      </c>
      <c r="BL86" s="85">
        <v>207700</v>
      </c>
      <c r="BM86" s="85">
        <v>0</v>
      </c>
      <c r="BN86" s="85">
        <v>0</v>
      </c>
      <c r="BO86" s="85">
        <v>0</v>
      </c>
      <c r="BP86" s="85">
        <v>0</v>
      </c>
      <c r="BQ86" s="85">
        <v>0</v>
      </c>
      <c r="BR86" s="85">
        <v>0</v>
      </c>
      <c r="BS86" s="85">
        <v>0</v>
      </c>
      <c r="BT86" s="85">
        <v>0</v>
      </c>
      <c r="BU86" s="85">
        <v>0</v>
      </c>
      <c r="BV86" s="85">
        <v>0</v>
      </c>
      <c r="BW86" s="85">
        <v>0</v>
      </c>
      <c r="BX86" s="85">
        <v>0</v>
      </c>
      <c r="BY86" s="86"/>
    </row>
    <row r="87" spans="1:77" x14ac:dyDescent="0.2">
      <c r="A87" s="94" t="s">
        <v>291</v>
      </c>
      <c r="B87" s="95" t="s">
        <v>370</v>
      </c>
      <c r="C87" s="94" t="s">
        <v>371</v>
      </c>
      <c r="D87" s="85">
        <v>0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2800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  <c r="AC87" s="85">
        <v>0</v>
      </c>
      <c r="AD87" s="85">
        <v>0</v>
      </c>
      <c r="AE87" s="85">
        <v>0</v>
      </c>
      <c r="AF87" s="85">
        <v>0</v>
      </c>
      <c r="AG87" s="85">
        <v>0</v>
      </c>
      <c r="AH87" s="85">
        <v>0</v>
      </c>
      <c r="AI87" s="85">
        <v>0</v>
      </c>
      <c r="AJ87" s="8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0</v>
      </c>
      <c r="AQ87" s="85">
        <v>0</v>
      </c>
      <c r="AR87" s="85">
        <v>0</v>
      </c>
      <c r="AS87" s="85">
        <v>0</v>
      </c>
      <c r="AT87" s="85">
        <v>0</v>
      </c>
      <c r="AU87" s="85">
        <v>0</v>
      </c>
      <c r="AV87" s="85">
        <v>0</v>
      </c>
      <c r="AW87" s="85">
        <v>0</v>
      </c>
      <c r="AX87" s="85">
        <v>3480</v>
      </c>
      <c r="AY87" s="85">
        <v>0</v>
      </c>
      <c r="AZ87" s="85">
        <v>0</v>
      </c>
      <c r="BA87" s="85">
        <v>10140</v>
      </c>
      <c r="BB87" s="85">
        <v>0</v>
      </c>
      <c r="BC87" s="85">
        <v>0</v>
      </c>
      <c r="BD87" s="85">
        <v>0</v>
      </c>
      <c r="BE87" s="85">
        <v>0</v>
      </c>
      <c r="BF87" s="85">
        <v>0</v>
      </c>
      <c r="BG87" s="85">
        <v>0</v>
      </c>
      <c r="BH87" s="85">
        <v>0</v>
      </c>
      <c r="BI87" s="85">
        <v>0</v>
      </c>
      <c r="BJ87" s="85">
        <v>0</v>
      </c>
      <c r="BK87" s="85">
        <v>0</v>
      </c>
      <c r="BL87" s="85">
        <v>0</v>
      </c>
      <c r="BM87" s="85">
        <v>0</v>
      </c>
      <c r="BN87" s="85">
        <v>0</v>
      </c>
      <c r="BO87" s="85">
        <v>0</v>
      </c>
      <c r="BP87" s="85">
        <v>0</v>
      </c>
      <c r="BQ87" s="85">
        <v>0</v>
      </c>
      <c r="BR87" s="85">
        <v>0</v>
      </c>
      <c r="BS87" s="85">
        <v>0</v>
      </c>
      <c r="BT87" s="85">
        <v>0</v>
      </c>
      <c r="BU87" s="85">
        <v>0</v>
      </c>
      <c r="BV87" s="85">
        <v>0</v>
      </c>
      <c r="BW87" s="85">
        <v>0</v>
      </c>
      <c r="BX87" s="85">
        <v>0</v>
      </c>
      <c r="BY87" s="86"/>
    </row>
    <row r="88" spans="1:77" x14ac:dyDescent="0.2">
      <c r="A88" s="83" t="s">
        <v>291</v>
      </c>
      <c r="B88" s="84" t="s">
        <v>372</v>
      </c>
      <c r="C88" s="83" t="s">
        <v>373</v>
      </c>
      <c r="D88" s="85"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4560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  <c r="Q88" s="85">
        <v>8040</v>
      </c>
      <c r="R88" s="85">
        <v>0</v>
      </c>
      <c r="S88" s="85">
        <v>0</v>
      </c>
      <c r="T88" s="85">
        <v>0</v>
      </c>
      <c r="U88" s="85">
        <v>0</v>
      </c>
      <c r="V88" s="85">
        <v>4473.42</v>
      </c>
      <c r="W88" s="85">
        <v>4000</v>
      </c>
      <c r="X88" s="85">
        <v>0</v>
      </c>
      <c r="Y88" s="85">
        <v>7500</v>
      </c>
      <c r="Z88" s="85">
        <v>0</v>
      </c>
      <c r="AA88" s="85">
        <v>0</v>
      </c>
      <c r="AB88" s="85">
        <v>18040</v>
      </c>
      <c r="AC88" s="85">
        <v>0</v>
      </c>
      <c r="AD88" s="85">
        <v>0</v>
      </c>
      <c r="AE88" s="85">
        <v>0</v>
      </c>
      <c r="AF88" s="85">
        <v>0</v>
      </c>
      <c r="AG88" s="85">
        <v>0</v>
      </c>
      <c r="AH88" s="85">
        <v>0</v>
      </c>
      <c r="AI88" s="85">
        <v>0</v>
      </c>
      <c r="AJ88" s="85">
        <v>4000</v>
      </c>
      <c r="AK88" s="85">
        <v>0</v>
      </c>
      <c r="AL88" s="85">
        <v>0</v>
      </c>
      <c r="AM88" s="85">
        <v>1680</v>
      </c>
      <c r="AN88" s="85">
        <v>0</v>
      </c>
      <c r="AO88" s="85">
        <v>0</v>
      </c>
      <c r="AP88" s="85">
        <v>0</v>
      </c>
      <c r="AQ88" s="85">
        <v>5940</v>
      </c>
      <c r="AR88" s="85">
        <v>3720</v>
      </c>
      <c r="AS88" s="85">
        <v>0</v>
      </c>
      <c r="AT88" s="85">
        <v>0</v>
      </c>
      <c r="AU88" s="85">
        <v>0</v>
      </c>
      <c r="AV88" s="85">
        <v>0</v>
      </c>
      <c r="AW88" s="85">
        <v>0</v>
      </c>
      <c r="AX88" s="85">
        <v>0</v>
      </c>
      <c r="AY88" s="85">
        <v>0</v>
      </c>
      <c r="AZ88" s="85">
        <v>0</v>
      </c>
      <c r="BA88" s="85">
        <v>0</v>
      </c>
      <c r="BB88" s="85">
        <v>0</v>
      </c>
      <c r="BC88" s="85">
        <v>0</v>
      </c>
      <c r="BD88" s="85">
        <v>0</v>
      </c>
      <c r="BE88" s="85">
        <v>0</v>
      </c>
      <c r="BF88" s="85">
        <v>0</v>
      </c>
      <c r="BG88" s="85">
        <v>0</v>
      </c>
      <c r="BH88" s="85">
        <v>0</v>
      </c>
      <c r="BI88" s="85">
        <v>0</v>
      </c>
      <c r="BJ88" s="85">
        <v>0</v>
      </c>
      <c r="BK88" s="85">
        <v>0</v>
      </c>
      <c r="BL88" s="85">
        <v>0</v>
      </c>
      <c r="BM88" s="85">
        <v>9900</v>
      </c>
      <c r="BN88" s="85">
        <v>0</v>
      </c>
      <c r="BO88" s="85">
        <v>0</v>
      </c>
      <c r="BP88" s="85">
        <v>13000</v>
      </c>
      <c r="BQ88" s="85">
        <v>0</v>
      </c>
      <c r="BR88" s="85">
        <v>0</v>
      </c>
      <c r="BS88" s="85">
        <v>0</v>
      </c>
      <c r="BT88" s="85">
        <v>0</v>
      </c>
      <c r="BU88" s="85">
        <v>0</v>
      </c>
      <c r="BV88" s="85">
        <v>0</v>
      </c>
      <c r="BW88" s="85">
        <v>0</v>
      </c>
      <c r="BX88" s="85">
        <v>0</v>
      </c>
      <c r="BY88" s="86">
        <v>17509668.450000003</v>
      </c>
    </row>
    <row r="89" spans="1:77" x14ac:dyDescent="0.2">
      <c r="A89" s="83" t="s">
        <v>291</v>
      </c>
      <c r="B89" s="84" t="s">
        <v>374</v>
      </c>
      <c r="C89" s="83" t="s">
        <v>375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85">
        <v>0</v>
      </c>
      <c r="AC89" s="85">
        <v>0</v>
      </c>
      <c r="AD89" s="85">
        <v>0</v>
      </c>
      <c r="AE89" s="85">
        <v>0</v>
      </c>
      <c r="AF89" s="85">
        <v>0</v>
      </c>
      <c r="AG89" s="85">
        <v>0</v>
      </c>
      <c r="AH89" s="85">
        <v>0</v>
      </c>
      <c r="AI89" s="85">
        <v>0</v>
      </c>
      <c r="AJ89" s="85">
        <v>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0</v>
      </c>
      <c r="AQ89" s="85">
        <v>0</v>
      </c>
      <c r="AR89" s="85">
        <v>0</v>
      </c>
      <c r="AS89" s="85">
        <v>0</v>
      </c>
      <c r="AT89" s="85">
        <v>0</v>
      </c>
      <c r="AU89" s="85">
        <v>0</v>
      </c>
      <c r="AV89" s="85">
        <v>0</v>
      </c>
      <c r="AW89" s="85">
        <v>0</v>
      </c>
      <c r="AX89" s="85">
        <v>0</v>
      </c>
      <c r="AY89" s="85">
        <v>0</v>
      </c>
      <c r="AZ89" s="85">
        <v>0</v>
      </c>
      <c r="BA89" s="85">
        <v>0</v>
      </c>
      <c r="BB89" s="85">
        <v>0</v>
      </c>
      <c r="BC89" s="85">
        <v>0</v>
      </c>
      <c r="BD89" s="85">
        <v>0</v>
      </c>
      <c r="BE89" s="85">
        <v>0</v>
      </c>
      <c r="BF89" s="85">
        <v>0</v>
      </c>
      <c r="BG89" s="85">
        <v>0</v>
      </c>
      <c r="BH89" s="85">
        <v>0</v>
      </c>
      <c r="BI89" s="85">
        <v>0</v>
      </c>
      <c r="BJ89" s="85">
        <v>0</v>
      </c>
      <c r="BK89" s="85">
        <v>0</v>
      </c>
      <c r="BL89" s="85">
        <v>0</v>
      </c>
      <c r="BM89" s="85">
        <v>0</v>
      </c>
      <c r="BN89" s="85">
        <v>0</v>
      </c>
      <c r="BO89" s="85">
        <v>0</v>
      </c>
      <c r="BP89" s="85">
        <v>0</v>
      </c>
      <c r="BQ89" s="85">
        <v>0</v>
      </c>
      <c r="BR89" s="85">
        <v>0</v>
      </c>
      <c r="BS89" s="85">
        <v>0</v>
      </c>
      <c r="BT89" s="85">
        <v>0</v>
      </c>
      <c r="BU89" s="85">
        <v>0</v>
      </c>
      <c r="BV89" s="85">
        <v>0</v>
      </c>
      <c r="BW89" s="85">
        <v>0</v>
      </c>
      <c r="BX89" s="85">
        <v>0</v>
      </c>
      <c r="BY89" s="86">
        <v>197891638.76999998</v>
      </c>
    </row>
    <row r="90" spans="1:77" x14ac:dyDescent="0.2">
      <c r="A90" s="83" t="s">
        <v>291</v>
      </c>
      <c r="B90" s="84" t="s">
        <v>376</v>
      </c>
      <c r="C90" s="83" t="s">
        <v>377</v>
      </c>
      <c r="D90" s="85">
        <v>43900260.939999998</v>
      </c>
      <c r="E90" s="85">
        <v>18297957.629999999</v>
      </c>
      <c r="F90" s="85">
        <v>24906131</v>
      </c>
      <c r="G90" s="85">
        <v>6790584</v>
      </c>
      <c r="H90" s="85">
        <v>9536161.9000000004</v>
      </c>
      <c r="I90" s="85">
        <v>3657296.25</v>
      </c>
      <c r="J90" s="85">
        <v>77577064</v>
      </c>
      <c r="K90" s="85">
        <v>11713191</v>
      </c>
      <c r="L90" s="85">
        <v>4168106.89</v>
      </c>
      <c r="M90" s="85">
        <v>42518005.270000003</v>
      </c>
      <c r="N90" s="85">
        <v>3014080.09</v>
      </c>
      <c r="O90" s="85">
        <v>8647600.3200000003</v>
      </c>
      <c r="P90" s="85">
        <v>16995869</v>
      </c>
      <c r="Q90" s="85">
        <v>15150543</v>
      </c>
      <c r="R90" s="85">
        <v>2796506.5</v>
      </c>
      <c r="S90" s="85">
        <v>5069212.5199999996</v>
      </c>
      <c r="T90" s="85">
        <v>5795624.9500000002</v>
      </c>
      <c r="U90" s="85">
        <v>3947018.25</v>
      </c>
      <c r="V90" s="85">
        <v>50295694.450000003</v>
      </c>
      <c r="W90" s="85">
        <v>12233227</v>
      </c>
      <c r="X90" s="85">
        <v>3646257.5</v>
      </c>
      <c r="Y90" s="85">
        <v>21773904</v>
      </c>
      <c r="Z90" s="85">
        <v>2937685</v>
      </c>
      <c r="AA90" s="85">
        <v>2994430</v>
      </c>
      <c r="AB90" s="85">
        <v>6723934.5</v>
      </c>
      <c r="AC90" s="85">
        <v>2008385.5</v>
      </c>
      <c r="AD90" s="85">
        <v>2066465</v>
      </c>
      <c r="AE90" s="85">
        <v>54648653</v>
      </c>
      <c r="AF90" s="85">
        <v>4686463.09</v>
      </c>
      <c r="AG90" s="85">
        <v>2646011</v>
      </c>
      <c r="AH90" s="85">
        <v>2120773</v>
      </c>
      <c r="AI90" s="85">
        <v>1783619</v>
      </c>
      <c r="AJ90" s="85">
        <v>3717773</v>
      </c>
      <c r="AK90" s="85">
        <v>3484936</v>
      </c>
      <c r="AL90" s="85">
        <v>2531247</v>
      </c>
      <c r="AM90" s="85">
        <v>5862369</v>
      </c>
      <c r="AN90" s="85">
        <v>3786696</v>
      </c>
      <c r="AO90" s="85">
        <v>3337169.5</v>
      </c>
      <c r="AP90" s="85">
        <v>2392902</v>
      </c>
      <c r="AQ90" s="85">
        <v>15260553</v>
      </c>
      <c r="AR90" s="85">
        <v>886169</v>
      </c>
      <c r="AS90" s="85">
        <v>1988152</v>
      </c>
      <c r="AT90" s="85">
        <v>2698851</v>
      </c>
      <c r="AU90" s="85">
        <v>1991774.5</v>
      </c>
      <c r="AV90" s="85">
        <v>1043338.5</v>
      </c>
      <c r="AW90" s="85">
        <v>2507349.13</v>
      </c>
      <c r="AX90" s="85">
        <v>57121971</v>
      </c>
      <c r="AY90" s="85">
        <v>4320324</v>
      </c>
      <c r="AZ90" s="85">
        <v>4987834</v>
      </c>
      <c r="BA90" s="85">
        <v>9167942</v>
      </c>
      <c r="BB90" s="85">
        <v>0</v>
      </c>
      <c r="BC90" s="85">
        <v>0</v>
      </c>
      <c r="BD90" s="85">
        <v>11038083</v>
      </c>
      <c r="BE90" s="85">
        <v>7084941.25</v>
      </c>
      <c r="BF90" s="85">
        <v>3957227</v>
      </c>
      <c r="BG90" s="85">
        <v>2491956.5</v>
      </c>
      <c r="BH90" s="85">
        <v>1499288</v>
      </c>
      <c r="BI90" s="85">
        <v>36982063.859999999</v>
      </c>
      <c r="BJ90" s="85">
        <v>8279611.5</v>
      </c>
      <c r="BK90" s="85">
        <v>3742476</v>
      </c>
      <c r="BL90" s="85">
        <v>2168650</v>
      </c>
      <c r="BM90" s="85">
        <v>2159472.5</v>
      </c>
      <c r="BN90" s="85">
        <v>4261435.75</v>
      </c>
      <c r="BO90" s="85">
        <v>2499207.5</v>
      </c>
      <c r="BP90" s="85">
        <v>38489597.5</v>
      </c>
      <c r="BQ90" s="85">
        <v>2912392.5</v>
      </c>
      <c r="BR90" s="85">
        <v>3244800</v>
      </c>
      <c r="BS90" s="85">
        <v>5656608</v>
      </c>
      <c r="BT90" s="85">
        <v>3845873</v>
      </c>
      <c r="BU90" s="85">
        <v>10618069</v>
      </c>
      <c r="BV90" s="85">
        <v>3625705</v>
      </c>
      <c r="BW90" s="85">
        <v>2156600</v>
      </c>
      <c r="BX90" s="85">
        <v>1999900</v>
      </c>
      <c r="BY90" s="86">
        <v>14986212.75</v>
      </c>
    </row>
    <row r="91" spans="1:77" x14ac:dyDescent="0.2">
      <c r="A91" s="83" t="s">
        <v>291</v>
      </c>
      <c r="B91" s="84" t="s">
        <v>378</v>
      </c>
      <c r="C91" s="83" t="s">
        <v>379</v>
      </c>
      <c r="D91" s="85">
        <v>5007213.46</v>
      </c>
      <c r="E91" s="85">
        <v>1878834</v>
      </c>
      <c r="F91" s="85">
        <v>1901459</v>
      </c>
      <c r="G91" s="85">
        <v>0</v>
      </c>
      <c r="H91" s="85">
        <v>376742.08</v>
      </c>
      <c r="I91" s="85">
        <v>0</v>
      </c>
      <c r="J91" s="85">
        <v>22019535</v>
      </c>
      <c r="K91" s="85">
        <v>2221566</v>
      </c>
      <c r="L91" s="85">
        <v>360832.5</v>
      </c>
      <c r="M91" s="85">
        <v>0</v>
      </c>
      <c r="N91" s="85">
        <v>352102.52</v>
      </c>
      <c r="O91" s="85">
        <v>2495511.98</v>
      </c>
      <c r="P91" s="85">
        <v>2381982</v>
      </c>
      <c r="Q91" s="85">
        <v>0</v>
      </c>
      <c r="R91" s="85">
        <v>22520</v>
      </c>
      <c r="S91" s="85">
        <v>0</v>
      </c>
      <c r="T91" s="85">
        <v>40360</v>
      </c>
      <c r="U91" s="85">
        <v>450857.5</v>
      </c>
      <c r="V91" s="85">
        <v>8407312.3399999999</v>
      </c>
      <c r="W91" s="85">
        <v>464290</v>
      </c>
      <c r="X91" s="85">
        <v>1980</v>
      </c>
      <c r="Y91" s="85">
        <v>1514717</v>
      </c>
      <c r="Z91" s="85">
        <v>162040</v>
      </c>
      <c r="AA91" s="85">
        <v>0</v>
      </c>
      <c r="AB91" s="85">
        <v>1233800.5</v>
      </c>
      <c r="AC91" s="85">
        <v>131755</v>
      </c>
      <c r="AD91" s="85">
        <v>175590</v>
      </c>
      <c r="AE91" s="85">
        <v>4555976.5</v>
      </c>
      <c r="AF91" s="85">
        <v>7290</v>
      </c>
      <c r="AG91" s="85">
        <v>0</v>
      </c>
      <c r="AH91" s="85">
        <v>123735</v>
      </c>
      <c r="AI91" s="85">
        <v>10152</v>
      </c>
      <c r="AJ91" s="85">
        <v>260748</v>
      </c>
      <c r="AK91" s="85">
        <v>862579</v>
      </c>
      <c r="AL91" s="85">
        <v>49752</v>
      </c>
      <c r="AM91" s="85">
        <v>1196507.98</v>
      </c>
      <c r="AN91" s="85">
        <v>250992</v>
      </c>
      <c r="AO91" s="85">
        <v>151308</v>
      </c>
      <c r="AP91" s="85">
        <v>66141</v>
      </c>
      <c r="AQ91" s="85">
        <v>2576769</v>
      </c>
      <c r="AR91" s="85">
        <v>1964239</v>
      </c>
      <c r="AS91" s="85">
        <v>424876</v>
      </c>
      <c r="AT91" s="85">
        <v>357826.5</v>
      </c>
      <c r="AU91" s="85">
        <v>106227</v>
      </c>
      <c r="AV91" s="85">
        <v>577462.5</v>
      </c>
      <c r="AW91" s="85">
        <v>9360</v>
      </c>
      <c r="AX91" s="85">
        <v>0</v>
      </c>
      <c r="AY91" s="85">
        <v>571378</v>
      </c>
      <c r="AZ91" s="85">
        <v>0</v>
      </c>
      <c r="BA91" s="85">
        <v>0</v>
      </c>
      <c r="BB91" s="85">
        <v>0</v>
      </c>
      <c r="BC91" s="85">
        <v>0</v>
      </c>
      <c r="BD91" s="85">
        <v>332982</v>
      </c>
      <c r="BE91" s="85">
        <v>0</v>
      </c>
      <c r="BF91" s="85">
        <v>788270</v>
      </c>
      <c r="BG91" s="85">
        <v>0</v>
      </c>
      <c r="BH91" s="85">
        <v>0</v>
      </c>
      <c r="BI91" s="85">
        <v>6719848.3499999996</v>
      </c>
      <c r="BJ91" s="85">
        <v>578595.5</v>
      </c>
      <c r="BK91" s="85">
        <v>0</v>
      </c>
      <c r="BL91" s="85">
        <v>63240</v>
      </c>
      <c r="BM91" s="85">
        <v>175811.25</v>
      </c>
      <c r="BN91" s="85">
        <v>681872</v>
      </c>
      <c r="BO91" s="85">
        <v>148515</v>
      </c>
      <c r="BP91" s="85">
        <v>4669428.9800000004</v>
      </c>
      <c r="BQ91" s="85">
        <v>366725</v>
      </c>
      <c r="BR91" s="85">
        <v>707887.5</v>
      </c>
      <c r="BS91" s="85">
        <v>1131240</v>
      </c>
      <c r="BT91" s="85">
        <v>290419</v>
      </c>
      <c r="BU91" s="85">
        <v>0</v>
      </c>
      <c r="BV91" s="85">
        <v>749400</v>
      </c>
      <c r="BW91" s="85">
        <v>950627</v>
      </c>
      <c r="BX91" s="85">
        <v>8180</v>
      </c>
      <c r="BY91" s="86">
        <v>14025699.23</v>
      </c>
    </row>
    <row r="92" spans="1:77" x14ac:dyDescent="0.2">
      <c r="A92" s="83" t="s">
        <v>291</v>
      </c>
      <c r="B92" s="84" t="s">
        <v>380</v>
      </c>
      <c r="C92" s="83" t="s">
        <v>381</v>
      </c>
      <c r="D92" s="85">
        <v>0</v>
      </c>
      <c r="E92" s="85">
        <v>0</v>
      </c>
      <c r="F92" s="85">
        <v>0</v>
      </c>
      <c r="G92" s="85">
        <v>0</v>
      </c>
      <c r="H92" s="85">
        <v>0</v>
      </c>
      <c r="I92" s="85">
        <v>0</v>
      </c>
      <c r="J92" s="85">
        <v>5008771</v>
      </c>
      <c r="K92" s="85">
        <v>758750</v>
      </c>
      <c r="L92" s="85">
        <v>0</v>
      </c>
      <c r="M92" s="85">
        <v>0</v>
      </c>
      <c r="N92" s="85">
        <v>0</v>
      </c>
      <c r="O92" s="85">
        <v>0</v>
      </c>
      <c r="P92" s="85">
        <v>506243</v>
      </c>
      <c r="Q92" s="85">
        <v>2448822.5</v>
      </c>
      <c r="R92" s="85">
        <v>0</v>
      </c>
      <c r="S92" s="85">
        <v>0</v>
      </c>
      <c r="T92" s="85">
        <v>0</v>
      </c>
      <c r="U92" s="85">
        <v>0</v>
      </c>
      <c r="V92" s="85">
        <v>470360</v>
      </c>
      <c r="W92" s="85">
        <v>102530</v>
      </c>
      <c r="X92" s="85">
        <v>107050</v>
      </c>
      <c r="Y92" s="85">
        <v>0</v>
      </c>
      <c r="Z92" s="85">
        <v>35480</v>
      </c>
      <c r="AA92" s="85">
        <v>0</v>
      </c>
      <c r="AB92" s="85">
        <v>0</v>
      </c>
      <c r="AC92" s="85">
        <v>0</v>
      </c>
      <c r="AD92" s="85">
        <v>0</v>
      </c>
      <c r="AE92" s="85">
        <v>0</v>
      </c>
      <c r="AF92" s="85">
        <v>0</v>
      </c>
      <c r="AG92" s="85">
        <v>0</v>
      </c>
      <c r="AH92" s="85">
        <v>0</v>
      </c>
      <c r="AI92" s="85">
        <v>0</v>
      </c>
      <c r="AJ92" s="85">
        <v>0</v>
      </c>
      <c r="AK92" s="85">
        <v>140120</v>
      </c>
      <c r="AL92" s="85">
        <v>0</v>
      </c>
      <c r="AM92" s="85">
        <v>50020</v>
      </c>
      <c r="AN92" s="85">
        <v>0</v>
      </c>
      <c r="AO92" s="85">
        <v>0</v>
      </c>
      <c r="AP92" s="85">
        <v>0</v>
      </c>
      <c r="AQ92" s="85">
        <v>0</v>
      </c>
      <c r="AR92" s="85">
        <v>0</v>
      </c>
      <c r="AS92" s="85">
        <v>0</v>
      </c>
      <c r="AT92" s="85">
        <v>0</v>
      </c>
      <c r="AU92" s="85">
        <v>0</v>
      </c>
      <c r="AV92" s="85">
        <v>0</v>
      </c>
      <c r="AW92" s="85">
        <v>0</v>
      </c>
      <c r="AX92" s="85">
        <v>4151914.75</v>
      </c>
      <c r="AY92" s="85">
        <v>0</v>
      </c>
      <c r="AZ92" s="85">
        <v>0</v>
      </c>
      <c r="BA92" s="85">
        <v>0</v>
      </c>
      <c r="BB92" s="85">
        <v>0</v>
      </c>
      <c r="BC92" s="85">
        <v>0</v>
      </c>
      <c r="BD92" s="85">
        <v>316929</v>
      </c>
      <c r="BE92" s="85">
        <v>0</v>
      </c>
      <c r="BF92" s="85">
        <v>254871</v>
      </c>
      <c r="BG92" s="85">
        <v>0</v>
      </c>
      <c r="BH92" s="85">
        <v>0</v>
      </c>
      <c r="BI92" s="85">
        <v>1359950</v>
      </c>
      <c r="BJ92" s="85">
        <v>0</v>
      </c>
      <c r="BK92" s="85">
        <v>0</v>
      </c>
      <c r="BL92" s="85">
        <v>0</v>
      </c>
      <c r="BM92" s="85">
        <v>0</v>
      </c>
      <c r="BN92" s="85">
        <v>0</v>
      </c>
      <c r="BO92" s="85">
        <v>0</v>
      </c>
      <c r="BP92" s="85">
        <v>2177849.04</v>
      </c>
      <c r="BQ92" s="85">
        <v>0</v>
      </c>
      <c r="BR92" s="85">
        <v>0</v>
      </c>
      <c r="BS92" s="85">
        <v>0</v>
      </c>
      <c r="BT92" s="85">
        <v>0</v>
      </c>
      <c r="BU92" s="85">
        <v>0</v>
      </c>
      <c r="BV92" s="85">
        <v>0</v>
      </c>
      <c r="BW92" s="85">
        <v>0</v>
      </c>
      <c r="BX92" s="85">
        <v>0</v>
      </c>
      <c r="BY92" s="86">
        <v>238430</v>
      </c>
    </row>
    <row r="93" spans="1:77" x14ac:dyDescent="0.2">
      <c r="A93" s="83" t="s">
        <v>291</v>
      </c>
      <c r="B93" s="84" t="s">
        <v>382</v>
      </c>
      <c r="C93" s="83" t="s">
        <v>383</v>
      </c>
      <c r="D93" s="85">
        <v>123250</v>
      </c>
      <c r="E93" s="85">
        <v>0</v>
      </c>
      <c r="F93" s="85">
        <v>113500</v>
      </c>
      <c r="G93" s="85">
        <v>0</v>
      </c>
      <c r="H93" s="85">
        <v>45275</v>
      </c>
      <c r="I93" s="85">
        <v>12000</v>
      </c>
      <c r="J93" s="85">
        <v>669000</v>
      </c>
      <c r="K93" s="85">
        <v>59400</v>
      </c>
      <c r="L93" s="85">
        <v>0</v>
      </c>
      <c r="M93" s="85">
        <v>214500</v>
      </c>
      <c r="N93" s="85">
        <v>0</v>
      </c>
      <c r="O93" s="85">
        <v>15000</v>
      </c>
      <c r="P93" s="85">
        <v>0</v>
      </c>
      <c r="Q93" s="85">
        <v>40000</v>
      </c>
      <c r="R93" s="85">
        <v>0</v>
      </c>
      <c r="S93" s="85">
        <v>25500</v>
      </c>
      <c r="T93" s="85">
        <v>14100</v>
      </c>
      <c r="U93" s="85">
        <v>0</v>
      </c>
      <c r="V93" s="85">
        <v>275000</v>
      </c>
      <c r="W93" s="85">
        <v>10500</v>
      </c>
      <c r="X93" s="85">
        <v>0</v>
      </c>
      <c r="Y93" s="85">
        <v>6750</v>
      </c>
      <c r="Z93" s="85">
        <v>52650</v>
      </c>
      <c r="AA93" s="85">
        <v>0</v>
      </c>
      <c r="AB93" s="85">
        <v>25400</v>
      </c>
      <c r="AC93" s="85">
        <v>0</v>
      </c>
      <c r="AD93" s="85">
        <v>0</v>
      </c>
      <c r="AE93" s="85">
        <v>178000</v>
      </c>
      <c r="AF93" s="85">
        <v>13000</v>
      </c>
      <c r="AG93" s="85">
        <v>6000</v>
      </c>
      <c r="AH93" s="85">
        <v>1500</v>
      </c>
      <c r="AI93" s="85">
        <v>0</v>
      </c>
      <c r="AJ93" s="85">
        <v>8250</v>
      </c>
      <c r="AK93" s="85">
        <v>14750</v>
      </c>
      <c r="AL93" s="85">
        <v>5100</v>
      </c>
      <c r="AM93" s="85">
        <v>0</v>
      </c>
      <c r="AN93" s="85">
        <v>0</v>
      </c>
      <c r="AO93" s="85">
        <v>24150</v>
      </c>
      <c r="AP93" s="85">
        <v>0</v>
      </c>
      <c r="AQ93" s="85">
        <v>8800</v>
      </c>
      <c r="AR93" s="85">
        <v>0</v>
      </c>
      <c r="AS93" s="85">
        <v>0</v>
      </c>
      <c r="AT93" s="85">
        <v>2500</v>
      </c>
      <c r="AU93" s="85">
        <v>1000</v>
      </c>
      <c r="AV93" s="85">
        <v>0</v>
      </c>
      <c r="AW93" s="85">
        <v>0</v>
      </c>
      <c r="AX93" s="85">
        <v>72400</v>
      </c>
      <c r="AY93" s="85">
        <v>0</v>
      </c>
      <c r="AZ93" s="85">
        <v>12200</v>
      </c>
      <c r="BA93" s="85">
        <v>0</v>
      </c>
      <c r="BB93" s="85">
        <v>0</v>
      </c>
      <c r="BC93" s="85">
        <v>0</v>
      </c>
      <c r="BD93" s="85">
        <v>22350</v>
      </c>
      <c r="BE93" s="85">
        <v>0</v>
      </c>
      <c r="BF93" s="85">
        <v>0</v>
      </c>
      <c r="BG93" s="85">
        <v>0</v>
      </c>
      <c r="BH93" s="85">
        <v>0</v>
      </c>
      <c r="BI93" s="85">
        <v>232800</v>
      </c>
      <c r="BJ93" s="85">
        <v>132000</v>
      </c>
      <c r="BK93" s="85">
        <v>8000</v>
      </c>
      <c r="BL93" s="85">
        <v>0</v>
      </c>
      <c r="BM93" s="85">
        <v>0</v>
      </c>
      <c r="BN93" s="85">
        <v>28350</v>
      </c>
      <c r="BO93" s="85">
        <v>13200</v>
      </c>
      <c r="BP93" s="85">
        <v>63750</v>
      </c>
      <c r="BQ93" s="85">
        <v>7950</v>
      </c>
      <c r="BR93" s="85">
        <v>4500</v>
      </c>
      <c r="BS93" s="85">
        <v>0</v>
      </c>
      <c r="BT93" s="85">
        <v>0</v>
      </c>
      <c r="BU93" s="85">
        <v>0</v>
      </c>
      <c r="BV93" s="85">
        <v>9600</v>
      </c>
      <c r="BW93" s="85">
        <v>8700</v>
      </c>
      <c r="BX93" s="85">
        <v>6150</v>
      </c>
      <c r="BY93" s="86">
        <v>171437666</v>
      </c>
    </row>
    <row r="94" spans="1:77" x14ac:dyDescent="0.2">
      <c r="A94" s="83" t="s">
        <v>291</v>
      </c>
      <c r="B94" s="84" t="s">
        <v>384</v>
      </c>
      <c r="C94" s="83" t="s">
        <v>385</v>
      </c>
      <c r="D94" s="85">
        <v>0</v>
      </c>
      <c r="E94" s="85">
        <v>595110</v>
      </c>
      <c r="F94" s="85">
        <v>0</v>
      </c>
      <c r="G94" s="85">
        <v>0</v>
      </c>
      <c r="H94" s="85">
        <v>0</v>
      </c>
      <c r="I94" s="85">
        <v>0</v>
      </c>
      <c r="J94" s="85">
        <v>720000</v>
      </c>
      <c r="K94" s="85">
        <v>0</v>
      </c>
      <c r="L94" s="85">
        <v>0</v>
      </c>
      <c r="M94" s="85">
        <v>135000</v>
      </c>
      <c r="N94" s="85">
        <v>0</v>
      </c>
      <c r="O94" s="85">
        <v>0</v>
      </c>
      <c r="P94" s="85">
        <v>55000</v>
      </c>
      <c r="Q94" s="85">
        <v>30000</v>
      </c>
      <c r="R94" s="85">
        <v>0</v>
      </c>
      <c r="S94" s="85">
        <v>0</v>
      </c>
      <c r="T94" s="85">
        <v>0</v>
      </c>
      <c r="U94" s="85">
        <v>0</v>
      </c>
      <c r="V94" s="85">
        <v>90000</v>
      </c>
      <c r="W94" s="85">
        <v>0</v>
      </c>
      <c r="X94" s="85">
        <v>0</v>
      </c>
      <c r="Y94" s="85">
        <v>45200</v>
      </c>
      <c r="Z94" s="85">
        <v>46500</v>
      </c>
      <c r="AA94" s="85">
        <v>0</v>
      </c>
      <c r="AB94" s="85">
        <v>0</v>
      </c>
      <c r="AC94" s="85">
        <v>0</v>
      </c>
      <c r="AD94" s="85">
        <v>0</v>
      </c>
      <c r="AE94" s="85">
        <v>150000</v>
      </c>
      <c r="AF94" s="85">
        <v>0</v>
      </c>
      <c r="AG94" s="85">
        <v>0</v>
      </c>
      <c r="AH94" s="85">
        <v>0</v>
      </c>
      <c r="AI94" s="85">
        <v>0</v>
      </c>
      <c r="AJ94" s="85">
        <v>0</v>
      </c>
      <c r="AK94" s="85">
        <v>0</v>
      </c>
      <c r="AL94" s="85">
        <v>0</v>
      </c>
      <c r="AM94" s="85">
        <v>0</v>
      </c>
      <c r="AN94" s="85">
        <v>0</v>
      </c>
      <c r="AO94" s="85">
        <v>0</v>
      </c>
      <c r="AP94" s="85">
        <v>0</v>
      </c>
      <c r="AQ94" s="85">
        <v>180000</v>
      </c>
      <c r="AR94" s="85">
        <v>0</v>
      </c>
      <c r="AS94" s="85">
        <v>0</v>
      </c>
      <c r="AT94" s="85">
        <v>0</v>
      </c>
      <c r="AU94" s="85">
        <v>0</v>
      </c>
      <c r="AV94" s="85">
        <v>0</v>
      </c>
      <c r="AW94" s="85">
        <v>0</v>
      </c>
      <c r="AX94" s="85">
        <v>240000</v>
      </c>
      <c r="AY94" s="85">
        <v>0</v>
      </c>
      <c r="AZ94" s="85">
        <v>0</v>
      </c>
      <c r="BA94" s="85">
        <v>30000</v>
      </c>
      <c r="BB94" s="85">
        <v>0</v>
      </c>
      <c r="BC94" s="85">
        <v>0</v>
      </c>
      <c r="BD94" s="85">
        <v>0</v>
      </c>
      <c r="BE94" s="85">
        <v>205000</v>
      </c>
      <c r="BF94" s="85">
        <v>0</v>
      </c>
      <c r="BG94" s="85">
        <v>0</v>
      </c>
      <c r="BH94" s="85">
        <v>45120</v>
      </c>
      <c r="BI94" s="85">
        <v>24000</v>
      </c>
      <c r="BJ94" s="85">
        <v>0</v>
      </c>
      <c r="BK94" s="85">
        <v>0</v>
      </c>
      <c r="BL94" s="85">
        <v>0</v>
      </c>
      <c r="BM94" s="85">
        <v>0</v>
      </c>
      <c r="BN94" s="85">
        <v>0</v>
      </c>
      <c r="BO94" s="85">
        <v>7500</v>
      </c>
      <c r="BP94" s="85">
        <v>461666.67</v>
      </c>
      <c r="BQ94" s="85">
        <v>0</v>
      </c>
      <c r="BR94" s="85">
        <v>0</v>
      </c>
      <c r="BS94" s="85">
        <v>0</v>
      </c>
      <c r="BT94" s="85">
        <v>30000</v>
      </c>
      <c r="BU94" s="85">
        <v>0</v>
      </c>
      <c r="BV94" s="85">
        <v>0</v>
      </c>
      <c r="BW94" s="85">
        <v>0</v>
      </c>
      <c r="BX94" s="85">
        <v>0</v>
      </c>
      <c r="BY94" s="86">
        <v>6702290</v>
      </c>
    </row>
    <row r="95" spans="1:77" x14ac:dyDescent="0.2">
      <c r="A95" s="83" t="s">
        <v>291</v>
      </c>
      <c r="B95" s="84" t="s">
        <v>386</v>
      </c>
      <c r="C95" s="83" t="s">
        <v>387</v>
      </c>
      <c r="D95" s="85">
        <v>2460000</v>
      </c>
      <c r="E95" s="85">
        <v>690000</v>
      </c>
      <c r="F95" s="85">
        <v>490000</v>
      </c>
      <c r="G95" s="85">
        <v>380000</v>
      </c>
      <c r="H95" s="85">
        <v>270000</v>
      </c>
      <c r="I95" s="85">
        <v>200000</v>
      </c>
      <c r="J95" s="85">
        <v>4550000</v>
      </c>
      <c r="K95" s="85">
        <v>517516</v>
      </c>
      <c r="L95" s="85">
        <v>240000</v>
      </c>
      <c r="M95" s="85">
        <v>2270000</v>
      </c>
      <c r="N95" s="85">
        <v>180000</v>
      </c>
      <c r="O95" s="85">
        <v>430000</v>
      </c>
      <c r="P95" s="85">
        <v>740000</v>
      </c>
      <c r="Q95" s="85">
        <v>630000</v>
      </c>
      <c r="R95" s="85">
        <v>130000</v>
      </c>
      <c r="S95" s="85">
        <v>260000</v>
      </c>
      <c r="T95" s="85">
        <v>240000</v>
      </c>
      <c r="U95" s="85">
        <v>300000</v>
      </c>
      <c r="V95" s="85">
        <v>1990000</v>
      </c>
      <c r="W95" s="85">
        <v>390000</v>
      </c>
      <c r="X95" s="85">
        <v>200000</v>
      </c>
      <c r="Y95" s="85">
        <v>870000</v>
      </c>
      <c r="Z95" s="85">
        <v>200000</v>
      </c>
      <c r="AA95" s="85">
        <v>230000</v>
      </c>
      <c r="AB95" s="85">
        <v>0</v>
      </c>
      <c r="AC95" s="85">
        <v>300000</v>
      </c>
      <c r="AD95" s="85">
        <v>140000</v>
      </c>
      <c r="AE95" s="85">
        <v>4140000</v>
      </c>
      <c r="AF95" s="85">
        <v>326166.67</v>
      </c>
      <c r="AG95" s="85">
        <v>100000</v>
      </c>
      <c r="AH95" s="85">
        <v>240000</v>
      </c>
      <c r="AI95" s="85">
        <v>120000</v>
      </c>
      <c r="AJ95" s="85">
        <v>150000</v>
      </c>
      <c r="AK95" s="85">
        <v>270000</v>
      </c>
      <c r="AL95" s="85">
        <v>180000</v>
      </c>
      <c r="AM95" s="85">
        <v>210000</v>
      </c>
      <c r="AN95" s="85">
        <v>290000</v>
      </c>
      <c r="AO95" s="85">
        <v>300000</v>
      </c>
      <c r="AP95" s="85">
        <v>230000</v>
      </c>
      <c r="AQ95" s="85">
        <v>1300000</v>
      </c>
      <c r="AR95" s="85">
        <v>180000</v>
      </c>
      <c r="AS95" s="85">
        <v>120000</v>
      </c>
      <c r="AT95" s="85">
        <v>180000</v>
      </c>
      <c r="AU95" s="85">
        <v>210000</v>
      </c>
      <c r="AV95" s="85">
        <v>120000</v>
      </c>
      <c r="AW95" s="85">
        <v>90000</v>
      </c>
      <c r="AX95" s="85">
        <v>3600000</v>
      </c>
      <c r="AY95" s="85">
        <v>360000</v>
      </c>
      <c r="AZ95" s="85">
        <v>450000</v>
      </c>
      <c r="BA95" s="85">
        <v>480000</v>
      </c>
      <c r="BB95" s="85">
        <v>0</v>
      </c>
      <c r="BC95" s="85">
        <v>275000</v>
      </c>
      <c r="BD95" s="85">
        <v>580000</v>
      </c>
      <c r="BE95" s="85">
        <v>480000</v>
      </c>
      <c r="BF95" s="85">
        <v>180000</v>
      </c>
      <c r="BG95" s="85">
        <v>120000</v>
      </c>
      <c r="BH95" s="85">
        <v>180000</v>
      </c>
      <c r="BI95" s="85">
        <v>3050843</v>
      </c>
      <c r="BJ95" s="85">
        <v>915000</v>
      </c>
      <c r="BK95" s="85">
        <v>380000</v>
      </c>
      <c r="BL95" s="85">
        <v>120000</v>
      </c>
      <c r="BM95" s="85">
        <v>120000</v>
      </c>
      <c r="BN95" s="85">
        <v>360000</v>
      </c>
      <c r="BO95" s="85">
        <v>180000</v>
      </c>
      <c r="BP95" s="85">
        <v>2000000</v>
      </c>
      <c r="BQ95" s="85">
        <v>250000</v>
      </c>
      <c r="BR95" s="85">
        <v>240000</v>
      </c>
      <c r="BS95" s="85">
        <v>315000</v>
      </c>
      <c r="BT95" s="85">
        <v>410000</v>
      </c>
      <c r="BU95" s="85">
        <v>800000</v>
      </c>
      <c r="BV95" s="85">
        <v>330000</v>
      </c>
      <c r="BW95" s="85">
        <v>100000</v>
      </c>
      <c r="BX95" s="85">
        <v>165000</v>
      </c>
      <c r="BY95" s="86">
        <v>16980</v>
      </c>
    </row>
    <row r="96" spans="1:77" x14ac:dyDescent="0.2">
      <c r="A96" s="83" t="s">
        <v>291</v>
      </c>
      <c r="B96" s="84" t="s">
        <v>388</v>
      </c>
      <c r="C96" s="83" t="s">
        <v>389</v>
      </c>
      <c r="D96" s="85">
        <v>270000</v>
      </c>
      <c r="E96" s="85">
        <v>40000</v>
      </c>
      <c r="F96" s="85">
        <v>180000</v>
      </c>
      <c r="G96" s="85">
        <v>110000</v>
      </c>
      <c r="H96" s="85">
        <v>120000</v>
      </c>
      <c r="I96" s="85">
        <v>70000</v>
      </c>
      <c r="J96" s="85">
        <v>100000</v>
      </c>
      <c r="K96" s="85">
        <v>0</v>
      </c>
      <c r="L96" s="85">
        <v>30000</v>
      </c>
      <c r="M96" s="85">
        <v>0</v>
      </c>
      <c r="N96" s="85">
        <v>0</v>
      </c>
      <c r="O96" s="85">
        <v>60000</v>
      </c>
      <c r="P96" s="85">
        <v>110000</v>
      </c>
      <c r="Q96" s="85">
        <v>125000</v>
      </c>
      <c r="R96" s="85">
        <v>30000</v>
      </c>
      <c r="S96" s="85">
        <v>120000</v>
      </c>
      <c r="T96" s="85">
        <v>30000</v>
      </c>
      <c r="U96" s="85">
        <v>0</v>
      </c>
      <c r="V96" s="85">
        <v>65000</v>
      </c>
      <c r="W96" s="85">
        <v>0</v>
      </c>
      <c r="X96" s="85">
        <v>0</v>
      </c>
      <c r="Y96" s="85">
        <v>0</v>
      </c>
      <c r="Z96" s="85">
        <v>50000</v>
      </c>
      <c r="AA96" s="85">
        <v>60000</v>
      </c>
      <c r="AB96" s="85">
        <v>50000</v>
      </c>
      <c r="AC96" s="85">
        <v>60000</v>
      </c>
      <c r="AD96" s="85">
        <v>0</v>
      </c>
      <c r="AE96" s="85">
        <v>240000</v>
      </c>
      <c r="AF96" s="85">
        <v>0</v>
      </c>
      <c r="AG96" s="85">
        <v>50000</v>
      </c>
      <c r="AH96" s="85">
        <v>0</v>
      </c>
      <c r="AI96" s="85">
        <v>0</v>
      </c>
      <c r="AJ96" s="85">
        <v>120000</v>
      </c>
      <c r="AK96" s="85">
        <v>120000</v>
      </c>
      <c r="AL96" s="85">
        <v>0</v>
      </c>
      <c r="AM96" s="85">
        <v>70000</v>
      </c>
      <c r="AN96" s="85">
        <v>60000</v>
      </c>
      <c r="AO96" s="85">
        <v>120000</v>
      </c>
      <c r="AP96" s="85">
        <v>120000</v>
      </c>
      <c r="AQ96" s="85">
        <v>440000</v>
      </c>
      <c r="AR96" s="85">
        <v>180000</v>
      </c>
      <c r="AS96" s="85">
        <v>0</v>
      </c>
      <c r="AT96" s="85">
        <v>150000</v>
      </c>
      <c r="AU96" s="85">
        <v>0</v>
      </c>
      <c r="AV96" s="85">
        <v>60000</v>
      </c>
      <c r="AW96" s="85">
        <v>120000</v>
      </c>
      <c r="AX96" s="85">
        <v>120000</v>
      </c>
      <c r="AY96" s="85">
        <v>30000</v>
      </c>
      <c r="AZ96" s="85">
        <v>0</v>
      </c>
      <c r="BA96" s="85">
        <v>120000</v>
      </c>
      <c r="BB96" s="85">
        <v>0</v>
      </c>
      <c r="BC96" s="85">
        <v>0</v>
      </c>
      <c r="BD96" s="85">
        <v>170000</v>
      </c>
      <c r="BE96" s="85">
        <v>0</v>
      </c>
      <c r="BF96" s="85">
        <v>20000</v>
      </c>
      <c r="BG96" s="85">
        <v>0</v>
      </c>
      <c r="BH96" s="85">
        <v>0</v>
      </c>
      <c r="BI96" s="85">
        <v>240000</v>
      </c>
      <c r="BJ96" s="85">
        <v>0</v>
      </c>
      <c r="BK96" s="85">
        <v>0</v>
      </c>
      <c r="BL96" s="85">
        <v>120000</v>
      </c>
      <c r="BM96" s="85">
        <v>160000</v>
      </c>
      <c r="BN96" s="85">
        <v>120000</v>
      </c>
      <c r="BO96" s="85">
        <v>90000</v>
      </c>
      <c r="BP96" s="85">
        <v>190833.33</v>
      </c>
      <c r="BQ96" s="85">
        <v>90000</v>
      </c>
      <c r="BR96" s="85">
        <v>200000</v>
      </c>
      <c r="BS96" s="85">
        <v>0</v>
      </c>
      <c r="BT96" s="85">
        <v>60000</v>
      </c>
      <c r="BU96" s="85">
        <v>60000</v>
      </c>
      <c r="BV96" s="85">
        <v>60000</v>
      </c>
      <c r="BW96" s="85">
        <v>30000</v>
      </c>
      <c r="BX96" s="85">
        <v>0</v>
      </c>
      <c r="BY96" s="86">
        <v>43850</v>
      </c>
    </row>
    <row r="97" spans="1:77" x14ac:dyDescent="0.2">
      <c r="A97" s="83" t="s">
        <v>291</v>
      </c>
      <c r="B97" s="84" t="s">
        <v>390</v>
      </c>
      <c r="C97" s="83" t="s">
        <v>391</v>
      </c>
      <c r="D97" s="85">
        <v>675000</v>
      </c>
      <c r="E97" s="85">
        <v>170000</v>
      </c>
      <c r="F97" s="85">
        <v>270000</v>
      </c>
      <c r="G97" s="85">
        <v>240000</v>
      </c>
      <c r="H97" s="85">
        <v>195000</v>
      </c>
      <c r="I97" s="85">
        <v>60000</v>
      </c>
      <c r="J97" s="85">
        <v>930000</v>
      </c>
      <c r="K97" s="85">
        <v>102500</v>
      </c>
      <c r="L97" s="85">
        <v>30000</v>
      </c>
      <c r="M97" s="85">
        <v>210000</v>
      </c>
      <c r="N97" s="85">
        <v>90000</v>
      </c>
      <c r="O97" s="85">
        <v>115000</v>
      </c>
      <c r="P97" s="85">
        <v>165000</v>
      </c>
      <c r="Q97" s="85">
        <v>125000</v>
      </c>
      <c r="R97" s="85">
        <v>60000</v>
      </c>
      <c r="S97" s="85">
        <v>90000</v>
      </c>
      <c r="T97" s="85">
        <v>55000</v>
      </c>
      <c r="U97" s="85">
        <v>30000</v>
      </c>
      <c r="V97" s="85">
        <v>795000</v>
      </c>
      <c r="W97" s="85">
        <v>90000</v>
      </c>
      <c r="X97" s="85">
        <v>95000</v>
      </c>
      <c r="Y97" s="85">
        <v>480000</v>
      </c>
      <c r="Z97" s="85">
        <v>100000</v>
      </c>
      <c r="AA97" s="85">
        <v>120000</v>
      </c>
      <c r="AB97" s="85">
        <v>0</v>
      </c>
      <c r="AC97" s="85">
        <v>30000</v>
      </c>
      <c r="AD97" s="85">
        <v>30000</v>
      </c>
      <c r="AE97" s="85">
        <v>735000</v>
      </c>
      <c r="AF97" s="85">
        <v>25000</v>
      </c>
      <c r="AG97" s="85">
        <v>15000</v>
      </c>
      <c r="AH97" s="85">
        <v>85000</v>
      </c>
      <c r="AI97" s="85">
        <v>90000</v>
      </c>
      <c r="AJ97" s="85">
        <v>115000</v>
      </c>
      <c r="AK97" s="85">
        <v>30000</v>
      </c>
      <c r="AL97" s="85">
        <v>140000</v>
      </c>
      <c r="AM97" s="85">
        <v>210000</v>
      </c>
      <c r="AN97" s="85">
        <v>120000</v>
      </c>
      <c r="AO97" s="85">
        <v>150000</v>
      </c>
      <c r="AP97" s="85">
        <v>90000</v>
      </c>
      <c r="AQ97" s="85">
        <v>250000</v>
      </c>
      <c r="AR97" s="85">
        <v>120000</v>
      </c>
      <c r="AS97" s="85">
        <v>85000</v>
      </c>
      <c r="AT97" s="85">
        <v>60000</v>
      </c>
      <c r="AU97" s="85">
        <v>120000</v>
      </c>
      <c r="AV97" s="85">
        <v>60000</v>
      </c>
      <c r="AW97" s="85">
        <v>30000</v>
      </c>
      <c r="AX97" s="85">
        <v>480000</v>
      </c>
      <c r="AY97" s="85">
        <v>120000</v>
      </c>
      <c r="AZ97" s="85">
        <v>0</v>
      </c>
      <c r="BA97" s="85">
        <v>220000</v>
      </c>
      <c r="BB97" s="85">
        <v>0</v>
      </c>
      <c r="BC97" s="85">
        <v>0</v>
      </c>
      <c r="BD97" s="85">
        <v>160000</v>
      </c>
      <c r="BE97" s="85">
        <v>210000</v>
      </c>
      <c r="BF97" s="85">
        <v>135000</v>
      </c>
      <c r="BG97" s="85">
        <v>115000</v>
      </c>
      <c r="BH97" s="85">
        <v>30000</v>
      </c>
      <c r="BI97" s="85">
        <v>580000</v>
      </c>
      <c r="BJ97" s="85">
        <v>235000</v>
      </c>
      <c r="BK97" s="85">
        <v>0</v>
      </c>
      <c r="BL97" s="85">
        <v>30000</v>
      </c>
      <c r="BM97" s="85">
        <v>30000</v>
      </c>
      <c r="BN97" s="85">
        <v>50000</v>
      </c>
      <c r="BO97" s="85">
        <v>60000</v>
      </c>
      <c r="BP97" s="85">
        <v>401666.67</v>
      </c>
      <c r="BQ97" s="85">
        <v>60000</v>
      </c>
      <c r="BR97" s="85">
        <v>120000</v>
      </c>
      <c r="BS97" s="85">
        <v>120000</v>
      </c>
      <c r="BT97" s="85">
        <v>120000</v>
      </c>
      <c r="BU97" s="85">
        <v>195000</v>
      </c>
      <c r="BV97" s="85">
        <v>90000</v>
      </c>
      <c r="BW97" s="85">
        <v>30000</v>
      </c>
      <c r="BX97" s="85">
        <v>35000</v>
      </c>
      <c r="BY97" s="86"/>
    </row>
    <row r="98" spans="1:77" x14ac:dyDescent="0.2">
      <c r="A98" s="83" t="s">
        <v>291</v>
      </c>
      <c r="B98" s="84" t="s">
        <v>392</v>
      </c>
      <c r="C98" s="83" t="s">
        <v>393</v>
      </c>
      <c r="D98" s="85"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220455</v>
      </c>
      <c r="L98" s="85">
        <v>0</v>
      </c>
      <c r="M98" s="85">
        <v>0</v>
      </c>
      <c r="N98" s="85">
        <v>39050</v>
      </c>
      <c r="O98" s="85">
        <v>0</v>
      </c>
      <c r="P98" s="85">
        <v>13200</v>
      </c>
      <c r="Q98" s="85">
        <v>149511</v>
      </c>
      <c r="R98" s="85">
        <v>0</v>
      </c>
      <c r="S98" s="85">
        <v>0</v>
      </c>
      <c r="T98" s="85">
        <v>46082.86</v>
      </c>
      <c r="U98" s="85">
        <v>0</v>
      </c>
      <c r="V98" s="85">
        <v>0</v>
      </c>
      <c r="W98" s="85">
        <v>0</v>
      </c>
      <c r="X98" s="85">
        <v>0</v>
      </c>
      <c r="Y98" s="85">
        <v>74549</v>
      </c>
      <c r="Z98" s="85">
        <v>19320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61440</v>
      </c>
      <c r="AH98" s="85">
        <v>0</v>
      </c>
      <c r="AI98" s="85">
        <v>0</v>
      </c>
      <c r="AJ98" s="85">
        <v>0</v>
      </c>
      <c r="AK98" s="85">
        <v>0</v>
      </c>
      <c r="AL98" s="85">
        <v>0</v>
      </c>
      <c r="AM98" s="85">
        <v>110988</v>
      </c>
      <c r="AN98" s="85">
        <v>0</v>
      </c>
      <c r="AO98" s="85">
        <v>0</v>
      </c>
      <c r="AP98" s="85">
        <v>104580</v>
      </c>
      <c r="AQ98" s="85">
        <v>0</v>
      </c>
      <c r="AR98" s="85">
        <v>0</v>
      </c>
      <c r="AS98" s="85">
        <v>0</v>
      </c>
      <c r="AT98" s="85">
        <v>0</v>
      </c>
      <c r="AU98" s="85">
        <v>0</v>
      </c>
      <c r="AV98" s="85">
        <v>0</v>
      </c>
      <c r="AW98" s="85">
        <v>0</v>
      </c>
      <c r="AX98" s="85">
        <v>0</v>
      </c>
      <c r="AY98" s="85">
        <v>151220</v>
      </c>
      <c r="AZ98" s="85">
        <v>133996</v>
      </c>
      <c r="BA98" s="85">
        <v>0</v>
      </c>
      <c r="BB98" s="85">
        <v>0</v>
      </c>
      <c r="BC98" s="85">
        <v>0</v>
      </c>
      <c r="BD98" s="85">
        <v>0</v>
      </c>
      <c r="BE98" s="85">
        <v>438856</v>
      </c>
      <c r="BF98" s="85">
        <v>107616</v>
      </c>
      <c r="BG98" s="85">
        <v>0</v>
      </c>
      <c r="BH98" s="85">
        <v>0</v>
      </c>
      <c r="BI98" s="85">
        <v>0</v>
      </c>
      <c r="BJ98" s="85">
        <v>0</v>
      </c>
      <c r="BK98" s="85">
        <v>0</v>
      </c>
      <c r="BL98" s="85">
        <v>0</v>
      </c>
      <c r="BM98" s="85">
        <v>0</v>
      </c>
      <c r="BN98" s="85">
        <v>0</v>
      </c>
      <c r="BO98" s="85">
        <v>0</v>
      </c>
      <c r="BP98" s="85">
        <v>0</v>
      </c>
      <c r="BQ98" s="85">
        <v>0</v>
      </c>
      <c r="BR98" s="85">
        <v>0</v>
      </c>
      <c r="BS98" s="85">
        <v>0</v>
      </c>
      <c r="BT98" s="85">
        <v>53400</v>
      </c>
      <c r="BU98" s="85">
        <v>0</v>
      </c>
      <c r="BV98" s="85">
        <v>0</v>
      </c>
      <c r="BW98" s="85">
        <v>3000</v>
      </c>
      <c r="BX98" s="85">
        <v>0</v>
      </c>
      <c r="BY98" s="86">
        <v>16470336.949999999</v>
      </c>
    </row>
    <row r="99" spans="1:77" x14ac:dyDescent="0.2">
      <c r="A99" s="83" t="s">
        <v>291</v>
      </c>
      <c r="B99" s="84" t="s">
        <v>394</v>
      </c>
      <c r="C99" s="83" t="s">
        <v>395</v>
      </c>
      <c r="D99" s="85">
        <v>203800</v>
      </c>
      <c r="E99" s="85">
        <v>22845</v>
      </c>
      <c r="F99" s="85">
        <v>812820</v>
      </c>
      <c r="G99" s="85">
        <v>0</v>
      </c>
      <c r="H99" s="85">
        <v>17025</v>
      </c>
      <c r="I99" s="85">
        <v>36300</v>
      </c>
      <c r="J99" s="85">
        <v>0</v>
      </c>
      <c r="K99" s="85">
        <v>48480</v>
      </c>
      <c r="L99" s="85">
        <v>0</v>
      </c>
      <c r="M99" s="85">
        <v>103100</v>
      </c>
      <c r="N99" s="85">
        <v>93725</v>
      </c>
      <c r="O99" s="85">
        <v>0</v>
      </c>
      <c r="P99" s="85">
        <v>0</v>
      </c>
      <c r="Q99" s="85">
        <v>193860</v>
      </c>
      <c r="R99" s="85">
        <v>0</v>
      </c>
      <c r="S99" s="85">
        <v>0</v>
      </c>
      <c r="T99" s="85">
        <v>0</v>
      </c>
      <c r="U99" s="85">
        <v>0</v>
      </c>
      <c r="V99" s="85">
        <v>259400</v>
      </c>
      <c r="W99" s="85">
        <v>0</v>
      </c>
      <c r="X99" s="85">
        <v>0</v>
      </c>
      <c r="Y99" s="85">
        <v>1100767</v>
      </c>
      <c r="Z99" s="85">
        <v>20550</v>
      </c>
      <c r="AA99" s="85">
        <v>394180</v>
      </c>
      <c r="AB99" s="85">
        <v>0</v>
      </c>
      <c r="AC99" s="85">
        <v>333450</v>
      </c>
      <c r="AD99" s="85">
        <v>1069200</v>
      </c>
      <c r="AE99" s="85">
        <v>1457700</v>
      </c>
      <c r="AF99" s="85">
        <v>69000</v>
      </c>
      <c r="AG99" s="85">
        <v>430560</v>
      </c>
      <c r="AH99" s="85">
        <v>0</v>
      </c>
      <c r="AI99" s="85">
        <v>108120</v>
      </c>
      <c r="AJ99" s="85">
        <v>276600</v>
      </c>
      <c r="AK99" s="85">
        <v>88350</v>
      </c>
      <c r="AL99" s="85">
        <v>396360</v>
      </c>
      <c r="AM99" s="85">
        <v>280980</v>
      </c>
      <c r="AN99" s="85">
        <v>204650</v>
      </c>
      <c r="AO99" s="85">
        <v>0</v>
      </c>
      <c r="AP99" s="85">
        <v>334152</v>
      </c>
      <c r="AQ99" s="85">
        <v>52050</v>
      </c>
      <c r="AR99" s="85">
        <v>0</v>
      </c>
      <c r="AS99" s="85">
        <v>0</v>
      </c>
      <c r="AT99" s="85">
        <v>0</v>
      </c>
      <c r="AU99" s="85">
        <v>2700</v>
      </c>
      <c r="AV99" s="85">
        <v>0</v>
      </c>
      <c r="AW99" s="85">
        <v>0</v>
      </c>
      <c r="AX99" s="85">
        <v>48300</v>
      </c>
      <c r="AY99" s="85">
        <v>29700</v>
      </c>
      <c r="AZ99" s="85">
        <v>7800</v>
      </c>
      <c r="BA99" s="85">
        <v>47720</v>
      </c>
      <c r="BB99" s="85">
        <v>0</v>
      </c>
      <c r="BC99" s="85">
        <v>5691224</v>
      </c>
      <c r="BD99" s="85">
        <v>73800</v>
      </c>
      <c r="BE99" s="85">
        <v>0</v>
      </c>
      <c r="BF99" s="85">
        <v>125835</v>
      </c>
      <c r="BG99" s="85">
        <v>0</v>
      </c>
      <c r="BH99" s="85">
        <v>0</v>
      </c>
      <c r="BI99" s="85">
        <v>1180</v>
      </c>
      <c r="BJ99" s="85">
        <v>1465098</v>
      </c>
      <c r="BK99" s="85">
        <v>0</v>
      </c>
      <c r="BL99" s="85">
        <v>0</v>
      </c>
      <c r="BM99" s="85">
        <v>0</v>
      </c>
      <c r="BN99" s="85">
        <v>0</v>
      </c>
      <c r="BO99" s="85">
        <v>9200</v>
      </c>
      <c r="BP99" s="85">
        <v>19200</v>
      </c>
      <c r="BQ99" s="85">
        <v>0</v>
      </c>
      <c r="BR99" s="85">
        <v>0</v>
      </c>
      <c r="BS99" s="85">
        <v>0</v>
      </c>
      <c r="BT99" s="85">
        <v>1384130</v>
      </c>
      <c r="BU99" s="85">
        <v>52800</v>
      </c>
      <c r="BV99" s="85">
        <v>0</v>
      </c>
      <c r="BW99" s="85">
        <v>2280</v>
      </c>
      <c r="BX99" s="85">
        <v>0</v>
      </c>
      <c r="BY99" s="86">
        <v>13179946.550000001</v>
      </c>
    </row>
    <row r="100" spans="1:77" x14ac:dyDescent="0.2">
      <c r="A100" s="83" t="s">
        <v>291</v>
      </c>
      <c r="B100" s="84" t="s">
        <v>396</v>
      </c>
      <c r="C100" s="83" t="s">
        <v>397</v>
      </c>
      <c r="D100" s="85">
        <v>0</v>
      </c>
      <c r="E100" s="85">
        <v>0</v>
      </c>
      <c r="F100" s="85">
        <v>0</v>
      </c>
      <c r="G100" s="85">
        <v>0</v>
      </c>
      <c r="H100" s="85">
        <v>5650</v>
      </c>
      <c r="I100" s="85">
        <v>0</v>
      </c>
      <c r="J100" s="85">
        <v>0</v>
      </c>
      <c r="K100" s="85">
        <v>48750</v>
      </c>
      <c r="L100" s="85">
        <v>0</v>
      </c>
      <c r="M100" s="85">
        <v>255600</v>
      </c>
      <c r="N100" s="85">
        <v>0</v>
      </c>
      <c r="O100" s="85">
        <v>0</v>
      </c>
      <c r="P100" s="85">
        <v>0</v>
      </c>
      <c r="Q100" s="85">
        <v>154600</v>
      </c>
      <c r="R100" s="85">
        <v>0</v>
      </c>
      <c r="S100" s="85">
        <v>0</v>
      </c>
      <c r="T100" s="85">
        <v>0</v>
      </c>
      <c r="U100" s="85">
        <v>0</v>
      </c>
      <c r="V100" s="85">
        <v>0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85">
        <v>10000</v>
      </c>
      <c r="AC100" s="85">
        <v>0</v>
      </c>
      <c r="AD100" s="85">
        <v>0</v>
      </c>
      <c r="AE100" s="85">
        <v>199620</v>
      </c>
      <c r="AF100" s="85">
        <v>0</v>
      </c>
      <c r="AG100" s="85">
        <v>0</v>
      </c>
      <c r="AH100" s="85">
        <v>0</v>
      </c>
      <c r="AI100" s="85">
        <v>7950</v>
      </c>
      <c r="AJ100" s="85">
        <v>3750</v>
      </c>
      <c r="AK100" s="85">
        <v>0</v>
      </c>
      <c r="AL100" s="85">
        <v>0</v>
      </c>
      <c r="AM100" s="85">
        <v>38400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85">
        <v>13200</v>
      </c>
      <c r="AT100" s="85">
        <v>0</v>
      </c>
      <c r="AU100" s="85">
        <v>0</v>
      </c>
      <c r="AV100" s="85">
        <v>0</v>
      </c>
      <c r="AW100" s="85">
        <v>0</v>
      </c>
      <c r="AX100" s="85">
        <v>0</v>
      </c>
      <c r="AY100" s="85">
        <v>0</v>
      </c>
      <c r="AZ100" s="85">
        <v>3450</v>
      </c>
      <c r="BA100" s="85">
        <v>0</v>
      </c>
      <c r="BB100" s="85">
        <v>0</v>
      </c>
      <c r="BC100" s="85">
        <v>0</v>
      </c>
      <c r="BD100" s="85">
        <v>0</v>
      </c>
      <c r="BE100" s="85">
        <v>0</v>
      </c>
      <c r="BF100" s="85">
        <v>0</v>
      </c>
      <c r="BG100" s="85">
        <v>800</v>
      </c>
      <c r="BH100" s="85">
        <v>0</v>
      </c>
      <c r="BI100" s="85">
        <v>349825</v>
      </c>
      <c r="BJ100" s="85">
        <v>113500</v>
      </c>
      <c r="BK100" s="85">
        <v>0</v>
      </c>
      <c r="BL100" s="85">
        <v>0</v>
      </c>
      <c r="BM100" s="85">
        <v>0</v>
      </c>
      <c r="BN100" s="85">
        <v>3750</v>
      </c>
      <c r="BO100" s="85">
        <v>0</v>
      </c>
      <c r="BP100" s="85">
        <v>48940</v>
      </c>
      <c r="BQ100" s="85">
        <v>0</v>
      </c>
      <c r="BR100" s="85">
        <v>0</v>
      </c>
      <c r="BS100" s="85">
        <v>0</v>
      </c>
      <c r="BT100" s="85">
        <v>6000</v>
      </c>
      <c r="BU100" s="85">
        <v>0</v>
      </c>
      <c r="BV100" s="85">
        <v>6300</v>
      </c>
      <c r="BW100" s="85">
        <v>2000</v>
      </c>
      <c r="BX100" s="85">
        <v>0</v>
      </c>
      <c r="BY100" s="86">
        <v>420929.93</v>
      </c>
    </row>
    <row r="101" spans="1:77" x14ac:dyDescent="0.2">
      <c r="A101" s="83" t="s">
        <v>291</v>
      </c>
      <c r="B101" s="84" t="s">
        <v>398</v>
      </c>
      <c r="C101" s="83" t="s">
        <v>399</v>
      </c>
      <c r="D101" s="85">
        <v>727702.03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128730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  <c r="Q101" s="85">
        <v>0</v>
      </c>
      <c r="R101" s="85">
        <v>0</v>
      </c>
      <c r="S101" s="85">
        <v>0</v>
      </c>
      <c r="T101" s="85">
        <v>0</v>
      </c>
      <c r="U101" s="85">
        <v>0</v>
      </c>
      <c r="V101" s="85">
        <v>0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85">
        <v>0</v>
      </c>
      <c r="AC101" s="85">
        <v>0</v>
      </c>
      <c r="AD101" s="85">
        <v>0</v>
      </c>
      <c r="AE101" s="85">
        <v>51161.4</v>
      </c>
      <c r="AF101" s="85">
        <v>0</v>
      </c>
      <c r="AG101" s="85">
        <v>0</v>
      </c>
      <c r="AH101" s="85">
        <v>0</v>
      </c>
      <c r="AI101" s="85">
        <v>0</v>
      </c>
      <c r="AJ101" s="8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0</v>
      </c>
      <c r="AP101" s="85">
        <v>0</v>
      </c>
      <c r="AQ101" s="85">
        <v>0</v>
      </c>
      <c r="AR101" s="85">
        <v>0</v>
      </c>
      <c r="AS101" s="85">
        <v>0</v>
      </c>
      <c r="AT101" s="85">
        <v>0</v>
      </c>
      <c r="AU101" s="85">
        <v>0</v>
      </c>
      <c r="AV101" s="85">
        <v>0</v>
      </c>
      <c r="AW101" s="85">
        <v>0</v>
      </c>
      <c r="AX101" s="85">
        <v>70020</v>
      </c>
      <c r="AY101" s="85">
        <v>0</v>
      </c>
      <c r="AZ101" s="85">
        <v>0</v>
      </c>
      <c r="BA101" s="85">
        <v>0</v>
      </c>
      <c r="BB101" s="85">
        <v>0</v>
      </c>
      <c r="BC101" s="85">
        <v>0</v>
      </c>
      <c r="BD101" s="85">
        <v>0</v>
      </c>
      <c r="BE101" s="85">
        <v>0</v>
      </c>
      <c r="BF101" s="85">
        <v>0</v>
      </c>
      <c r="BG101" s="85">
        <v>0</v>
      </c>
      <c r="BH101" s="85">
        <v>0</v>
      </c>
      <c r="BI101" s="85">
        <v>197310</v>
      </c>
      <c r="BJ101" s="85">
        <v>0</v>
      </c>
      <c r="BK101" s="85">
        <v>0</v>
      </c>
      <c r="BL101" s="85">
        <v>0</v>
      </c>
      <c r="BM101" s="85">
        <v>0</v>
      </c>
      <c r="BN101" s="85">
        <v>0</v>
      </c>
      <c r="BO101" s="85">
        <v>0</v>
      </c>
      <c r="BP101" s="85">
        <v>0</v>
      </c>
      <c r="BQ101" s="85">
        <v>0</v>
      </c>
      <c r="BR101" s="85">
        <v>0</v>
      </c>
      <c r="BS101" s="85">
        <v>0</v>
      </c>
      <c r="BT101" s="85">
        <v>0</v>
      </c>
      <c r="BU101" s="85">
        <v>0</v>
      </c>
      <c r="BV101" s="85">
        <v>0</v>
      </c>
      <c r="BW101" s="85">
        <v>0</v>
      </c>
      <c r="BX101" s="85">
        <v>0</v>
      </c>
      <c r="BY101" s="86">
        <v>189790</v>
      </c>
    </row>
    <row r="102" spans="1:77" x14ac:dyDescent="0.2">
      <c r="A102" s="83" t="s">
        <v>291</v>
      </c>
      <c r="B102" s="84" t="s">
        <v>400</v>
      </c>
      <c r="C102" s="83" t="s">
        <v>401</v>
      </c>
      <c r="D102" s="85"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</v>
      </c>
      <c r="AD102" s="85">
        <v>0</v>
      </c>
      <c r="AE102" s="85">
        <v>0</v>
      </c>
      <c r="AF102" s="85">
        <v>0</v>
      </c>
      <c r="AG102" s="85">
        <v>0</v>
      </c>
      <c r="AH102" s="85">
        <v>0</v>
      </c>
      <c r="AI102" s="85">
        <v>0</v>
      </c>
      <c r="AJ102" s="85">
        <v>0</v>
      </c>
      <c r="AK102" s="85">
        <v>0</v>
      </c>
      <c r="AL102" s="85">
        <v>0</v>
      </c>
      <c r="AM102" s="85">
        <v>0</v>
      </c>
      <c r="AN102" s="85">
        <v>0</v>
      </c>
      <c r="AO102" s="85">
        <v>0</v>
      </c>
      <c r="AP102" s="85">
        <v>0</v>
      </c>
      <c r="AQ102" s="85">
        <v>0</v>
      </c>
      <c r="AR102" s="85">
        <v>0</v>
      </c>
      <c r="AS102" s="85">
        <v>0</v>
      </c>
      <c r="AT102" s="85">
        <v>0</v>
      </c>
      <c r="AU102" s="85">
        <v>0</v>
      </c>
      <c r="AV102" s="85">
        <v>0</v>
      </c>
      <c r="AW102" s="85">
        <v>0</v>
      </c>
      <c r="AX102" s="85">
        <v>0</v>
      </c>
      <c r="AY102" s="85">
        <v>0</v>
      </c>
      <c r="AZ102" s="85">
        <v>0</v>
      </c>
      <c r="BA102" s="85">
        <v>0</v>
      </c>
      <c r="BB102" s="85">
        <v>0</v>
      </c>
      <c r="BC102" s="85">
        <v>0</v>
      </c>
      <c r="BD102" s="85">
        <v>0</v>
      </c>
      <c r="BE102" s="85">
        <v>0</v>
      </c>
      <c r="BF102" s="85">
        <v>0</v>
      </c>
      <c r="BG102" s="85">
        <v>0</v>
      </c>
      <c r="BH102" s="85">
        <v>0</v>
      </c>
      <c r="BI102" s="85">
        <v>0</v>
      </c>
      <c r="BJ102" s="85">
        <v>0</v>
      </c>
      <c r="BK102" s="85">
        <v>0</v>
      </c>
      <c r="BL102" s="85">
        <v>0</v>
      </c>
      <c r="BM102" s="85">
        <v>0</v>
      </c>
      <c r="BN102" s="85">
        <v>0</v>
      </c>
      <c r="BO102" s="85">
        <v>0</v>
      </c>
      <c r="BP102" s="85">
        <v>0</v>
      </c>
      <c r="BQ102" s="85">
        <v>0</v>
      </c>
      <c r="BR102" s="85">
        <v>0</v>
      </c>
      <c r="BS102" s="85">
        <v>0</v>
      </c>
      <c r="BT102" s="85">
        <v>0</v>
      </c>
      <c r="BU102" s="85">
        <v>0</v>
      </c>
      <c r="BV102" s="85">
        <v>0</v>
      </c>
      <c r="BW102" s="85">
        <v>0</v>
      </c>
      <c r="BX102" s="85">
        <v>0</v>
      </c>
      <c r="BY102" s="86">
        <v>57667.53</v>
      </c>
    </row>
    <row r="103" spans="1:77" x14ac:dyDescent="0.2">
      <c r="A103" s="83" t="s">
        <v>291</v>
      </c>
      <c r="B103" s="84" t="s">
        <v>402</v>
      </c>
      <c r="C103" s="83" t="s">
        <v>403</v>
      </c>
      <c r="D103" s="85">
        <v>1925169.22</v>
      </c>
      <c r="E103" s="85">
        <v>225080.95999999999</v>
      </c>
      <c r="F103" s="85">
        <v>764451.8</v>
      </c>
      <c r="G103" s="85">
        <v>444914.56</v>
      </c>
      <c r="H103" s="85">
        <v>291741.84000000003</v>
      </c>
      <c r="I103" s="85">
        <v>81795.97</v>
      </c>
      <c r="J103" s="85">
        <v>4085572.56</v>
      </c>
      <c r="K103" s="85">
        <v>0</v>
      </c>
      <c r="L103" s="85">
        <v>219897</v>
      </c>
      <c r="M103" s="85">
        <v>1145272.8700000001</v>
      </c>
      <c r="N103" s="85">
        <v>158410.70000000001</v>
      </c>
      <c r="O103" s="85">
        <v>603667.78</v>
      </c>
      <c r="P103" s="85">
        <v>1905623.85</v>
      </c>
      <c r="Q103" s="85">
        <v>732757.61</v>
      </c>
      <c r="R103" s="85">
        <v>130992.04</v>
      </c>
      <c r="S103" s="85">
        <v>0</v>
      </c>
      <c r="T103" s="85">
        <v>351962.52</v>
      </c>
      <c r="U103" s="85">
        <v>107663.2</v>
      </c>
      <c r="V103" s="85">
        <v>2905489.26</v>
      </c>
      <c r="W103" s="85">
        <v>785110.35</v>
      </c>
      <c r="X103" s="85">
        <v>428022.8</v>
      </c>
      <c r="Y103" s="85">
        <v>760844</v>
      </c>
      <c r="Z103" s="85">
        <v>253873.8</v>
      </c>
      <c r="AA103" s="85">
        <v>434522.4</v>
      </c>
      <c r="AB103" s="85">
        <v>332985.53000000003</v>
      </c>
      <c r="AC103" s="85">
        <v>163088.92000000001</v>
      </c>
      <c r="AD103" s="85">
        <v>61170.2</v>
      </c>
      <c r="AE103" s="85">
        <v>3574763.63</v>
      </c>
      <c r="AF103" s="85">
        <v>232555.2</v>
      </c>
      <c r="AG103" s="85">
        <v>169376.67</v>
      </c>
      <c r="AH103" s="85">
        <v>161761.47</v>
      </c>
      <c r="AI103" s="85">
        <v>167823.07</v>
      </c>
      <c r="AJ103" s="85">
        <v>191546.23</v>
      </c>
      <c r="AK103" s="85">
        <v>187109.68</v>
      </c>
      <c r="AL103" s="85">
        <v>196585.54</v>
      </c>
      <c r="AM103" s="85">
        <v>315372.59999999998</v>
      </c>
      <c r="AN103" s="85">
        <v>165253.17000000001</v>
      </c>
      <c r="AO103" s="85">
        <v>215464.32000000001</v>
      </c>
      <c r="AP103" s="85">
        <v>129316.91</v>
      </c>
      <c r="AQ103" s="85">
        <v>878778</v>
      </c>
      <c r="AR103" s="85">
        <v>167845.4</v>
      </c>
      <c r="AS103" s="85">
        <v>164125.6</v>
      </c>
      <c r="AT103" s="85">
        <v>129052.14</v>
      </c>
      <c r="AU103" s="85">
        <v>144239.41</v>
      </c>
      <c r="AV103" s="85">
        <v>57216.2</v>
      </c>
      <c r="AW103" s="85">
        <v>143488.70000000001</v>
      </c>
      <c r="AX103" s="85">
        <v>2378486.13</v>
      </c>
      <c r="AY103" s="85">
        <v>242635.36</v>
      </c>
      <c r="AZ103" s="85">
        <v>215022.3</v>
      </c>
      <c r="BA103" s="85">
        <v>66991.600000000006</v>
      </c>
      <c r="BB103" s="85">
        <v>0</v>
      </c>
      <c r="BC103" s="85">
        <v>47410</v>
      </c>
      <c r="BD103" s="85">
        <v>0</v>
      </c>
      <c r="BE103" s="85">
        <v>445971.41</v>
      </c>
      <c r="BF103" s="85">
        <v>239882.8</v>
      </c>
      <c r="BG103" s="85">
        <v>115064.92</v>
      </c>
      <c r="BH103" s="85">
        <v>65354.62</v>
      </c>
      <c r="BI103" s="85">
        <v>2387497.0499999998</v>
      </c>
      <c r="BJ103" s="85">
        <v>762892.91</v>
      </c>
      <c r="BK103" s="85">
        <v>284559.33</v>
      </c>
      <c r="BL103" s="85">
        <v>195873.81</v>
      </c>
      <c r="BM103" s="85">
        <v>281206.37</v>
      </c>
      <c r="BN103" s="85">
        <v>372452.4</v>
      </c>
      <c r="BO103" s="85">
        <v>193525.7</v>
      </c>
      <c r="BP103" s="85">
        <v>1366583.12</v>
      </c>
      <c r="BQ103" s="85">
        <v>162334.79999999999</v>
      </c>
      <c r="BR103" s="85">
        <v>185717.31</v>
      </c>
      <c r="BS103" s="85">
        <v>294777.94</v>
      </c>
      <c r="BT103" s="85">
        <v>288093.28000000003</v>
      </c>
      <c r="BU103" s="85">
        <v>517560.76</v>
      </c>
      <c r="BV103" s="85">
        <v>230576.79</v>
      </c>
      <c r="BW103" s="85">
        <v>91128.08</v>
      </c>
      <c r="BX103" s="85">
        <v>91563.02</v>
      </c>
      <c r="BY103" s="86">
        <v>3000</v>
      </c>
    </row>
    <row r="104" spans="1:77" x14ac:dyDescent="0.2">
      <c r="A104" s="83" t="s">
        <v>291</v>
      </c>
      <c r="B104" s="84" t="s">
        <v>404</v>
      </c>
      <c r="C104" s="83" t="s">
        <v>405</v>
      </c>
      <c r="D104" s="85">
        <v>2887753.77</v>
      </c>
      <c r="E104" s="85">
        <v>469349.64</v>
      </c>
      <c r="F104" s="85">
        <v>1146677.72</v>
      </c>
      <c r="G104" s="85">
        <v>667371.84</v>
      </c>
      <c r="H104" s="85">
        <v>437611.58</v>
      </c>
      <c r="I104" s="85">
        <v>122693.95</v>
      </c>
      <c r="J104" s="85">
        <v>6128358.6399999997</v>
      </c>
      <c r="K104" s="85">
        <v>1104538</v>
      </c>
      <c r="L104" s="85">
        <v>359986.9</v>
      </c>
      <c r="M104" s="85">
        <v>1717909.32</v>
      </c>
      <c r="N104" s="85">
        <v>237961.65</v>
      </c>
      <c r="O104" s="85">
        <v>904923.86</v>
      </c>
      <c r="P104" s="85">
        <v>862643.48</v>
      </c>
      <c r="Q104" s="85">
        <v>1099136.42</v>
      </c>
      <c r="R104" s="85">
        <v>196458.07</v>
      </c>
      <c r="S104" s="85">
        <v>508577.24</v>
      </c>
      <c r="T104" s="85">
        <v>527943.81999999995</v>
      </c>
      <c r="U104" s="85">
        <v>145102.6</v>
      </c>
      <c r="V104" s="85">
        <v>4358233.8899999997</v>
      </c>
      <c r="W104" s="85">
        <v>1177665.5</v>
      </c>
      <c r="X104" s="85">
        <v>642034.19999999995</v>
      </c>
      <c r="Y104" s="85">
        <v>1141266</v>
      </c>
      <c r="Z104" s="85">
        <v>188946.03</v>
      </c>
      <c r="AA104" s="85">
        <v>651783.6</v>
      </c>
      <c r="AB104" s="85">
        <v>329580.34000000003</v>
      </c>
      <c r="AC104" s="85">
        <v>244634.6</v>
      </c>
      <c r="AD104" s="85">
        <v>91755.3</v>
      </c>
      <c r="AE104" s="85">
        <v>5362145.5199999996</v>
      </c>
      <c r="AF104" s="85">
        <v>348832.8</v>
      </c>
      <c r="AG104" s="85">
        <v>254065.01</v>
      </c>
      <c r="AH104" s="85">
        <v>242642.21</v>
      </c>
      <c r="AI104" s="85">
        <v>251734.61</v>
      </c>
      <c r="AJ104" s="85">
        <v>287319.36</v>
      </c>
      <c r="AK104" s="85">
        <v>271790.52</v>
      </c>
      <c r="AL104" s="85">
        <v>294878.31</v>
      </c>
      <c r="AM104" s="85">
        <v>473058.9</v>
      </c>
      <c r="AN104" s="85">
        <v>247879.76</v>
      </c>
      <c r="AO104" s="85">
        <v>323196.48</v>
      </c>
      <c r="AP104" s="85">
        <v>193975.36</v>
      </c>
      <c r="AQ104" s="85">
        <v>1318167</v>
      </c>
      <c r="AR104" s="85">
        <v>251768.1</v>
      </c>
      <c r="AS104" s="85">
        <v>246188.4</v>
      </c>
      <c r="AT104" s="85">
        <v>193578.2</v>
      </c>
      <c r="AU104" s="85">
        <v>216359.12</v>
      </c>
      <c r="AV104" s="85">
        <v>85824.3</v>
      </c>
      <c r="AW104" s="85">
        <v>215233.05</v>
      </c>
      <c r="AX104" s="85">
        <v>3567729.18</v>
      </c>
      <c r="AY104" s="85">
        <v>363952.65</v>
      </c>
      <c r="AZ104" s="85">
        <v>215022.3</v>
      </c>
      <c r="BA104" s="85">
        <v>100487.4</v>
      </c>
      <c r="BB104" s="85">
        <v>599066</v>
      </c>
      <c r="BC104" s="85">
        <v>71236.2</v>
      </c>
      <c r="BD104" s="85">
        <v>0</v>
      </c>
      <c r="BE104" s="85">
        <v>668957.12</v>
      </c>
      <c r="BF104" s="85">
        <v>359824.2</v>
      </c>
      <c r="BG104" s="85">
        <v>172598.58</v>
      </c>
      <c r="BH104" s="85">
        <v>98031.93</v>
      </c>
      <c r="BI104" s="85">
        <v>3581245.61</v>
      </c>
      <c r="BJ104" s="85">
        <v>1144339.32</v>
      </c>
      <c r="BK104" s="85">
        <v>426838.99</v>
      </c>
      <c r="BL104" s="85">
        <v>293810.71000000002</v>
      </c>
      <c r="BM104" s="85">
        <v>421809.56</v>
      </c>
      <c r="BN104" s="85">
        <v>558678.6</v>
      </c>
      <c r="BO104" s="85">
        <v>290288.56</v>
      </c>
      <c r="BP104" s="85">
        <v>2049874.68</v>
      </c>
      <c r="BQ104" s="85">
        <v>243502.2</v>
      </c>
      <c r="BR104" s="85">
        <v>278575.96000000002</v>
      </c>
      <c r="BS104" s="85">
        <v>442166.94</v>
      </c>
      <c r="BT104" s="85">
        <v>432139.92</v>
      </c>
      <c r="BU104" s="85">
        <v>776341.13</v>
      </c>
      <c r="BV104" s="85">
        <v>345865.17</v>
      </c>
      <c r="BW104" s="85">
        <v>136692.10999999999</v>
      </c>
      <c r="BX104" s="85">
        <v>137344.51999999999</v>
      </c>
      <c r="BY104" s="86">
        <v>6832500</v>
      </c>
    </row>
    <row r="105" spans="1:77" x14ac:dyDescent="0.2">
      <c r="A105" s="83" t="s">
        <v>291</v>
      </c>
      <c r="B105" s="84" t="s">
        <v>406</v>
      </c>
      <c r="C105" s="83" t="s">
        <v>407</v>
      </c>
      <c r="D105" s="85">
        <v>216304.5</v>
      </c>
      <c r="E105" s="85">
        <v>32901.9</v>
      </c>
      <c r="F105" s="85">
        <v>45968.4</v>
      </c>
      <c r="G105" s="85">
        <v>199973.5</v>
      </c>
      <c r="H105" s="85">
        <v>32220</v>
      </c>
      <c r="I105" s="85">
        <v>0</v>
      </c>
      <c r="J105" s="85">
        <v>482443.5</v>
      </c>
      <c r="K105" s="85">
        <v>79597.8</v>
      </c>
      <c r="L105" s="85">
        <v>43219.8</v>
      </c>
      <c r="M105" s="85">
        <v>80137.8</v>
      </c>
      <c r="N105" s="85">
        <v>47483.7</v>
      </c>
      <c r="O105" s="85">
        <v>55974.6</v>
      </c>
      <c r="P105" s="85">
        <v>57259.8</v>
      </c>
      <c r="Q105" s="85">
        <v>25875</v>
      </c>
      <c r="R105" s="85">
        <v>14279.4</v>
      </c>
      <c r="S105" s="85">
        <v>45583.199999999997</v>
      </c>
      <c r="T105" s="85">
        <v>38784.6</v>
      </c>
      <c r="U105" s="85">
        <v>0</v>
      </c>
      <c r="V105" s="85">
        <v>264286.8</v>
      </c>
      <c r="W105" s="85">
        <v>6113.1</v>
      </c>
      <c r="X105" s="85">
        <v>64845.9</v>
      </c>
      <c r="Y105" s="85">
        <v>71649</v>
      </c>
      <c r="Z105" s="85">
        <v>8446.74</v>
      </c>
      <c r="AA105" s="85">
        <v>34101</v>
      </c>
      <c r="AB105" s="85">
        <v>19258.5</v>
      </c>
      <c r="AC105" s="85">
        <v>0</v>
      </c>
      <c r="AD105" s="85">
        <v>0</v>
      </c>
      <c r="AE105" s="85">
        <v>506750.4</v>
      </c>
      <c r="AF105" s="85">
        <v>26726.400000000001</v>
      </c>
      <c r="AG105" s="85">
        <v>44524.800000000003</v>
      </c>
      <c r="AH105" s="85">
        <v>33084</v>
      </c>
      <c r="AI105" s="85">
        <v>7563.6</v>
      </c>
      <c r="AJ105" s="85">
        <v>45968.4</v>
      </c>
      <c r="AK105" s="85">
        <v>4620.6000000000004</v>
      </c>
      <c r="AL105" s="85">
        <v>21434.400000000001</v>
      </c>
      <c r="AM105" s="85">
        <v>34687.800000000003</v>
      </c>
      <c r="AN105" s="85">
        <v>27613.8</v>
      </c>
      <c r="AO105" s="85">
        <v>24013.8</v>
      </c>
      <c r="AP105" s="85">
        <v>19373.400000000001</v>
      </c>
      <c r="AQ105" s="85">
        <v>280412.40000000002</v>
      </c>
      <c r="AR105" s="85">
        <v>12727.8</v>
      </c>
      <c r="AS105" s="85">
        <v>14233.2</v>
      </c>
      <c r="AT105" s="85">
        <v>27097.5</v>
      </c>
      <c r="AU105" s="85">
        <v>7723.8</v>
      </c>
      <c r="AV105" s="85">
        <v>3382.2</v>
      </c>
      <c r="AW105" s="85">
        <v>7101</v>
      </c>
      <c r="AX105" s="85">
        <v>271630.36</v>
      </c>
      <c r="AY105" s="85">
        <v>15867</v>
      </c>
      <c r="AZ105" s="85">
        <v>16783.2</v>
      </c>
      <c r="BA105" s="85">
        <v>5353.5</v>
      </c>
      <c r="BB105" s="85">
        <v>27732.6</v>
      </c>
      <c r="BC105" s="85">
        <v>3568.2</v>
      </c>
      <c r="BD105" s="85">
        <v>0</v>
      </c>
      <c r="BE105" s="85">
        <v>52178.400000000001</v>
      </c>
      <c r="BF105" s="85">
        <v>27518.400000000001</v>
      </c>
      <c r="BG105" s="85">
        <v>16041.6</v>
      </c>
      <c r="BH105" s="85">
        <v>0</v>
      </c>
      <c r="BI105" s="85">
        <v>302931</v>
      </c>
      <c r="BJ105" s="85">
        <v>16174.8</v>
      </c>
      <c r="BK105" s="85">
        <v>34999.199999999997</v>
      </c>
      <c r="BL105" s="85">
        <v>27921.599999999999</v>
      </c>
      <c r="BM105" s="85">
        <v>0</v>
      </c>
      <c r="BN105" s="85">
        <v>16747.2</v>
      </c>
      <c r="BO105" s="85">
        <v>23859</v>
      </c>
      <c r="BP105" s="85">
        <v>88722</v>
      </c>
      <c r="BQ105" s="85">
        <v>40690.800000000003</v>
      </c>
      <c r="BR105" s="85">
        <v>33197.4</v>
      </c>
      <c r="BS105" s="85">
        <v>32229.96</v>
      </c>
      <c r="BT105" s="85">
        <v>28787.4</v>
      </c>
      <c r="BU105" s="85">
        <v>36392.400000000001</v>
      </c>
      <c r="BV105" s="85">
        <v>21310.2</v>
      </c>
      <c r="BW105" s="85">
        <v>0</v>
      </c>
      <c r="BX105" s="85">
        <v>0</v>
      </c>
      <c r="BY105" s="86">
        <v>26475164.129999995</v>
      </c>
    </row>
    <row r="106" spans="1:77" x14ac:dyDescent="0.2">
      <c r="A106" s="83" t="s">
        <v>291</v>
      </c>
      <c r="B106" s="84" t="s">
        <v>408</v>
      </c>
      <c r="C106" s="83" t="s">
        <v>409</v>
      </c>
      <c r="D106" s="85">
        <v>182602</v>
      </c>
      <c r="E106" s="85">
        <v>0</v>
      </c>
      <c r="F106" s="85">
        <v>67056</v>
      </c>
      <c r="G106" s="85">
        <v>0</v>
      </c>
      <c r="H106" s="85">
        <v>0</v>
      </c>
      <c r="I106" s="85">
        <v>170417</v>
      </c>
      <c r="J106" s="85">
        <v>333098</v>
      </c>
      <c r="K106" s="85">
        <v>0</v>
      </c>
      <c r="L106" s="85">
        <v>0</v>
      </c>
      <c r="M106" s="85">
        <v>60000</v>
      </c>
      <c r="N106" s="85">
        <v>0</v>
      </c>
      <c r="O106" s="85">
        <v>0</v>
      </c>
      <c r="P106" s="85">
        <v>8862</v>
      </c>
      <c r="Q106" s="85">
        <v>12750</v>
      </c>
      <c r="R106" s="85">
        <v>0</v>
      </c>
      <c r="S106" s="85">
        <v>3000</v>
      </c>
      <c r="T106" s="85">
        <v>0</v>
      </c>
      <c r="U106" s="85">
        <v>4500</v>
      </c>
      <c r="V106" s="85">
        <v>168334</v>
      </c>
      <c r="W106" s="85">
        <v>14914</v>
      </c>
      <c r="X106" s="85">
        <v>0</v>
      </c>
      <c r="Y106" s="85">
        <v>0</v>
      </c>
      <c r="Z106" s="85">
        <v>12000</v>
      </c>
      <c r="AA106" s="85">
        <v>0</v>
      </c>
      <c r="AB106" s="85">
        <v>0</v>
      </c>
      <c r="AC106" s="85">
        <v>0</v>
      </c>
      <c r="AD106" s="85">
        <v>0</v>
      </c>
      <c r="AE106" s="85">
        <v>367119</v>
      </c>
      <c r="AF106" s="85">
        <v>0</v>
      </c>
      <c r="AG106" s="85">
        <v>4500</v>
      </c>
      <c r="AH106" s="85">
        <v>3750</v>
      </c>
      <c r="AI106" s="85">
        <v>4500</v>
      </c>
      <c r="AJ106" s="85">
        <v>9000</v>
      </c>
      <c r="AK106" s="85">
        <v>4500</v>
      </c>
      <c r="AL106" s="85">
        <v>9000</v>
      </c>
      <c r="AM106" s="85">
        <v>13500</v>
      </c>
      <c r="AN106" s="85">
        <v>13500</v>
      </c>
      <c r="AO106" s="85">
        <v>9000</v>
      </c>
      <c r="AP106" s="85">
        <v>9000</v>
      </c>
      <c r="AQ106" s="85">
        <v>202585</v>
      </c>
      <c r="AR106" s="85">
        <v>9000</v>
      </c>
      <c r="AS106" s="85">
        <v>13500</v>
      </c>
      <c r="AT106" s="85">
        <v>18000</v>
      </c>
      <c r="AU106" s="85">
        <v>15300</v>
      </c>
      <c r="AV106" s="85">
        <v>12972</v>
      </c>
      <c r="AW106" s="85">
        <v>11120</v>
      </c>
      <c r="AX106" s="85">
        <v>245206</v>
      </c>
      <c r="AY106" s="85">
        <v>18000</v>
      </c>
      <c r="AZ106" s="85">
        <v>18000</v>
      </c>
      <c r="BA106" s="85">
        <v>0</v>
      </c>
      <c r="BB106" s="85">
        <v>13500</v>
      </c>
      <c r="BC106" s="85">
        <v>0</v>
      </c>
      <c r="BD106" s="85">
        <v>18000</v>
      </c>
      <c r="BE106" s="85">
        <v>0</v>
      </c>
      <c r="BF106" s="85">
        <v>7500</v>
      </c>
      <c r="BG106" s="85">
        <v>4500</v>
      </c>
      <c r="BH106" s="85">
        <v>4500</v>
      </c>
      <c r="BI106" s="85">
        <v>196817</v>
      </c>
      <c r="BJ106" s="85">
        <v>62836</v>
      </c>
      <c r="BK106" s="85">
        <v>19451</v>
      </c>
      <c r="BL106" s="85">
        <v>13500</v>
      </c>
      <c r="BM106" s="85">
        <v>9000</v>
      </c>
      <c r="BN106" s="85">
        <v>22500</v>
      </c>
      <c r="BO106" s="85">
        <v>12778</v>
      </c>
      <c r="BP106" s="85">
        <v>110661</v>
      </c>
      <c r="BQ106" s="85">
        <v>0</v>
      </c>
      <c r="BR106" s="85">
        <v>0</v>
      </c>
      <c r="BS106" s="85">
        <v>0</v>
      </c>
      <c r="BT106" s="85">
        <v>0</v>
      </c>
      <c r="BU106" s="85">
        <v>0</v>
      </c>
      <c r="BV106" s="85">
        <v>0</v>
      </c>
      <c r="BW106" s="85">
        <v>0</v>
      </c>
      <c r="BX106" s="85">
        <v>0</v>
      </c>
      <c r="BY106" s="86">
        <v>6881874</v>
      </c>
    </row>
    <row r="107" spans="1:77" x14ac:dyDescent="0.2">
      <c r="A107" s="83" t="s">
        <v>291</v>
      </c>
      <c r="B107" s="84" t="s">
        <v>410</v>
      </c>
      <c r="C107" s="83" t="s">
        <v>411</v>
      </c>
      <c r="D107" s="85">
        <v>2187112</v>
      </c>
      <c r="E107" s="85">
        <v>716400</v>
      </c>
      <c r="F107" s="85">
        <v>973623</v>
      </c>
      <c r="G107" s="85">
        <v>454457</v>
      </c>
      <c r="H107" s="85">
        <v>280243</v>
      </c>
      <c r="I107" s="85">
        <v>0</v>
      </c>
      <c r="J107" s="85">
        <v>6043607</v>
      </c>
      <c r="K107" s="85">
        <v>521830</v>
      </c>
      <c r="L107" s="85">
        <v>161763</v>
      </c>
      <c r="M107" s="85">
        <v>1938873</v>
      </c>
      <c r="N107" s="85">
        <v>164139</v>
      </c>
      <c r="O107" s="85">
        <v>483386</v>
      </c>
      <c r="P107" s="85">
        <v>1112910</v>
      </c>
      <c r="Q107" s="85">
        <v>776906</v>
      </c>
      <c r="R107" s="85">
        <v>61666</v>
      </c>
      <c r="S107" s="85">
        <v>189718</v>
      </c>
      <c r="T107" s="85">
        <v>221181</v>
      </c>
      <c r="U107" s="85">
        <v>153013</v>
      </c>
      <c r="V107" s="85">
        <v>2297628.39</v>
      </c>
      <c r="W107" s="85">
        <v>756016.2</v>
      </c>
      <c r="X107" s="85">
        <v>285998.2</v>
      </c>
      <c r="Y107" s="85">
        <v>815664</v>
      </c>
      <c r="Z107" s="85">
        <v>287805</v>
      </c>
      <c r="AA107" s="85">
        <v>322081</v>
      </c>
      <c r="AB107" s="85">
        <v>432373.5</v>
      </c>
      <c r="AC107" s="85">
        <v>195520</v>
      </c>
      <c r="AD107" s="85">
        <v>167122.6</v>
      </c>
      <c r="AE107" s="85">
        <v>3816434</v>
      </c>
      <c r="AF107" s="85">
        <v>227768</v>
      </c>
      <c r="AG107" s="85">
        <v>157729</v>
      </c>
      <c r="AH107" s="85">
        <v>174188</v>
      </c>
      <c r="AI107" s="85">
        <v>148157</v>
      </c>
      <c r="AJ107" s="85">
        <v>256836</v>
      </c>
      <c r="AK107" s="85">
        <v>259121</v>
      </c>
      <c r="AL107" s="85">
        <v>210885</v>
      </c>
      <c r="AM107" s="85">
        <v>307893</v>
      </c>
      <c r="AN107" s="85">
        <v>185365</v>
      </c>
      <c r="AO107" s="85">
        <v>197645</v>
      </c>
      <c r="AP107" s="85">
        <v>166002</v>
      </c>
      <c r="AQ107" s="85">
        <v>1213780</v>
      </c>
      <c r="AR107" s="85">
        <v>213188</v>
      </c>
      <c r="AS107" s="85">
        <v>197299</v>
      </c>
      <c r="AT107" s="85">
        <v>192158</v>
      </c>
      <c r="AU107" s="85">
        <v>172897</v>
      </c>
      <c r="AV107" s="85">
        <v>95352</v>
      </c>
      <c r="AW107" s="85">
        <v>152588</v>
      </c>
      <c r="AX107" s="85">
        <v>3677835</v>
      </c>
      <c r="AY107" s="85">
        <v>280273</v>
      </c>
      <c r="AZ107" s="85">
        <v>169111</v>
      </c>
      <c r="BA107" s="85">
        <v>581347</v>
      </c>
      <c r="BB107" s="85">
        <v>378377</v>
      </c>
      <c r="BC107" s="85">
        <v>244730</v>
      </c>
      <c r="BD107" s="85">
        <v>576452</v>
      </c>
      <c r="BE107" s="85">
        <v>453533</v>
      </c>
      <c r="BF107" s="85">
        <v>298170</v>
      </c>
      <c r="BG107" s="85">
        <v>86071</v>
      </c>
      <c r="BH107" s="85">
        <v>75248</v>
      </c>
      <c r="BI107" s="85">
        <v>2006260</v>
      </c>
      <c r="BJ107" s="85">
        <v>1117543.1000000001</v>
      </c>
      <c r="BK107" s="85">
        <v>182808</v>
      </c>
      <c r="BL107" s="85">
        <v>114005</v>
      </c>
      <c r="BM107" s="85">
        <v>177032</v>
      </c>
      <c r="BN107" s="85">
        <v>289013</v>
      </c>
      <c r="BO107" s="85">
        <v>121657</v>
      </c>
      <c r="BP107" s="85">
        <v>2086601</v>
      </c>
      <c r="BQ107" s="85">
        <v>170267</v>
      </c>
      <c r="BR107" s="85">
        <v>219919</v>
      </c>
      <c r="BS107" s="85">
        <v>365915</v>
      </c>
      <c r="BT107" s="85">
        <v>348258</v>
      </c>
      <c r="BU107" s="85">
        <v>666648</v>
      </c>
      <c r="BV107" s="85">
        <v>237621</v>
      </c>
      <c r="BW107" s="85">
        <v>155439</v>
      </c>
      <c r="BX107" s="85">
        <v>138221</v>
      </c>
      <c r="BY107" s="86">
        <v>2091554.95</v>
      </c>
    </row>
    <row r="108" spans="1:77" x14ac:dyDescent="0.2">
      <c r="A108" s="83" t="s">
        <v>291</v>
      </c>
      <c r="B108" s="84" t="s">
        <v>412</v>
      </c>
      <c r="C108" s="83" t="s">
        <v>413</v>
      </c>
      <c r="D108" s="85">
        <v>28000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78000</v>
      </c>
      <c r="K108" s="85">
        <v>14500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21000</v>
      </c>
      <c r="R108" s="85">
        <v>0</v>
      </c>
      <c r="S108" s="85">
        <v>0</v>
      </c>
      <c r="T108" s="85">
        <v>0</v>
      </c>
      <c r="U108" s="85">
        <v>0</v>
      </c>
      <c r="V108" s="85">
        <v>32666.74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32500</v>
      </c>
      <c r="AF108" s="85">
        <v>0</v>
      </c>
      <c r="AG108" s="85">
        <v>21000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18000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21000</v>
      </c>
      <c r="BJ108" s="85">
        <v>0</v>
      </c>
      <c r="BK108" s="85">
        <v>0</v>
      </c>
      <c r="BL108" s="85">
        <v>0</v>
      </c>
      <c r="BM108" s="85">
        <v>0</v>
      </c>
      <c r="BN108" s="85">
        <v>0</v>
      </c>
      <c r="BO108" s="85">
        <v>0</v>
      </c>
      <c r="BP108" s="85">
        <v>140933.16</v>
      </c>
      <c r="BQ108" s="85">
        <v>0</v>
      </c>
      <c r="BR108" s="85">
        <v>0</v>
      </c>
      <c r="BS108" s="85">
        <v>0</v>
      </c>
      <c r="BT108" s="85">
        <v>0</v>
      </c>
      <c r="BU108" s="85">
        <v>0</v>
      </c>
      <c r="BV108" s="85">
        <v>0</v>
      </c>
      <c r="BW108" s="85">
        <v>0</v>
      </c>
      <c r="BX108" s="85">
        <v>0</v>
      </c>
      <c r="BY108" s="86">
        <v>3386225.1799999997</v>
      </c>
    </row>
    <row r="109" spans="1:77" x14ac:dyDescent="0.2">
      <c r="A109" s="83" t="s">
        <v>291</v>
      </c>
      <c r="B109" s="84" t="s">
        <v>414</v>
      </c>
      <c r="C109" s="83" t="s">
        <v>415</v>
      </c>
      <c r="D109" s="85">
        <v>300781.5</v>
      </c>
      <c r="E109" s="85">
        <v>48654</v>
      </c>
      <c r="F109" s="85">
        <v>95407.6</v>
      </c>
      <c r="G109" s="85">
        <v>54585.599999999999</v>
      </c>
      <c r="H109" s="85">
        <v>56936.44</v>
      </c>
      <c r="I109" s="85">
        <v>7665.2</v>
      </c>
      <c r="J109" s="85">
        <v>588475.67000000004</v>
      </c>
      <c r="K109" s="85">
        <v>46748.6</v>
      </c>
      <c r="L109" s="85">
        <v>0</v>
      </c>
      <c r="M109" s="85">
        <v>243613</v>
      </c>
      <c r="N109" s="85">
        <v>0</v>
      </c>
      <c r="O109" s="85">
        <v>116470.79</v>
      </c>
      <c r="P109" s="85">
        <v>118894.54</v>
      </c>
      <c r="Q109" s="85">
        <v>47784</v>
      </c>
      <c r="R109" s="85">
        <v>12695.6</v>
      </c>
      <c r="S109" s="85">
        <v>5214</v>
      </c>
      <c r="T109" s="85">
        <v>0</v>
      </c>
      <c r="U109" s="85">
        <v>0</v>
      </c>
      <c r="V109" s="85">
        <v>246903.2</v>
      </c>
      <c r="W109" s="85">
        <v>0</v>
      </c>
      <c r="X109" s="85">
        <v>0</v>
      </c>
      <c r="Y109" s="85">
        <v>0</v>
      </c>
      <c r="Z109" s="85">
        <v>8061.2</v>
      </c>
      <c r="AA109" s="85">
        <v>0</v>
      </c>
      <c r="AB109" s="85">
        <v>0</v>
      </c>
      <c r="AC109" s="85">
        <v>0</v>
      </c>
      <c r="AD109" s="85">
        <v>1814.8</v>
      </c>
      <c r="AE109" s="85">
        <v>225011.8</v>
      </c>
      <c r="AF109" s="85">
        <v>2657.2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39586.800000000003</v>
      </c>
      <c r="AN109" s="85">
        <v>0</v>
      </c>
      <c r="AO109" s="85">
        <v>15144.4</v>
      </c>
      <c r="AP109" s="85">
        <v>0</v>
      </c>
      <c r="AQ109" s="85">
        <v>121881.9</v>
      </c>
      <c r="AR109" s="85">
        <v>0</v>
      </c>
      <c r="AS109" s="85">
        <v>0</v>
      </c>
      <c r="AT109" s="85">
        <v>5172</v>
      </c>
      <c r="AU109" s="85">
        <v>0</v>
      </c>
      <c r="AV109" s="85">
        <v>0</v>
      </c>
      <c r="AW109" s="85">
        <v>0</v>
      </c>
      <c r="AX109" s="85">
        <v>395783.12</v>
      </c>
      <c r="AY109" s="85">
        <v>0</v>
      </c>
      <c r="AZ109" s="85">
        <v>0</v>
      </c>
      <c r="BA109" s="85">
        <v>77157</v>
      </c>
      <c r="BB109" s="85">
        <v>52431.4</v>
      </c>
      <c r="BC109" s="85">
        <v>0</v>
      </c>
      <c r="BD109" s="85">
        <v>69088.399999999994</v>
      </c>
      <c r="BE109" s="85">
        <v>0</v>
      </c>
      <c r="BF109" s="85">
        <v>0</v>
      </c>
      <c r="BG109" s="85">
        <v>19740.8</v>
      </c>
      <c r="BH109" s="85">
        <v>0</v>
      </c>
      <c r="BI109" s="85">
        <v>262090.4</v>
      </c>
      <c r="BJ109" s="85">
        <v>168484.26</v>
      </c>
      <c r="BK109" s="85">
        <v>0</v>
      </c>
      <c r="BL109" s="85">
        <v>18321.8</v>
      </c>
      <c r="BM109" s="85">
        <v>0</v>
      </c>
      <c r="BN109" s="85">
        <v>30858.93</v>
      </c>
      <c r="BO109" s="85">
        <v>0</v>
      </c>
      <c r="BP109" s="85">
        <v>218145.72</v>
      </c>
      <c r="BQ109" s="85">
        <v>2663.6</v>
      </c>
      <c r="BR109" s="85">
        <v>8990.4</v>
      </c>
      <c r="BS109" s="85">
        <v>18508.8</v>
      </c>
      <c r="BT109" s="85">
        <v>42240</v>
      </c>
      <c r="BU109" s="85">
        <v>71215</v>
      </c>
      <c r="BV109" s="85">
        <v>19892</v>
      </c>
      <c r="BW109" s="85">
        <v>1057.2</v>
      </c>
      <c r="BX109" s="85">
        <v>0</v>
      </c>
      <c r="BY109" s="86">
        <v>3733606.9899999998</v>
      </c>
    </row>
    <row r="110" spans="1:77" x14ac:dyDescent="0.2">
      <c r="A110" s="83" t="s">
        <v>291</v>
      </c>
      <c r="B110" s="96">
        <v>5101020116.1009998</v>
      </c>
      <c r="C110" s="83" t="s">
        <v>416</v>
      </c>
      <c r="D110" s="85">
        <v>19678.669999999998</v>
      </c>
      <c r="E110" s="85">
        <v>0</v>
      </c>
      <c r="F110" s="85">
        <v>0</v>
      </c>
      <c r="G110" s="85">
        <v>0</v>
      </c>
      <c r="H110" s="85">
        <v>0</v>
      </c>
      <c r="I110" s="85">
        <v>0</v>
      </c>
      <c r="J110" s="85">
        <v>1828</v>
      </c>
      <c r="K110" s="85">
        <v>69</v>
      </c>
      <c r="L110" s="85">
        <v>0</v>
      </c>
      <c r="M110" s="85">
        <v>320.16000000000003</v>
      </c>
      <c r="N110" s="85">
        <v>92</v>
      </c>
      <c r="O110" s="85">
        <v>46</v>
      </c>
      <c r="P110" s="85">
        <v>46</v>
      </c>
      <c r="Q110" s="85">
        <v>69</v>
      </c>
      <c r="R110" s="85">
        <v>0</v>
      </c>
      <c r="S110" s="85">
        <v>46</v>
      </c>
      <c r="T110" s="85">
        <v>46</v>
      </c>
      <c r="U110" s="85">
        <v>23</v>
      </c>
      <c r="V110" s="85">
        <v>18947.04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710.8</v>
      </c>
      <c r="AG110" s="85">
        <v>331.81</v>
      </c>
      <c r="AH110" s="85">
        <v>355.39</v>
      </c>
      <c r="AI110" s="85">
        <v>355.4</v>
      </c>
      <c r="AJ110" s="85">
        <v>687.21</v>
      </c>
      <c r="AK110" s="85">
        <v>355.4</v>
      </c>
      <c r="AL110" s="85">
        <v>710.78</v>
      </c>
      <c r="AM110" s="85">
        <v>1066.2</v>
      </c>
      <c r="AN110" s="85">
        <v>1066.2</v>
      </c>
      <c r="AO110" s="85">
        <v>710.8</v>
      </c>
      <c r="AP110" s="85">
        <v>710.8</v>
      </c>
      <c r="AQ110" s="85">
        <v>18052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24912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6707</v>
      </c>
      <c r="BK110" s="85">
        <v>0</v>
      </c>
      <c r="BL110" s="85">
        <v>1470</v>
      </c>
      <c r="BM110" s="85">
        <v>0</v>
      </c>
      <c r="BN110" s="85">
        <v>2382</v>
      </c>
      <c r="BO110" s="85">
        <v>0</v>
      </c>
      <c r="BP110" s="85">
        <v>10794</v>
      </c>
      <c r="BQ110" s="85">
        <v>0</v>
      </c>
      <c r="BR110" s="85">
        <v>0</v>
      </c>
      <c r="BS110" s="85">
        <v>0</v>
      </c>
      <c r="BT110" s="85">
        <v>0</v>
      </c>
      <c r="BU110" s="85">
        <v>0</v>
      </c>
      <c r="BV110" s="85">
        <v>0</v>
      </c>
      <c r="BW110" s="85">
        <v>0</v>
      </c>
      <c r="BX110" s="85">
        <v>0</v>
      </c>
      <c r="BY110" s="86">
        <v>751601115.55000007</v>
      </c>
    </row>
    <row r="111" spans="1:77" x14ac:dyDescent="0.2">
      <c r="A111" s="83" t="s">
        <v>291</v>
      </c>
      <c r="B111" s="96">
        <v>5101020116.1020002</v>
      </c>
      <c r="C111" s="83" t="s">
        <v>417</v>
      </c>
      <c r="D111" s="85">
        <v>236786</v>
      </c>
      <c r="E111" s="85">
        <v>60989</v>
      </c>
      <c r="F111" s="85">
        <v>0</v>
      </c>
      <c r="G111" s="85">
        <v>36600</v>
      </c>
      <c r="H111" s="85">
        <v>24097</v>
      </c>
      <c r="I111" s="85">
        <v>11354</v>
      </c>
      <c r="J111" s="85">
        <v>468201</v>
      </c>
      <c r="K111" s="85">
        <v>46841</v>
      </c>
      <c r="L111" s="85">
        <v>14040</v>
      </c>
      <c r="M111" s="85">
        <v>160516</v>
      </c>
      <c r="N111" s="85">
        <v>14700</v>
      </c>
      <c r="O111" s="85">
        <v>44660</v>
      </c>
      <c r="P111" s="85">
        <v>76600</v>
      </c>
      <c r="Q111" s="85">
        <v>62094</v>
      </c>
      <c r="R111" s="85">
        <v>0</v>
      </c>
      <c r="S111" s="85">
        <v>16748</v>
      </c>
      <c r="T111" s="85">
        <v>19181</v>
      </c>
      <c r="U111" s="85">
        <v>15394</v>
      </c>
      <c r="V111" s="85">
        <v>183555.34</v>
      </c>
      <c r="W111" s="85">
        <v>61700</v>
      </c>
      <c r="X111" s="85">
        <v>23840</v>
      </c>
      <c r="Y111" s="85">
        <v>4600</v>
      </c>
      <c r="Z111" s="85">
        <v>23232</v>
      </c>
      <c r="AA111" s="85">
        <v>0</v>
      </c>
      <c r="AB111" s="85">
        <v>33200</v>
      </c>
      <c r="AC111" s="85">
        <v>0</v>
      </c>
      <c r="AD111" s="85">
        <v>15600</v>
      </c>
      <c r="AE111" s="85">
        <v>353200</v>
      </c>
      <c r="AF111" s="85">
        <v>19400</v>
      </c>
      <c r="AG111" s="85">
        <v>13840</v>
      </c>
      <c r="AH111" s="85">
        <v>15184</v>
      </c>
      <c r="AI111" s="85">
        <v>12560</v>
      </c>
      <c r="AJ111" s="85">
        <v>22140</v>
      </c>
      <c r="AK111" s="85">
        <v>20220</v>
      </c>
      <c r="AL111" s="85">
        <v>18520</v>
      </c>
      <c r="AM111" s="85">
        <v>1660</v>
      </c>
      <c r="AN111" s="85">
        <v>15540</v>
      </c>
      <c r="AO111" s="85">
        <v>16180</v>
      </c>
      <c r="AP111" s="85">
        <v>14060</v>
      </c>
      <c r="AQ111" s="85">
        <v>101148</v>
      </c>
      <c r="AR111" s="85">
        <v>84</v>
      </c>
      <c r="AS111" s="85">
        <v>16430</v>
      </c>
      <c r="AT111" s="85">
        <v>15702</v>
      </c>
      <c r="AU111" s="85">
        <v>840</v>
      </c>
      <c r="AV111" s="85">
        <v>368</v>
      </c>
      <c r="AW111" s="85">
        <v>12120</v>
      </c>
      <c r="AX111" s="85">
        <v>202688</v>
      </c>
      <c r="AY111" s="85">
        <v>25320</v>
      </c>
      <c r="AZ111" s="85">
        <v>47298</v>
      </c>
      <c r="BA111" s="85">
        <v>0</v>
      </c>
      <c r="BB111" s="85">
        <v>31060</v>
      </c>
      <c r="BC111" s="85">
        <v>0</v>
      </c>
      <c r="BD111" s="85">
        <v>51041</v>
      </c>
      <c r="BE111" s="85">
        <v>37372</v>
      </c>
      <c r="BF111" s="85">
        <v>0</v>
      </c>
      <c r="BG111" s="85">
        <v>0</v>
      </c>
      <c r="BH111" s="85">
        <v>7880</v>
      </c>
      <c r="BI111" s="85">
        <v>0</v>
      </c>
      <c r="BJ111" s="85">
        <v>94167</v>
      </c>
      <c r="BK111" s="85">
        <v>0</v>
      </c>
      <c r="BL111" s="85">
        <v>9810</v>
      </c>
      <c r="BM111" s="85">
        <v>15545</v>
      </c>
      <c r="BN111" s="85">
        <v>23638</v>
      </c>
      <c r="BO111" s="85">
        <v>0</v>
      </c>
      <c r="BP111" s="85">
        <v>138496</v>
      </c>
      <c r="BQ111" s="85">
        <v>14900</v>
      </c>
      <c r="BR111" s="85">
        <v>20860</v>
      </c>
      <c r="BS111" s="85">
        <v>29600</v>
      </c>
      <c r="BT111" s="85">
        <v>31500</v>
      </c>
      <c r="BU111" s="85">
        <v>61580</v>
      </c>
      <c r="BV111" s="85">
        <v>20440</v>
      </c>
      <c r="BW111" s="85">
        <v>12560</v>
      </c>
      <c r="BX111" s="85">
        <v>11950</v>
      </c>
      <c r="BY111" s="86">
        <v>71345524.960000008</v>
      </c>
    </row>
    <row r="112" spans="1:77" x14ac:dyDescent="0.2">
      <c r="A112" s="83" t="s">
        <v>291</v>
      </c>
      <c r="B112" s="84" t="s">
        <v>418</v>
      </c>
      <c r="C112" s="83" t="s">
        <v>419</v>
      </c>
      <c r="D112" s="85">
        <v>1061580</v>
      </c>
      <c r="E112" s="85">
        <v>209400</v>
      </c>
      <c r="F112" s="85">
        <v>177530</v>
      </c>
      <c r="G112" s="85">
        <v>136652</v>
      </c>
      <c r="H112" s="85">
        <v>90600</v>
      </c>
      <c r="I112" s="85">
        <v>0</v>
      </c>
      <c r="J112" s="85">
        <v>1511657.5</v>
      </c>
      <c r="K112" s="85">
        <v>237530</v>
      </c>
      <c r="L112" s="85">
        <v>113971</v>
      </c>
      <c r="M112" s="85">
        <v>396420</v>
      </c>
      <c r="N112" s="85">
        <v>68350</v>
      </c>
      <c r="O112" s="85">
        <v>204395</v>
      </c>
      <c r="P112" s="85">
        <v>421730</v>
      </c>
      <c r="Q112" s="85">
        <v>459200</v>
      </c>
      <c r="R112" s="85">
        <v>3305</v>
      </c>
      <c r="S112" s="85">
        <v>204500</v>
      </c>
      <c r="T112" s="85">
        <v>0</v>
      </c>
      <c r="U112" s="85">
        <v>10437</v>
      </c>
      <c r="V112" s="85">
        <v>1619080</v>
      </c>
      <c r="W112" s="85">
        <v>463950</v>
      </c>
      <c r="X112" s="85">
        <v>219200</v>
      </c>
      <c r="Y112" s="85">
        <v>107130</v>
      </c>
      <c r="Z112" s="85">
        <v>82500</v>
      </c>
      <c r="AA112" s="85">
        <v>0</v>
      </c>
      <c r="AB112" s="85">
        <v>126150</v>
      </c>
      <c r="AC112" s="85">
        <v>15768</v>
      </c>
      <c r="AD112" s="85">
        <v>49320.75</v>
      </c>
      <c r="AE112" s="85">
        <v>868375</v>
      </c>
      <c r="AF112" s="85">
        <v>0</v>
      </c>
      <c r="AG112" s="85">
        <v>53047</v>
      </c>
      <c r="AH112" s="85">
        <v>0</v>
      </c>
      <c r="AI112" s="85">
        <v>78800</v>
      </c>
      <c r="AJ112" s="85">
        <v>107728.25</v>
      </c>
      <c r="AK112" s="85">
        <v>0</v>
      </c>
      <c r="AL112" s="85">
        <v>37000.75</v>
      </c>
      <c r="AM112" s="85">
        <v>115043.25</v>
      </c>
      <c r="AN112" s="85">
        <v>30590.25</v>
      </c>
      <c r="AO112" s="85">
        <v>61323</v>
      </c>
      <c r="AP112" s="85">
        <v>164071.75</v>
      </c>
      <c r="AQ112" s="85">
        <v>894140</v>
      </c>
      <c r="AR112" s="85">
        <v>0</v>
      </c>
      <c r="AS112" s="85">
        <v>144281.5</v>
      </c>
      <c r="AT112" s="85">
        <v>59600</v>
      </c>
      <c r="AU112" s="85">
        <v>165120</v>
      </c>
      <c r="AV112" s="85">
        <v>2500</v>
      </c>
      <c r="AW112" s="85">
        <v>27941</v>
      </c>
      <c r="AX112" s="85">
        <v>1153290</v>
      </c>
      <c r="AY112" s="85">
        <v>53780</v>
      </c>
      <c r="AZ112" s="85">
        <v>114302</v>
      </c>
      <c r="BA112" s="85">
        <v>154490.5</v>
      </c>
      <c r="BB112" s="85">
        <v>316035</v>
      </c>
      <c r="BC112" s="85">
        <v>0</v>
      </c>
      <c r="BD112" s="85">
        <v>204880</v>
      </c>
      <c r="BE112" s="85">
        <v>0</v>
      </c>
      <c r="BF112" s="85">
        <v>129390</v>
      </c>
      <c r="BG112" s="85">
        <v>48389</v>
      </c>
      <c r="BH112" s="85">
        <v>5900</v>
      </c>
      <c r="BI112" s="85">
        <v>714385.25</v>
      </c>
      <c r="BJ112" s="85">
        <v>354280</v>
      </c>
      <c r="BK112" s="85">
        <v>131277.75</v>
      </c>
      <c r="BL112" s="85">
        <v>87517.25</v>
      </c>
      <c r="BM112" s="85">
        <v>0</v>
      </c>
      <c r="BN112" s="85">
        <v>206950</v>
      </c>
      <c r="BO112" s="85">
        <v>134061.5</v>
      </c>
      <c r="BP112" s="85">
        <v>591836.5</v>
      </c>
      <c r="BQ112" s="85">
        <v>34460</v>
      </c>
      <c r="BR112" s="85">
        <v>91722</v>
      </c>
      <c r="BS112" s="85">
        <v>221240</v>
      </c>
      <c r="BT112" s="85">
        <v>103760</v>
      </c>
      <c r="BU112" s="85">
        <v>39730</v>
      </c>
      <c r="BV112" s="85">
        <v>77940</v>
      </c>
      <c r="BW112" s="85">
        <v>13530</v>
      </c>
      <c r="BX112" s="85">
        <v>0</v>
      </c>
      <c r="BY112" s="86">
        <v>13293470.92</v>
      </c>
    </row>
    <row r="113" spans="1:77" x14ac:dyDescent="0.2">
      <c r="A113" s="83" t="s">
        <v>291</v>
      </c>
      <c r="B113" s="84" t="s">
        <v>420</v>
      </c>
      <c r="C113" s="83" t="s">
        <v>421</v>
      </c>
      <c r="D113" s="85">
        <v>1703334.75</v>
      </c>
      <c r="E113" s="85">
        <v>220859</v>
      </c>
      <c r="F113" s="85">
        <v>74215</v>
      </c>
      <c r="G113" s="85">
        <v>95813</v>
      </c>
      <c r="H113" s="85">
        <v>118563</v>
      </c>
      <c r="I113" s="85">
        <v>0</v>
      </c>
      <c r="J113" s="85">
        <v>3153909.25</v>
      </c>
      <c r="K113" s="85">
        <v>288928</v>
      </c>
      <c r="L113" s="85">
        <v>68246</v>
      </c>
      <c r="M113" s="85">
        <v>285328</v>
      </c>
      <c r="N113" s="85">
        <v>40503</v>
      </c>
      <c r="O113" s="85">
        <v>207403</v>
      </c>
      <c r="P113" s="85">
        <v>175420</v>
      </c>
      <c r="Q113" s="85">
        <v>118781.25</v>
      </c>
      <c r="R113" s="85">
        <v>13621</v>
      </c>
      <c r="S113" s="85">
        <v>28651</v>
      </c>
      <c r="T113" s="85">
        <v>48695</v>
      </c>
      <c r="U113" s="85">
        <v>30110</v>
      </c>
      <c r="V113" s="85">
        <v>526955.5</v>
      </c>
      <c r="W113" s="85">
        <v>260903</v>
      </c>
      <c r="X113" s="85">
        <v>77226.5</v>
      </c>
      <c r="Y113" s="85">
        <v>43413.46</v>
      </c>
      <c r="Z113" s="85">
        <v>13105</v>
      </c>
      <c r="AA113" s="85">
        <v>0</v>
      </c>
      <c r="AB113" s="85">
        <v>49339.75</v>
      </c>
      <c r="AC113" s="85">
        <v>2100</v>
      </c>
      <c r="AD113" s="85">
        <v>0</v>
      </c>
      <c r="AE113" s="85">
        <v>699324</v>
      </c>
      <c r="AF113" s="85">
        <v>17330</v>
      </c>
      <c r="AG113" s="85">
        <v>16434.37</v>
      </c>
      <c r="AH113" s="85">
        <v>0</v>
      </c>
      <c r="AI113" s="85">
        <v>10489</v>
      </c>
      <c r="AJ113" s="85">
        <v>18538</v>
      </c>
      <c r="AK113" s="85">
        <v>0</v>
      </c>
      <c r="AL113" s="85">
        <v>39531.25</v>
      </c>
      <c r="AM113" s="85">
        <v>23345</v>
      </c>
      <c r="AN113" s="85">
        <v>37152</v>
      </c>
      <c r="AO113" s="85">
        <v>7360</v>
      </c>
      <c r="AP113" s="85">
        <v>10150</v>
      </c>
      <c r="AQ113" s="85">
        <v>118702</v>
      </c>
      <c r="AR113" s="85">
        <v>0</v>
      </c>
      <c r="AS113" s="85">
        <v>24713</v>
      </c>
      <c r="AT113" s="85">
        <v>8919</v>
      </c>
      <c r="AU113" s="85">
        <v>35863.5</v>
      </c>
      <c r="AV113" s="85">
        <v>1400</v>
      </c>
      <c r="AW113" s="85">
        <v>70240</v>
      </c>
      <c r="AX113" s="85">
        <v>806149.4</v>
      </c>
      <c r="AY113" s="85">
        <v>21628</v>
      </c>
      <c r="AZ113" s="85">
        <v>35468</v>
      </c>
      <c r="BA113" s="85">
        <v>38616</v>
      </c>
      <c r="BB113" s="85">
        <v>58099</v>
      </c>
      <c r="BC113" s="85">
        <v>0</v>
      </c>
      <c r="BD113" s="85">
        <v>143027.5</v>
      </c>
      <c r="BE113" s="85">
        <v>129128</v>
      </c>
      <c r="BF113" s="85">
        <v>106985</v>
      </c>
      <c r="BG113" s="85">
        <v>28965</v>
      </c>
      <c r="BH113" s="85">
        <v>16514</v>
      </c>
      <c r="BI113" s="85">
        <v>530368.5</v>
      </c>
      <c r="BJ113" s="85">
        <v>264070.5</v>
      </c>
      <c r="BK113" s="85">
        <v>15709</v>
      </c>
      <c r="BL113" s="85">
        <v>67825</v>
      </c>
      <c r="BM113" s="85">
        <v>15797</v>
      </c>
      <c r="BN113" s="85">
        <v>81485</v>
      </c>
      <c r="BO113" s="85">
        <v>17695</v>
      </c>
      <c r="BP113" s="85">
        <v>233824</v>
      </c>
      <c r="BQ113" s="85">
        <v>107676.5</v>
      </c>
      <c r="BR113" s="85">
        <v>18120</v>
      </c>
      <c r="BS113" s="85">
        <v>35824.129999999997</v>
      </c>
      <c r="BT113" s="85">
        <v>27906</v>
      </c>
      <c r="BU113" s="85">
        <v>22856.41</v>
      </c>
      <c r="BV113" s="85">
        <v>9240</v>
      </c>
      <c r="BW113" s="85">
        <v>16412</v>
      </c>
      <c r="BX113" s="85">
        <v>11750</v>
      </c>
      <c r="BY113" s="86">
        <v>3070957.81</v>
      </c>
    </row>
    <row r="114" spans="1:77" x14ac:dyDescent="0.2">
      <c r="A114" s="83" t="s">
        <v>291</v>
      </c>
      <c r="B114" s="84" t="s">
        <v>422</v>
      </c>
      <c r="C114" s="83" t="s">
        <v>423</v>
      </c>
      <c r="D114" s="85">
        <v>0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9220</v>
      </c>
      <c r="X114" s="85">
        <v>0</v>
      </c>
      <c r="Y114" s="85">
        <v>10648</v>
      </c>
      <c r="Z114" s="85">
        <v>0</v>
      </c>
      <c r="AA114" s="85">
        <v>0</v>
      </c>
      <c r="AB114" s="85">
        <v>21000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  <c r="BM114" s="85">
        <v>0</v>
      </c>
      <c r="BN114" s="85">
        <v>0</v>
      </c>
      <c r="BO114" s="85">
        <v>0</v>
      </c>
      <c r="BP114" s="85">
        <v>0</v>
      </c>
      <c r="BQ114" s="85">
        <v>0</v>
      </c>
      <c r="BR114" s="85">
        <v>0</v>
      </c>
      <c r="BS114" s="85">
        <v>0</v>
      </c>
      <c r="BT114" s="85">
        <v>0</v>
      </c>
      <c r="BU114" s="85">
        <v>0</v>
      </c>
      <c r="BV114" s="85">
        <v>0</v>
      </c>
      <c r="BW114" s="85">
        <v>0</v>
      </c>
      <c r="BX114" s="85">
        <v>0</v>
      </c>
      <c r="BY114" s="86">
        <v>2793250</v>
      </c>
    </row>
    <row r="115" spans="1:77" x14ac:dyDescent="0.2">
      <c r="A115" s="83" t="s">
        <v>291</v>
      </c>
      <c r="B115" s="84" t="s">
        <v>424</v>
      </c>
      <c r="C115" s="83" t="s">
        <v>425</v>
      </c>
      <c r="D115" s="85">
        <v>0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73193</v>
      </c>
      <c r="W115" s="85">
        <v>0</v>
      </c>
      <c r="X115" s="85">
        <v>0</v>
      </c>
      <c r="Y115" s="85">
        <v>0</v>
      </c>
      <c r="Z115" s="85">
        <v>985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  <c r="BM115" s="85">
        <v>0</v>
      </c>
      <c r="BN115" s="85">
        <v>0</v>
      </c>
      <c r="BO115" s="85">
        <v>0</v>
      </c>
      <c r="BP115" s="85">
        <v>0</v>
      </c>
      <c r="BQ115" s="85">
        <v>0</v>
      </c>
      <c r="BR115" s="85">
        <v>0</v>
      </c>
      <c r="BS115" s="85">
        <v>0</v>
      </c>
      <c r="BT115" s="85">
        <v>0</v>
      </c>
      <c r="BU115" s="85">
        <v>0</v>
      </c>
      <c r="BV115" s="85">
        <v>0</v>
      </c>
      <c r="BW115" s="85">
        <v>0</v>
      </c>
      <c r="BX115" s="85">
        <v>0</v>
      </c>
      <c r="BY115" s="86">
        <v>41256500</v>
      </c>
    </row>
    <row r="116" spans="1:77" x14ac:dyDescent="0.2">
      <c r="A116" s="83" t="s">
        <v>291</v>
      </c>
      <c r="B116" s="84" t="s">
        <v>426</v>
      </c>
      <c r="C116" s="83" t="s">
        <v>427</v>
      </c>
      <c r="D116" s="85">
        <v>14160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5">
        <v>37000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20000</v>
      </c>
      <c r="Q116" s="85">
        <v>10000</v>
      </c>
      <c r="R116" s="85">
        <v>0</v>
      </c>
      <c r="S116" s="85">
        <v>0</v>
      </c>
      <c r="T116" s="85">
        <v>0</v>
      </c>
      <c r="U116" s="85">
        <v>0</v>
      </c>
      <c r="V116" s="85">
        <v>60161.4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12785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14000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  <c r="BM116" s="85">
        <v>0</v>
      </c>
      <c r="BN116" s="85">
        <v>0</v>
      </c>
      <c r="BO116" s="85">
        <v>0</v>
      </c>
      <c r="BP116" s="85">
        <v>0</v>
      </c>
      <c r="BQ116" s="85">
        <v>0</v>
      </c>
      <c r="BR116" s="85">
        <v>0</v>
      </c>
      <c r="BS116" s="85">
        <v>0</v>
      </c>
      <c r="BT116" s="85">
        <v>0</v>
      </c>
      <c r="BU116" s="85">
        <v>0</v>
      </c>
      <c r="BV116" s="85">
        <v>0</v>
      </c>
      <c r="BW116" s="85">
        <v>0</v>
      </c>
      <c r="BX116" s="85">
        <v>0</v>
      </c>
      <c r="BY116" s="86">
        <v>5099333.33</v>
      </c>
    </row>
    <row r="117" spans="1:77" x14ac:dyDescent="0.2">
      <c r="A117" s="83" t="s">
        <v>291</v>
      </c>
      <c r="B117" s="84" t="s">
        <v>428</v>
      </c>
      <c r="C117" s="83" t="s">
        <v>429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  <c r="BM117" s="85">
        <v>0</v>
      </c>
      <c r="BN117" s="85">
        <v>0</v>
      </c>
      <c r="BO117" s="85">
        <v>0</v>
      </c>
      <c r="BP117" s="85">
        <v>0</v>
      </c>
      <c r="BQ117" s="85">
        <v>0</v>
      </c>
      <c r="BR117" s="85">
        <v>0</v>
      </c>
      <c r="BS117" s="85">
        <v>0</v>
      </c>
      <c r="BT117" s="85">
        <v>0</v>
      </c>
      <c r="BU117" s="85">
        <v>0</v>
      </c>
      <c r="BV117" s="85">
        <v>0</v>
      </c>
      <c r="BW117" s="85">
        <v>0</v>
      </c>
      <c r="BX117" s="85">
        <v>0</v>
      </c>
      <c r="BY117" s="86">
        <v>10786370</v>
      </c>
    </row>
    <row r="118" spans="1:77" x14ac:dyDescent="0.2">
      <c r="A118" s="83" t="s">
        <v>291</v>
      </c>
      <c r="B118" s="84" t="s">
        <v>430</v>
      </c>
      <c r="C118" s="83" t="s">
        <v>431</v>
      </c>
      <c r="D118" s="85"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140000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180000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4170000</v>
      </c>
      <c r="AF118" s="85">
        <v>60000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270000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25522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1120</v>
      </c>
      <c r="BM118" s="85">
        <v>0</v>
      </c>
      <c r="BN118" s="85">
        <v>0</v>
      </c>
      <c r="BO118" s="85">
        <v>0</v>
      </c>
      <c r="BP118" s="85">
        <v>0</v>
      </c>
      <c r="BQ118" s="85">
        <v>0</v>
      </c>
      <c r="BR118" s="85">
        <v>0</v>
      </c>
      <c r="BS118" s="85">
        <v>0</v>
      </c>
      <c r="BT118" s="85">
        <v>0</v>
      </c>
      <c r="BU118" s="85">
        <v>0</v>
      </c>
      <c r="BV118" s="85">
        <v>0</v>
      </c>
      <c r="BW118" s="85">
        <v>0</v>
      </c>
      <c r="BX118" s="85">
        <v>0</v>
      </c>
      <c r="BY118" s="86">
        <v>1726568.52</v>
      </c>
    </row>
    <row r="119" spans="1:77" x14ac:dyDescent="0.2">
      <c r="A119" s="83" t="s">
        <v>291</v>
      </c>
      <c r="B119" s="84" t="s">
        <v>432</v>
      </c>
      <c r="C119" s="83" t="s">
        <v>433</v>
      </c>
      <c r="D119" s="85">
        <v>34276</v>
      </c>
      <c r="E119" s="85">
        <v>0</v>
      </c>
      <c r="F119" s="85">
        <v>0</v>
      </c>
      <c r="G119" s="85">
        <v>0</v>
      </c>
      <c r="H119" s="85">
        <v>0</v>
      </c>
      <c r="I119" s="85">
        <v>98005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35689.599999999999</v>
      </c>
      <c r="P119" s="85">
        <v>0</v>
      </c>
      <c r="Q119" s="85">
        <v>0</v>
      </c>
      <c r="R119" s="85">
        <v>0</v>
      </c>
      <c r="S119" s="85">
        <v>163055.97</v>
      </c>
      <c r="T119" s="85">
        <v>0</v>
      </c>
      <c r="U119" s="85">
        <v>15600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43584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169147</v>
      </c>
      <c r="AR119" s="85">
        <v>0</v>
      </c>
      <c r="AS119" s="85">
        <v>0</v>
      </c>
      <c r="AT119" s="85">
        <v>0</v>
      </c>
      <c r="AU119" s="85">
        <v>10000</v>
      </c>
      <c r="AV119" s="85">
        <v>0</v>
      </c>
      <c r="AW119" s="85">
        <v>0</v>
      </c>
      <c r="AX119" s="85">
        <v>18500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11160</v>
      </c>
      <c r="BL119" s="85">
        <v>0</v>
      </c>
      <c r="BM119" s="85">
        <v>0</v>
      </c>
      <c r="BN119" s="85">
        <v>15654</v>
      </c>
      <c r="BO119" s="85">
        <v>0</v>
      </c>
      <c r="BP119" s="85">
        <v>3200</v>
      </c>
      <c r="BQ119" s="85">
        <v>0</v>
      </c>
      <c r="BR119" s="85">
        <v>0</v>
      </c>
      <c r="BS119" s="85">
        <v>3410</v>
      </c>
      <c r="BT119" s="85">
        <v>17248</v>
      </c>
      <c r="BU119" s="85">
        <v>0</v>
      </c>
      <c r="BV119" s="85">
        <v>3960</v>
      </c>
      <c r="BW119" s="85">
        <v>4750</v>
      </c>
      <c r="BX119" s="85">
        <v>0</v>
      </c>
      <c r="BY119" s="86">
        <v>9825147.5299999993</v>
      </c>
    </row>
    <row r="120" spans="1:77" x14ac:dyDescent="0.2">
      <c r="A120" s="83" t="s">
        <v>291</v>
      </c>
      <c r="B120" s="84" t="s">
        <v>434</v>
      </c>
      <c r="C120" s="83" t="s">
        <v>435</v>
      </c>
      <c r="D120" s="85">
        <v>2223044.6800000002</v>
      </c>
      <c r="E120" s="85">
        <v>569863.23</v>
      </c>
      <c r="F120" s="85">
        <v>641163.34</v>
      </c>
      <c r="G120" s="85">
        <v>119172</v>
      </c>
      <c r="H120" s="85">
        <v>415840</v>
      </c>
      <c r="I120" s="85">
        <v>164206</v>
      </c>
      <c r="J120" s="85">
        <v>1679617</v>
      </c>
      <c r="K120" s="85">
        <v>538552.80000000005</v>
      </c>
      <c r="L120" s="85">
        <v>226765.28</v>
      </c>
      <c r="M120" s="85">
        <v>1902329.9</v>
      </c>
      <c r="N120" s="85">
        <v>40260</v>
      </c>
      <c r="O120" s="85">
        <v>304724.14</v>
      </c>
      <c r="P120" s="85">
        <v>270022</v>
      </c>
      <c r="Q120" s="85">
        <v>306328.5</v>
      </c>
      <c r="R120" s="85">
        <v>0</v>
      </c>
      <c r="S120" s="85">
        <v>0</v>
      </c>
      <c r="T120" s="85">
        <v>0</v>
      </c>
      <c r="U120" s="85">
        <v>48043.7</v>
      </c>
      <c r="V120" s="85">
        <v>1221850</v>
      </c>
      <c r="W120" s="85">
        <v>193950</v>
      </c>
      <c r="X120" s="85">
        <v>36050</v>
      </c>
      <c r="Y120" s="85">
        <v>120604</v>
      </c>
      <c r="Z120" s="85">
        <v>97280.2</v>
      </c>
      <c r="AA120" s="85">
        <v>205854</v>
      </c>
      <c r="AB120" s="85">
        <v>0</v>
      </c>
      <c r="AC120" s="85">
        <v>0</v>
      </c>
      <c r="AD120" s="85">
        <v>41640</v>
      </c>
      <c r="AE120" s="85">
        <v>5990190.5999999996</v>
      </c>
      <c r="AF120" s="85">
        <v>0</v>
      </c>
      <c r="AG120" s="85">
        <v>89302.26</v>
      </c>
      <c r="AH120" s="85">
        <v>55376</v>
      </c>
      <c r="AI120" s="85">
        <v>125480.2</v>
      </c>
      <c r="AJ120" s="85">
        <v>121700</v>
      </c>
      <c r="AK120" s="85">
        <v>0</v>
      </c>
      <c r="AL120" s="85">
        <v>93958</v>
      </c>
      <c r="AM120" s="85">
        <v>55582</v>
      </c>
      <c r="AN120" s="85">
        <v>69172</v>
      </c>
      <c r="AO120" s="85">
        <v>193638.25</v>
      </c>
      <c r="AP120" s="85">
        <v>10000</v>
      </c>
      <c r="AQ120" s="85">
        <v>1246275.3999999999</v>
      </c>
      <c r="AR120" s="85">
        <v>279198</v>
      </c>
      <c r="AS120" s="85">
        <v>148938</v>
      </c>
      <c r="AT120" s="85">
        <v>92506</v>
      </c>
      <c r="AU120" s="85">
        <v>237822.39</v>
      </c>
      <c r="AV120" s="85">
        <v>153595</v>
      </c>
      <c r="AW120" s="85">
        <v>210006</v>
      </c>
      <c r="AX120" s="85">
        <v>3754896.4</v>
      </c>
      <c r="AY120" s="85">
        <v>62740</v>
      </c>
      <c r="AZ120" s="85">
        <v>99027</v>
      </c>
      <c r="BA120" s="85">
        <v>114788.09</v>
      </c>
      <c r="BB120" s="85">
        <v>140518</v>
      </c>
      <c r="BC120" s="85">
        <v>109395</v>
      </c>
      <c r="BD120" s="85">
        <v>220500</v>
      </c>
      <c r="BE120" s="85">
        <v>106894</v>
      </c>
      <c r="BF120" s="85">
        <v>62080.88</v>
      </c>
      <c r="BG120" s="85">
        <v>0</v>
      </c>
      <c r="BH120" s="85">
        <v>0</v>
      </c>
      <c r="BI120" s="85">
        <v>1081724.02</v>
      </c>
      <c r="BJ120" s="85">
        <v>143400</v>
      </c>
      <c r="BK120" s="85">
        <v>346568.86</v>
      </c>
      <c r="BL120" s="85">
        <v>80371</v>
      </c>
      <c r="BM120" s="85">
        <v>37662</v>
      </c>
      <c r="BN120" s="85">
        <v>162083</v>
      </c>
      <c r="BO120" s="85">
        <v>56285</v>
      </c>
      <c r="BP120" s="85">
        <v>2161173.71</v>
      </c>
      <c r="BQ120" s="85">
        <v>30684</v>
      </c>
      <c r="BR120" s="85">
        <v>57736</v>
      </c>
      <c r="BS120" s="85">
        <v>0</v>
      </c>
      <c r="BT120" s="85">
        <v>92837</v>
      </c>
      <c r="BU120" s="85">
        <v>221962</v>
      </c>
      <c r="BV120" s="85">
        <v>282051</v>
      </c>
      <c r="BW120" s="85">
        <v>108643</v>
      </c>
      <c r="BX120" s="85">
        <v>104828</v>
      </c>
      <c r="BY120" s="86">
        <v>26475164.129999995</v>
      </c>
    </row>
    <row r="121" spans="1:77" x14ac:dyDescent="0.2">
      <c r="A121" s="83" t="s">
        <v>291</v>
      </c>
      <c r="B121" s="84" t="s">
        <v>436</v>
      </c>
      <c r="C121" s="83" t="s">
        <v>437</v>
      </c>
      <c r="D121" s="85"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  <c r="BM121" s="85">
        <v>0</v>
      </c>
      <c r="BN121" s="85">
        <v>0</v>
      </c>
      <c r="BO121" s="85">
        <v>0</v>
      </c>
      <c r="BP121" s="85">
        <v>0</v>
      </c>
      <c r="BQ121" s="85">
        <v>0</v>
      </c>
      <c r="BR121" s="85">
        <v>0</v>
      </c>
      <c r="BS121" s="85">
        <v>0</v>
      </c>
      <c r="BT121" s="85">
        <v>0</v>
      </c>
      <c r="BU121" s="85">
        <v>0</v>
      </c>
      <c r="BV121" s="85">
        <v>0</v>
      </c>
      <c r="BW121" s="85">
        <v>0</v>
      </c>
      <c r="BX121" s="85">
        <v>0</v>
      </c>
      <c r="BY121" s="86">
        <v>6881874</v>
      </c>
    </row>
    <row r="122" spans="1:77" x14ac:dyDescent="0.2">
      <c r="A122" s="83" t="s">
        <v>291</v>
      </c>
      <c r="B122" s="84" t="s">
        <v>438</v>
      </c>
      <c r="C122" s="83" t="s">
        <v>439</v>
      </c>
      <c r="D122" s="85">
        <v>0</v>
      </c>
      <c r="E122" s="85">
        <v>25320</v>
      </c>
      <c r="F122" s="85">
        <v>0</v>
      </c>
      <c r="G122" s="85">
        <v>0</v>
      </c>
      <c r="H122" s="85">
        <v>0</v>
      </c>
      <c r="I122" s="85">
        <v>0</v>
      </c>
      <c r="J122" s="85">
        <v>2190000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40592.54</v>
      </c>
      <c r="V122" s="85">
        <v>0</v>
      </c>
      <c r="W122" s="85">
        <v>30500</v>
      </c>
      <c r="X122" s="85">
        <v>31392</v>
      </c>
      <c r="Y122" s="85">
        <v>0</v>
      </c>
      <c r="Z122" s="85">
        <v>0</v>
      </c>
      <c r="AA122" s="85">
        <v>1350</v>
      </c>
      <c r="AB122" s="85">
        <v>0</v>
      </c>
      <c r="AC122" s="85">
        <v>0</v>
      </c>
      <c r="AD122" s="85">
        <v>3000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3650</v>
      </c>
      <c r="AQ122" s="85">
        <v>0</v>
      </c>
      <c r="AR122" s="85">
        <v>0</v>
      </c>
      <c r="AS122" s="85">
        <v>0</v>
      </c>
      <c r="AT122" s="85">
        <v>0</v>
      </c>
      <c r="AU122" s="85">
        <v>240</v>
      </c>
      <c r="AV122" s="85">
        <v>0</v>
      </c>
      <c r="AW122" s="85">
        <v>0</v>
      </c>
      <c r="AX122" s="85">
        <v>0</v>
      </c>
      <c r="AY122" s="85">
        <v>0</v>
      </c>
      <c r="AZ122" s="85">
        <v>3000</v>
      </c>
      <c r="BA122" s="85">
        <v>0</v>
      </c>
      <c r="BB122" s="85">
        <v>0</v>
      </c>
      <c r="BC122" s="85">
        <v>0</v>
      </c>
      <c r="BD122" s="85">
        <v>0</v>
      </c>
      <c r="BE122" s="85">
        <v>43800</v>
      </c>
      <c r="BF122" s="85">
        <v>0</v>
      </c>
      <c r="BG122" s="85">
        <v>0</v>
      </c>
      <c r="BH122" s="85">
        <v>0</v>
      </c>
      <c r="BI122" s="85">
        <v>0</v>
      </c>
      <c r="BJ122" s="85">
        <v>179200</v>
      </c>
      <c r="BK122" s="85">
        <v>0</v>
      </c>
      <c r="BL122" s="85">
        <v>0</v>
      </c>
      <c r="BM122" s="85">
        <v>0</v>
      </c>
      <c r="BN122" s="85">
        <v>0</v>
      </c>
      <c r="BO122" s="85">
        <v>0</v>
      </c>
      <c r="BP122" s="85">
        <v>0</v>
      </c>
      <c r="BQ122" s="85">
        <v>0</v>
      </c>
      <c r="BR122" s="85">
        <v>0</v>
      </c>
      <c r="BS122" s="85">
        <v>0</v>
      </c>
      <c r="BT122" s="85">
        <v>0</v>
      </c>
      <c r="BU122" s="85">
        <v>0</v>
      </c>
      <c r="BV122" s="85">
        <v>0</v>
      </c>
      <c r="BW122" s="85">
        <v>0</v>
      </c>
      <c r="BX122" s="85">
        <v>0</v>
      </c>
      <c r="BY122" s="86">
        <v>2091554.95</v>
      </c>
    </row>
    <row r="123" spans="1:77" x14ac:dyDescent="0.2">
      <c r="A123" s="83" t="s">
        <v>291</v>
      </c>
      <c r="B123" s="84" t="s">
        <v>440</v>
      </c>
      <c r="C123" s="83" t="s">
        <v>441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111000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4000</v>
      </c>
      <c r="W123" s="85">
        <v>0</v>
      </c>
      <c r="X123" s="85">
        <v>0</v>
      </c>
      <c r="Y123" s="85">
        <v>980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11000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  <c r="BM123" s="85">
        <v>0</v>
      </c>
      <c r="BN123" s="85">
        <v>0</v>
      </c>
      <c r="BO123" s="85">
        <v>0</v>
      </c>
      <c r="BP123" s="85">
        <v>320</v>
      </c>
      <c r="BQ123" s="85">
        <v>4000</v>
      </c>
      <c r="BR123" s="85">
        <v>0</v>
      </c>
      <c r="BS123" s="85">
        <v>0</v>
      </c>
      <c r="BT123" s="85">
        <v>0</v>
      </c>
      <c r="BU123" s="85">
        <v>0</v>
      </c>
      <c r="BV123" s="85">
        <v>0</v>
      </c>
      <c r="BW123" s="85">
        <v>0</v>
      </c>
      <c r="BX123" s="85">
        <v>0</v>
      </c>
      <c r="BY123" s="86">
        <v>3386225.1799999997</v>
      </c>
    </row>
    <row r="124" spans="1:77" x14ac:dyDescent="0.2">
      <c r="A124" s="83" t="s">
        <v>291</v>
      </c>
      <c r="B124" s="84" t="s">
        <v>442</v>
      </c>
      <c r="C124" s="83" t="s">
        <v>443</v>
      </c>
      <c r="D124" s="85">
        <v>85760</v>
      </c>
      <c r="E124" s="85">
        <v>0</v>
      </c>
      <c r="F124" s="85">
        <v>0</v>
      </c>
      <c r="G124" s="85">
        <v>0</v>
      </c>
      <c r="H124" s="85">
        <v>23720</v>
      </c>
      <c r="I124" s="85">
        <v>0</v>
      </c>
      <c r="J124" s="85">
        <v>750</v>
      </c>
      <c r="K124" s="85">
        <v>0</v>
      </c>
      <c r="L124" s="85">
        <v>320</v>
      </c>
      <c r="M124" s="85">
        <v>0</v>
      </c>
      <c r="N124" s="85">
        <v>160</v>
      </c>
      <c r="O124" s="85">
        <v>0</v>
      </c>
      <c r="P124" s="85">
        <v>68060</v>
      </c>
      <c r="Q124" s="85">
        <v>0</v>
      </c>
      <c r="R124" s="85">
        <v>0</v>
      </c>
      <c r="S124" s="85">
        <v>0</v>
      </c>
      <c r="T124" s="85">
        <v>51983.3</v>
      </c>
      <c r="U124" s="85">
        <v>10000</v>
      </c>
      <c r="V124" s="85">
        <v>869287</v>
      </c>
      <c r="W124" s="85">
        <v>8000</v>
      </c>
      <c r="X124" s="85">
        <v>31275</v>
      </c>
      <c r="Y124" s="85">
        <v>26000</v>
      </c>
      <c r="Z124" s="85">
        <v>320</v>
      </c>
      <c r="AA124" s="85">
        <v>0</v>
      </c>
      <c r="AB124" s="85">
        <v>16560</v>
      </c>
      <c r="AC124" s="85">
        <v>0</v>
      </c>
      <c r="AD124" s="85">
        <v>2800</v>
      </c>
      <c r="AE124" s="85">
        <v>109230</v>
      </c>
      <c r="AF124" s="85">
        <v>0</v>
      </c>
      <c r="AG124" s="85">
        <v>0</v>
      </c>
      <c r="AH124" s="85">
        <v>0</v>
      </c>
      <c r="AI124" s="85">
        <v>0</v>
      </c>
      <c r="AJ124" s="85">
        <v>6400</v>
      </c>
      <c r="AK124" s="85">
        <v>19840</v>
      </c>
      <c r="AL124" s="85">
        <v>0</v>
      </c>
      <c r="AM124" s="85">
        <v>1040</v>
      </c>
      <c r="AN124" s="85">
        <v>0</v>
      </c>
      <c r="AO124" s="85">
        <v>1140</v>
      </c>
      <c r="AP124" s="85">
        <v>5360</v>
      </c>
      <c r="AQ124" s="85">
        <v>53280</v>
      </c>
      <c r="AR124" s="85">
        <v>14640</v>
      </c>
      <c r="AS124" s="85">
        <v>0</v>
      </c>
      <c r="AT124" s="85">
        <v>10960</v>
      </c>
      <c r="AU124" s="85">
        <v>720</v>
      </c>
      <c r="AV124" s="85">
        <v>2320</v>
      </c>
      <c r="AW124" s="85">
        <v>320</v>
      </c>
      <c r="AX124" s="85">
        <v>58200</v>
      </c>
      <c r="AY124" s="85">
        <v>39720</v>
      </c>
      <c r="AZ124" s="85">
        <v>60200</v>
      </c>
      <c r="BA124" s="85">
        <v>0</v>
      </c>
      <c r="BB124" s="85">
        <v>0</v>
      </c>
      <c r="BC124" s="85">
        <v>2320</v>
      </c>
      <c r="BD124" s="85">
        <v>38320</v>
      </c>
      <c r="BE124" s="85">
        <v>65840</v>
      </c>
      <c r="BF124" s="85">
        <v>600</v>
      </c>
      <c r="BG124" s="85">
        <v>18480</v>
      </c>
      <c r="BH124" s="85">
        <v>3520</v>
      </c>
      <c r="BI124" s="85">
        <v>53760</v>
      </c>
      <c r="BJ124" s="85">
        <v>85680</v>
      </c>
      <c r="BK124" s="85">
        <v>960</v>
      </c>
      <c r="BL124" s="85">
        <v>0</v>
      </c>
      <c r="BM124" s="85">
        <v>18680</v>
      </c>
      <c r="BN124" s="85">
        <v>0</v>
      </c>
      <c r="BO124" s="85">
        <v>23860</v>
      </c>
      <c r="BP124" s="85">
        <v>25160</v>
      </c>
      <c r="BQ124" s="85">
        <v>8160</v>
      </c>
      <c r="BR124" s="85">
        <v>320</v>
      </c>
      <c r="BS124" s="85">
        <v>2200</v>
      </c>
      <c r="BT124" s="85">
        <v>7240</v>
      </c>
      <c r="BU124" s="85">
        <v>41820</v>
      </c>
      <c r="BV124" s="85">
        <v>0</v>
      </c>
      <c r="BW124" s="85">
        <v>800</v>
      </c>
      <c r="BX124" s="85">
        <v>5520</v>
      </c>
      <c r="BY124" s="86">
        <v>3733606.9899999998</v>
      </c>
    </row>
    <row r="125" spans="1:77" x14ac:dyDescent="0.2">
      <c r="A125" s="83" t="s">
        <v>291</v>
      </c>
      <c r="B125" s="84" t="s">
        <v>444</v>
      </c>
      <c r="C125" s="83" t="s">
        <v>445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4800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121254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  <c r="BM125" s="85">
        <v>0</v>
      </c>
      <c r="BN125" s="85">
        <v>0</v>
      </c>
      <c r="BO125" s="85">
        <v>0</v>
      </c>
      <c r="BP125" s="85">
        <v>0</v>
      </c>
      <c r="BQ125" s="85">
        <v>0</v>
      </c>
      <c r="BR125" s="85">
        <v>0</v>
      </c>
      <c r="BS125" s="85">
        <v>0</v>
      </c>
      <c r="BT125" s="85">
        <v>0</v>
      </c>
      <c r="BU125" s="85">
        <v>0</v>
      </c>
      <c r="BV125" s="85">
        <v>0</v>
      </c>
      <c r="BW125" s="85">
        <v>0</v>
      </c>
      <c r="BX125" s="85">
        <v>0</v>
      </c>
      <c r="BY125" s="86">
        <v>751601115.55000007</v>
      </c>
    </row>
    <row r="126" spans="1:77" x14ac:dyDescent="0.2">
      <c r="A126" s="83" t="s">
        <v>291</v>
      </c>
      <c r="B126" s="84" t="s">
        <v>446</v>
      </c>
      <c r="C126" s="83" t="s">
        <v>447</v>
      </c>
      <c r="D126" s="85">
        <v>157836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3600</v>
      </c>
      <c r="K126" s="85">
        <v>0</v>
      </c>
      <c r="L126" s="85">
        <v>0</v>
      </c>
      <c r="M126" s="85">
        <v>0</v>
      </c>
      <c r="N126" s="85">
        <v>1400</v>
      </c>
      <c r="O126" s="85">
        <v>0</v>
      </c>
      <c r="P126" s="85">
        <v>125894.36</v>
      </c>
      <c r="Q126" s="85">
        <v>0</v>
      </c>
      <c r="R126" s="85">
        <v>0</v>
      </c>
      <c r="S126" s="85">
        <v>0</v>
      </c>
      <c r="T126" s="85">
        <v>43050</v>
      </c>
      <c r="U126" s="85">
        <v>34478</v>
      </c>
      <c r="V126" s="85">
        <v>721774</v>
      </c>
      <c r="W126" s="85">
        <v>161634</v>
      </c>
      <c r="X126" s="85">
        <v>61546</v>
      </c>
      <c r="Y126" s="85">
        <v>71796</v>
      </c>
      <c r="Z126" s="85">
        <v>6100</v>
      </c>
      <c r="AA126" s="85">
        <v>0</v>
      </c>
      <c r="AB126" s="85">
        <v>27676.799999999999</v>
      </c>
      <c r="AC126" s="85">
        <v>0</v>
      </c>
      <c r="AD126" s="85">
        <v>18900</v>
      </c>
      <c r="AE126" s="85">
        <v>52520</v>
      </c>
      <c r="AF126" s="85">
        <v>0</v>
      </c>
      <c r="AG126" s="85">
        <v>0</v>
      </c>
      <c r="AH126" s="85">
        <v>0</v>
      </c>
      <c r="AI126" s="85">
        <v>0</v>
      </c>
      <c r="AJ126" s="85">
        <v>27900</v>
      </c>
      <c r="AK126" s="85">
        <v>45810</v>
      </c>
      <c r="AL126" s="85">
        <v>0</v>
      </c>
      <c r="AM126" s="85">
        <v>0</v>
      </c>
      <c r="AN126" s="85">
        <v>0</v>
      </c>
      <c r="AO126" s="85">
        <v>0</v>
      </c>
      <c r="AP126" s="85">
        <v>16000</v>
      </c>
      <c r="AQ126" s="85">
        <v>39994.5</v>
      </c>
      <c r="AR126" s="85">
        <v>800</v>
      </c>
      <c r="AS126" s="85">
        <v>0</v>
      </c>
      <c r="AT126" s="85">
        <v>12450</v>
      </c>
      <c r="AU126" s="85">
        <v>0</v>
      </c>
      <c r="AV126" s="85">
        <v>20000</v>
      </c>
      <c r="AW126" s="85">
        <v>0</v>
      </c>
      <c r="AX126" s="85">
        <v>0</v>
      </c>
      <c r="AY126" s="85">
        <v>182902</v>
      </c>
      <c r="AZ126" s="85">
        <v>92483.76</v>
      </c>
      <c r="BA126" s="85">
        <v>0</v>
      </c>
      <c r="BB126" s="85">
        <v>0</v>
      </c>
      <c r="BC126" s="85">
        <v>0</v>
      </c>
      <c r="BD126" s="85">
        <v>54974</v>
      </c>
      <c r="BE126" s="85">
        <v>145854</v>
      </c>
      <c r="BF126" s="85">
        <v>0</v>
      </c>
      <c r="BG126" s="85">
        <v>24600</v>
      </c>
      <c r="BH126" s="85">
        <v>24000</v>
      </c>
      <c r="BI126" s="85">
        <v>26350</v>
      </c>
      <c r="BJ126" s="85">
        <v>263850</v>
      </c>
      <c r="BK126" s="85">
        <v>0</v>
      </c>
      <c r="BL126" s="85">
        <v>0</v>
      </c>
      <c r="BM126" s="85">
        <v>41220</v>
      </c>
      <c r="BN126" s="85">
        <v>0</v>
      </c>
      <c r="BO126" s="85">
        <v>32414</v>
      </c>
      <c r="BP126" s="85">
        <v>14580</v>
      </c>
      <c r="BQ126" s="85">
        <v>25950</v>
      </c>
      <c r="BR126" s="85">
        <v>0</v>
      </c>
      <c r="BS126" s="85">
        <v>11600</v>
      </c>
      <c r="BT126" s="85">
        <v>13033</v>
      </c>
      <c r="BU126" s="85">
        <v>70170</v>
      </c>
      <c r="BV126" s="85">
        <v>0</v>
      </c>
      <c r="BW126" s="85">
        <v>0</v>
      </c>
      <c r="BX126" s="85">
        <v>23183</v>
      </c>
      <c r="BY126" s="86">
        <v>71345524.960000008</v>
      </c>
    </row>
    <row r="127" spans="1:77" x14ac:dyDescent="0.2">
      <c r="A127" s="83" t="s">
        <v>291</v>
      </c>
      <c r="B127" s="84" t="s">
        <v>448</v>
      </c>
      <c r="C127" s="83" t="s">
        <v>449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180800</v>
      </c>
      <c r="W127" s="85">
        <v>0</v>
      </c>
      <c r="X127" s="85">
        <v>0</v>
      </c>
      <c r="Y127" s="85">
        <v>0</v>
      </c>
      <c r="Z127" s="85">
        <v>648</v>
      </c>
      <c r="AA127" s="85">
        <v>0</v>
      </c>
      <c r="AB127" s="85">
        <v>0</v>
      </c>
      <c r="AC127" s="85">
        <v>219560.4</v>
      </c>
      <c r="AD127" s="85">
        <v>3254</v>
      </c>
      <c r="AE127" s="85">
        <v>0</v>
      </c>
      <c r="AF127" s="85">
        <v>150533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  <c r="BM127" s="85">
        <v>0</v>
      </c>
      <c r="BN127" s="85">
        <v>0</v>
      </c>
      <c r="BO127" s="85">
        <v>0</v>
      </c>
      <c r="BP127" s="85">
        <v>0</v>
      </c>
      <c r="BQ127" s="85">
        <v>0</v>
      </c>
      <c r="BR127" s="85">
        <v>0</v>
      </c>
      <c r="BS127" s="85">
        <v>1980</v>
      </c>
      <c r="BT127" s="85">
        <v>0</v>
      </c>
      <c r="BU127" s="85">
        <v>0</v>
      </c>
      <c r="BV127" s="85">
        <v>0</v>
      </c>
      <c r="BW127" s="85">
        <v>0</v>
      </c>
      <c r="BX127" s="85">
        <v>0</v>
      </c>
      <c r="BY127" s="86">
        <v>13293470.92</v>
      </c>
    </row>
    <row r="128" spans="1:77" x14ac:dyDescent="0.2">
      <c r="A128" s="83" t="s">
        <v>291</v>
      </c>
      <c r="B128" s="84" t="s">
        <v>450</v>
      </c>
      <c r="C128" s="83" t="s">
        <v>451</v>
      </c>
      <c r="D128" s="85">
        <v>106267.92</v>
      </c>
      <c r="E128" s="85">
        <v>22835</v>
      </c>
      <c r="F128" s="85">
        <v>2310</v>
      </c>
      <c r="G128" s="85">
        <v>18041</v>
      </c>
      <c r="H128" s="85">
        <v>89527</v>
      </c>
      <c r="I128" s="85">
        <v>0</v>
      </c>
      <c r="J128" s="85">
        <v>71300</v>
      </c>
      <c r="K128" s="85">
        <v>2400</v>
      </c>
      <c r="L128" s="85">
        <v>29795.919999999998</v>
      </c>
      <c r="M128" s="85">
        <v>16070</v>
      </c>
      <c r="N128" s="85">
        <v>16818</v>
      </c>
      <c r="O128" s="85">
        <v>0</v>
      </c>
      <c r="P128" s="85">
        <v>304560.12</v>
      </c>
      <c r="Q128" s="85">
        <v>0</v>
      </c>
      <c r="R128" s="85">
        <v>154909.79999999999</v>
      </c>
      <c r="S128" s="85">
        <v>0</v>
      </c>
      <c r="T128" s="85">
        <v>79450</v>
      </c>
      <c r="U128" s="85">
        <v>27966</v>
      </c>
      <c r="V128" s="85">
        <v>767066</v>
      </c>
      <c r="W128" s="85">
        <v>48095.82</v>
      </c>
      <c r="X128" s="85">
        <v>33418</v>
      </c>
      <c r="Y128" s="85">
        <v>44214</v>
      </c>
      <c r="Z128" s="85">
        <v>4196</v>
      </c>
      <c r="AA128" s="85">
        <v>4130</v>
      </c>
      <c r="AB128" s="85">
        <v>77799</v>
      </c>
      <c r="AC128" s="85">
        <v>0</v>
      </c>
      <c r="AD128" s="85">
        <v>8456</v>
      </c>
      <c r="AE128" s="85">
        <v>113991</v>
      </c>
      <c r="AF128" s="85">
        <v>0</v>
      </c>
      <c r="AG128" s="85">
        <v>0</v>
      </c>
      <c r="AH128" s="85">
        <v>0</v>
      </c>
      <c r="AI128" s="85">
        <v>0</v>
      </c>
      <c r="AJ128" s="85">
        <v>7265</v>
      </c>
      <c r="AK128" s="85">
        <v>82344</v>
      </c>
      <c r="AL128" s="85">
        <v>0</v>
      </c>
      <c r="AM128" s="85">
        <v>7760</v>
      </c>
      <c r="AN128" s="85">
        <v>0</v>
      </c>
      <c r="AO128" s="85">
        <v>0</v>
      </c>
      <c r="AP128" s="85">
        <v>15759</v>
      </c>
      <c r="AQ128" s="85">
        <v>107618</v>
      </c>
      <c r="AR128" s="85">
        <v>1774</v>
      </c>
      <c r="AS128" s="85">
        <v>0</v>
      </c>
      <c r="AT128" s="85">
        <v>12831</v>
      </c>
      <c r="AU128" s="85">
        <v>6240</v>
      </c>
      <c r="AV128" s="85">
        <v>73236</v>
      </c>
      <c r="AW128" s="85">
        <v>55915</v>
      </c>
      <c r="AX128" s="85">
        <v>35350</v>
      </c>
      <c r="AY128" s="85">
        <v>145550</v>
      </c>
      <c r="AZ128" s="85">
        <v>38720.800000000003</v>
      </c>
      <c r="BA128" s="85">
        <v>0</v>
      </c>
      <c r="BB128" s="85">
        <v>0</v>
      </c>
      <c r="BC128" s="85">
        <v>32461.22</v>
      </c>
      <c r="BD128" s="85">
        <v>58094</v>
      </c>
      <c r="BE128" s="85">
        <v>39166</v>
      </c>
      <c r="BF128" s="85">
        <v>1470</v>
      </c>
      <c r="BG128" s="85">
        <v>53112.56</v>
      </c>
      <c r="BH128" s="85">
        <v>37812</v>
      </c>
      <c r="BI128" s="85">
        <v>9583</v>
      </c>
      <c r="BJ128" s="85">
        <v>86734</v>
      </c>
      <c r="BK128" s="85">
        <v>0</v>
      </c>
      <c r="BL128" s="85">
        <v>0</v>
      </c>
      <c r="BM128" s="85">
        <v>13980</v>
      </c>
      <c r="BN128" s="85">
        <v>0</v>
      </c>
      <c r="BO128" s="85">
        <v>37079</v>
      </c>
      <c r="BP128" s="85">
        <v>31625</v>
      </c>
      <c r="BQ128" s="85">
        <v>15246</v>
      </c>
      <c r="BR128" s="85">
        <v>46789</v>
      </c>
      <c r="BS128" s="85">
        <v>16856</v>
      </c>
      <c r="BT128" s="85">
        <v>11038</v>
      </c>
      <c r="BU128" s="85">
        <v>55314</v>
      </c>
      <c r="BV128" s="85">
        <v>0</v>
      </c>
      <c r="BW128" s="85">
        <v>1053</v>
      </c>
      <c r="BX128" s="85">
        <v>12647</v>
      </c>
      <c r="BY128" s="86">
        <v>3070957.81</v>
      </c>
    </row>
    <row r="129" spans="1:77" x14ac:dyDescent="0.2">
      <c r="A129" s="91" t="s">
        <v>452</v>
      </c>
      <c r="B129" s="92"/>
      <c r="C129" s="93"/>
      <c r="D129" s="89">
        <f>SUM(D48:D128)</f>
        <v>284623660.03000003</v>
      </c>
      <c r="E129" s="89">
        <f t="shared" ref="E129:BP129" si="4">SUM(E48:E128)</f>
        <v>89197293.960000008</v>
      </c>
      <c r="F129" s="89">
        <f t="shared" si="4"/>
        <v>114035206.39999999</v>
      </c>
      <c r="G129" s="89">
        <f t="shared" si="4"/>
        <v>57350768.070000008</v>
      </c>
      <c r="H129" s="89">
        <f t="shared" si="4"/>
        <v>44978910.129999995</v>
      </c>
      <c r="I129" s="89">
        <f t="shared" si="4"/>
        <v>16041544.48</v>
      </c>
      <c r="J129" s="89">
        <f t="shared" si="4"/>
        <v>608649142.29999995</v>
      </c>
      <c r="K129" s="89">
        <f t="shared" si="4"/>
        <v>83313942.019999996</v>
      </c>
      <c r="L129" s="89">
        <f t="shared" si="4"/>
        <v>28847679.290000003</v>
      </c>
      <c r="M129" s="89">
        <f t="shared" si="4"/>
        <v>197559938.84000003</v>
      </c>
      <c r="N129" s="89">
        <f t="shared" si="4"/>
        <v>25218191.289999995</v>
      </c>
      <c r="O129" s="89">
        <f t="shared" si="4"/>
        <v>66722546.200000003</v>
      </c>
      <c r="P129" s="89">
        <f t="shared" si="4"/>
        <v>126025716.36</v>
      </c>
      <c r="Q129" s="89">
        <f t="shared" si="4"/>
        <v>105257427.08</v>
      </c>
      <c r="R129" s="89">
        <f t="shared" si="4"/>
        <v>14799221.68</v>
      </c>
      <c r="S129" s="89">
        <f t="shared" si="4"/>
        <v>45620273.479999997</v>
      </c>
      <c r="T129" s="89">
        <f t="shared" si="4"/>
        <v>38196563.109999999</v>
      </c>
      <c r="U129" s="89">
        <f t="shared" si="4"/>
        <v>19032363.629999999</v>
      </c>
      <c r="V129" s="89">
        <f t="shared" si="4"/>
        <v>355920870.32999998</v>
      </c>
      <c r="W129" s="89">
        <f t="shared" si="4"/>
        <v>95116748.309999987</v>
      </c>
      <c r="X129" s="89">
        <f t="shared" si="4"/>
        <v>46518253.910000004</v>
      </c>
      <c r="Y129" s="89">
        <f t="shared" si="4"/>
        <v>103968220.39999999</v>
      </c>
      <c r="Z129" s="89">
        <f t="shared" si="4"/>
        <v>30195204.59</v>
      </c>
      <c r="AA129" s="89">
        <f t="shared" si="4"/>
        <v>44380452.849999994</v>
      </c>
      <c r="AB129" s="89">
        <f t="shared" si="4"/>
        <v>39947914.909999996</v>
      </c>
      <c r="AC129" s="89">
        <f t="shared" si="4"/>
        <v>20392390.07</v>
      </c>
      <c r="AD129" s="89">
        <f t="shared" si="4"/>
        <v>17177769.970000003</v>
      </c>
      <c r="AE129" s="89">
        <f t="shared" si="4"/>
        <v>486777832.64999992</v>
      </c>
      <c r="AF129" s="89">
        <f t="shared" si="4"/>
        <v>31458912.77</v>
      </c>
      <c r="AG129" s="89">
        <f t="shared" si="4"/>
        <v>22596521.570000004</v>
      </c>
      <c r="AH129" s="89">
        <f t="shared" si="4"/>
        <v>22310027.220000003</v>
      </c>
      <c r="AI129" s="89">
        <f t="shared" si="4"/>
        <v>20400684.359999999</v>
      </c>
      <c r="AJ129" s="89">
        <f t="shared" si="4"/>
        <v>36339236.409999989</v>
      </c>
      <c r="AK129" s="89">
        <f t="shared" si="4"/>
        <v>27767462.559999999</v>
      </c>
      <c r="AL129" s="89">
        <f t="shared" si="4"/>
        <v>28602433.66</v>
      </c>
      <c r="AM129" s="89">
        <f t="shared" si="4"/>
        <v>42610253.469999991</v>
      </c>
      <c r="AN129" s="89">
        <f t="shared" si="4"/>
        <v>23398234.520000007</v>
      </c>
      <c r="AO129" s="89">
        <f t="shared" si="4"/>
        <v>27046041.280000001</v>
      </c>
      <c r="AP129" s="89">
        <f t="shared" si="4"/>
        <v>24445995.699999999</v>
      </c>
      <c r="AQ129" s="89">
        <f t="shared" si="4"/>
        <v>192387876.28</v>
      </c>
      <c r="AR129" s="89">
        <f t="shared" si="4"/>
        <v>31534271.310000002</v>
      </c>
      <c r="AS129" s="89">
        <f t="shared" si="4"/>
        <v>28326248.209999997</v>
      </c>
      <c r="AT129" s="89">
        <f t="shared" si="4"/>
        <v>24968756.429999996</v>
      </c>
      <c r="AU129" s="89">
        <f t="shared" si="4"/>
        <v>27597604.930000003</v>
      </c>
      <c r="AV129" s="89">
        <f t="shared" si="4"/>
        <v>12360064.699999999</v>
      </c>
      <c r="AW129" s="89">
        <f t="shared" si="4"/>
        <v>18104371.23</v>
      </c>
      <c r="AX129" s="89">
        <f t="shared" si="4"/>
        <v>351133462.13999993</v>
      </c>
      <c r="AY129" s="89">
        <f t="shared" si="4"/>
        <v>30759912.739999998</v>
      </c>
      <c r="AZ129" s="89">
        <f t="shared" si="4"/>
        <v>37034497.449999996</v>
      </c>
      <c r="BA129" s="89">
        <f t="shared" si="4"/>
        <v>57358070.490000002</v>
      </c>
      <c r="BB129" s="89">
        <f t="shared" si="4"/>
        <v>49758722.229999997</v>
      </c>
      <c r="BC129" s="89">
        <f t="shared" si="4"/>
        <v>40389656.120000005</v>
      </c>
      <c r="BD129" s="89">
        <f t="shared" si="4"/>
        <v>73641657.179800004</v>
      </c>
      <c r="BE129" s="89">
        <f t="shared" si="4"/>
        <v>58083672.459999986</v>
      </c>
      <c r="BF129" s="89">
        <f t="shared" si="4"/>
        <v>36243605.280000001</v>
      </c>
      <c r="BG129" s="89">
        <f t="shared" si="4"/>
        <v>16898588.959999997</v>
      </c>
      <c r="BH129" s="89">
        <f t="shared" si="4"/>
        <v>8736768.0699999984</v>
      </c>
      <c r="BI129" s="89">
        <f t="shared" si="4"/>
        <v>307380275.38</v>
      </c>
      <c r="BJ129" s="89">
        <f t="shared" si="4"/>
        <v>126534361.21999997</v>
      </c>
      <c r="BK129" s="89">
        <f t="shared" si="4"/>
        <v>30826385.169999994</v>
      </c>
      <c r="BL129" s="89">
        <f t="shared" si="4"/>
        <v>22533585.390000001</v>
      </c>
      <c r="BM129" s="89">
        <f t="shared" si="4"/>
        <v>31465045.619999997</v>
      </c>
      <c r="BN129" s="89">
        <f t="shared" si="4"/>
        <v>43573831.700000003</v>
      </c>
      <c r="BO129" s="89">
        <f t="shared" si="4"/>
        <v>22867796.420000002</v>
      </c>
      <c r="BP129" s="89">
        <f t="shared" si="4"/>
        <v>218249744.41</v>
      </c>
      <c r="BQ129" s="89">
        <f t="shared" ref="BQ129:BX129" si="5">SUM(BQ48:BQ128)</f>
        <v>26538919.160000004</v>
      </c>
      <c r="BR129" s="89">
        <f t="shared" si="5"/>
        <v>28087470.639999997</v>
      </c>
      <c r="BS129" s="89">
        <f t="shared" si="5"/>
        <v>42855908.679999992</v>
      </c>
      <c r="BT129" s="89">
        <f t="shared" si="5"/>
        <v>44220530.300000004</v>
      </c>
      <c r="BU129" s="89">
        <f t="shared" si="5"/>
        <v>78097839.109999999</v>
      </c>
      <c r="BV129" s="89">
        <f t="shared" si="5"/>
        <v>28378445.510000002</v>
      </c>
      <c r="BW129" s="89">
        <f t="shared" si="5"/>
        <v>14680602.589999998</v>
      </c>
      <c r="BX129" s="89">
        <f t="shared" si="5"/>
        <v>12454250.509999998</v>
      </c>
      <c r="BY129" s="90">
        <f>SUM(BY48:BY119)</f>
        <v>5401952933.6599989</v>
      </c>
    </row>
    <row r="130" spans="1:77" x14ac:dyDescent="0.2">
      <c r="A130" s="83" t="s">
        <v>453</v>
      </c>
      <c r="B130" s="84" t="s">
        <v>454</v>
      </c>
      <c r="C130" s="83" t="s">
        <v>455</v>
      </c>
      <c r="D130" s="85">
        <v>824104.05</v>
      </c>
      <c r="E130" s="85">
        <v>371809.27</v>
      </c>
      <c r="F130" s="85">
        <v>183950.98</v>
      </c>
      <c r="G130" s="85">
        <v>0</v>
      </c>
      <c r="H130" s="85">
        <v>76589.59</v>
      </c>
      <c r="I130" s="85">
        <v>73680.34</v>
      </c>
      <c r="J130" s="85">
        <v>0</v>
      </c>
      <c r="K130" s="85">
        <v>181800</v>
      </c>
      <c r="L130" s="85">
        <v>191761.98</v>
      </c>
      <c r="M130" s="85">
        <v>0</v>
      </c>
      <c r="N130" s="85">
        <v>119252</v>
      </c>
      <c r="O130" s="85">
        <v>0</v>
      </c>
      <c r="P130" s="85">
        <v>285333.36</v>
      </c>
      <c r="Q130" s="85">
        <v>278804.03999999998</v>
      </c>
      <c r="R130" s="85">
        <v>158927.71</v>
      </c>
      <c r="S130" s="85">
        <v>232350.31</v>
      </c>
      <c r="T130" s="85">
        <v>688388.52</v>
      </c>
      <c r="U130" s="85">
        <v>342827.12</v>
      </c>
      <c r="V130" s="85">
        <v>958545.45</v>
      </c>
      <c r="W130" s="85">
        <v>457160.68</v>
      </c>
      <c r="X130" s="85">
        <v>240676.94</v>
      </c>
      <c r="Y130" s="85">
        <v>167076</v>
      </c>
      <c r="Z130" s="85">
        <v>0</v>
      </c>
      <c r="AA130" s="85">
        <v>0</v>
      </c>
      <c r="AB130" s="85">
        <v>0</v>
      </c>
      <c r="AC130" s="85">
        <v>0</v>
      </c>
      <c r="AD130" s="85">
        <v>156909.66</v>
      </c>
      <c r="AE130" s="85">
        <v>3308838.57</v>
      </c>
      <c r="AF130" s="85">
        <v>175168.96</v>
      </c>
      <c r="AG130" s="85">
        <v>0</v>
      </c>
      <c r="AH130" s="85">
        <v>165594.5</v>
      </c>
      <c r="AI130" s="85">
        <v>126600.92</v>
      </c>
      <c r="AJ130" s="85">
        <v>76393.600000000006</v>
      </c>
      <c r="AK130" s="85">
        <v>75721.88</v>
      </c>
      <c r="AL130" s="85">
        <v>0</v>
      </c>
      <c r="AM130" s="85">
        <v>166681.25</v>
      </c>
      <c r="AN130" s="85">
        <v>0</v>
      </c>
      <c r="AO130" s="85">
        <v>114506.3</v>
      </c>
      <c r="AP130" s="85">
        <v>0</v>
      </c>
      <c r="AQ130" s="85">
        <v>1101605.23</v>
      </c>
      <c r="AR130" s="85">
        <v>114301.92</v>
      </c>
      <c r="AS130" s="85">
        <v>111441</v>
      </c>
      <c r="AT130" s="85">
        <v>14220.9</v>
      </c>
      <c r="AU130" s="85">
        <v>32710.1</v>
      </c>
      <c r="AV130" s="85">
        <v>39381.74</v>
      </c>
      <c r="AW130" s="85">
        <v>197123.51</v>
      </c>
      <c r="AX130" s="85">
        <v>2372473.69</v>
      </c>
      <c r="AY130" s="85">
        <v>319229.98</v>
      </c>
      <c r="AZ130" s="85">
        <v>34228.559999999998</v>
      </c>
      <c r="BA130" s="85">
        <v>401214.43</v>
      </c>
      <c r="BB130" s="85">
        <v>0</v>
      </c>
      <c r="BC130" s="85">
        <v>0</v>
      </c>
      <c r="BD130" s="85">
        <v>150581.25949999999</v>
      </c>
      <c r="BE130" s="85">
        <v>310405</v>
      </c>
      <c r="BF130" s="85">
        <v>425445.62</v>
      </c>
      <c r="BG130" s="85">
        <v>23661</v>
      </c>
      <c r="BH130" s="85">
        <v>80982</v>
      </c>
      <c r="BI130" s="85">
        <v>907641.32</v>
      </c>
      <c r="BJ130" s="85">
        <v>119986.13</v>
      </c>
      <c r="BK130" s="85">
        <v>81546.39</v>
      </c>
      <c r="BL130" s="85">
        <v>137390.96</v>
      </c>
      <c r="BM130" s="85">
        <v>135854.39000000001</v>
      </c>
      <c r="BN130" s="85">
        <v>281601.5</v>
      </c>
      <c r="BO130" s="85">
        <v>178834.62</v>
      </c>
      <c r="BP130" s="85">
        <v>2272123.36</v>
      </c>
      <c r="BQ130" s="85">
        <v>311199.95</v>
      </c>
      <c r="BR130" s="85">
        <v>228416.28</v>
      </c>
      <c r="BS130" s="85">
        <v>86163.18</v>
      </c>
      <c r="BT130" s="85">
        <v>251118.85</v>
      </c>
      <c r="BU130" s="85">
        <v>1766710.93</v>
      </c>
      <c r="BV130" s="85">
        <v>156785.14000000001</v>
      </c>
      <c r="BW130" s="85">
        <v>181095.58</v>
      </c>
      <c r="BX130" s="85">
        <v>1083751.3799999999</v>
      </c>
      <c r="BY130" s="86">
        <v>22986767.630000003</v>
      </c>
    </row>
    <row r="131" spans="1:77" x14ac:dyDescent="0.2">
      <c r="A131" s="83" t="s">
        <v>453</v>
      </c>
      <c r="B131" s="84" t="s">
        <v>456</v>
      </c>
      <c r="C131" s="83" t="s">
        <v>457</v>
      </c>
      <c r="D131" s="85">
        <v>1277704.3</v>
      </c>
      <c r="E131" s="85">
        <v>2486624.2599999998</v>
      </c>
      <c r="F131" s="85">
        <v>1894713.23</v>
      </c>
      <c r="G131" s="85">
        <v>0</v>
      </c>
      <c r="H131" s="85">
        <v>0</v>
      </c>
      <c r="I131" s="85">
        <v>0</v>
      </c>
      <c r="J131" s="85">
        <v>1138350.1000000001</v>
      </c>
      <c r="K131" s="85">
        <v>2100939.12</v>
      </c>
      <c r="L131" s="85">
        <v>144940.01999999999</v>
      </c>
      <c r="M131" s="85">
        <v>0</v>
      </c>
      <c r="N131" s="85">
        <v>0</v>
      </c>
      <c r="O131" s="85">
        <v>0</v>
      </c>
      <c r="P131" s="85">
        <v>3922799.28</v>
      </c>
      <c r="Q131" s="85">
        <v>1488867.47</v>
      </c>
      <c r="R131" s="85">
        <v>0</v>
      </c>
      <c r="S131" s="85">
        <v>960536.25989999995</v>
      </c>
      <c r="T131" s="85">
        <v>0</v>
      </c>
      <c r="U131" s="85">
        <v>932146.86</v>
      </c>
      <c r="V131" s="85">
        <v>15190550.220000001</v>
      </c>
      <c r="W131" s="85">
        <v>0</v>
      </c>
      <c r="X131" s="85">
        <v>3693255.65</v>
      </c>
      <c r="Y131" s="85">
        <v>0</v>
      </c>
      <c r="Z131" s="85">
        <v>631090.67000000004</v>
      </c>
      <c r="AA131" s="85">
        <v>882194.8</v>
      </c>
      <c r="AB131" s="85">
        <v>0</v>
      </c>
      <c r="AC131" s="85">
        <v>0</v>
      </c>
      <c r="AD131" s="85">
        <v>860501.85</v>
      </c>
      <c r="AE131" s="85">
        <v>1803146.45</v>
      </c>
      <c r="AF131" s="85">
        <v>1277411.29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70474.5</v>
      </c>
      <c r="AM131" s="85">
        <v>1423603.68</v>
      </c>
      <c r="AN131" s="85">
        <v>0</v>
      </c>
      <c r="AO131" s="85">
        <v>163534.82</v>
      </c>
      <c r="AP131" s="85">
        <v>0</v>
      </c>
      <c r="AQ131" s="85">
        <v>0</v>
      </c>
      <c r="AR131" s="85">
        <v>191372.51</v>
      </c>
      <c r="AS131" s="85">
        <v>217289.4</v>
      </c>
      <c r="AT131" s="85">
        <v>18888.05</v>
      </c>
      <c r="AU131" s="85">
        <v>284737.67</v>
      </c>
      <c r="AV131" s="85">
        <v>0</v>
      </c>
      <c r="AW131" s="85">
        <v>405337.24</v>
      </c>
      <c r="AX131" s="85">
        <v>0</v>
      </c>
      <c r="AY131" s="85">
        <v>268227.34999999998</v>
      </c>
      <c r="AZ131" s="85">
        <v>0</v>
      </c>
      <c r="BA131" s="85">
        <v>0</v>
      </c>
      <c r="BB131" s="85">
        <v>0</v>
      </c>
      <c r="BC131" s="85">
        <v>0</v>
      </c>
      <c r="BD131" s="85">
        <v>4032520.02</v>
      </c>
      <c r="BE131" s="85">
        <v>0</v>
      </c>
      <c r="BF131" s="85">
        <v>357137.67</v>
      </c>
      <c r="BG131" s="85">
        <v>0</v>
      </c>
      <c r="BH131" s="85">
        <v>232800</v>
      </c>
      <c r="BI131" s="85">
        <v>11346629.82</v>
      </c>
      <c r="BJ131" s="85">
        <v>763543.56</v>
      </c>
      <c r="BK131" s="85">
        <v>0</v>
      </c>
      <c r="BL131" s="85">
        <v>0</v>
      </c>
      <c r="BM131" s="85">
        <v>5027.37</v>
      </c>
      <c r="BN131" s="85">
        <v>774132.75</v>
      </c>
      <c r="BO131" s="85">
        <v>0</v>
      </c>
      <c r="BP131" s="85">
        <v>0</v>
      </c>
      <c r="BQ131" s="85">
        <v>0</v>
      </c>
      <c r="BR131" s="85">
        <v>165457.37</v>
      </c>
      <c r="BS131" s="85">
        <v>3222199.07</v>
      </c>
      <c r="BT131" s="85">
        <v>0</v>
      </c>
      <c r="BU131" s="85">
        <v>844104.85</v>
      </c>
      <c r="BV131" s="85">
        <v>172825.18</v>
      </c>
      <c r="BW131" s="85">
        <v>0</v>
      </c>
      <c r="BX131" s="85">
        <v>23946.38</v>
      </c>
      <c r="BY131" s="86">
        <v>68197090.929999992</v>
      </c>
    </row>
    <row r="132" spans="1:77" x14ac:dyDescent="0.2">
      <c r="A132" s="83" t="s">
        <v>453</v>
      </c>
      <c r="B132" s="84" t="s">
        <v>458</v>
      </c>
      <c r="C132" s="83" t="s">
        <v>459</v>
      </c>
      <c r="D132" s="85">
        <v>10663119.029999999</v>
      </c>
      <c r="E132" s="85">
        <v>1260484.06</v>
      </c>
      <c r="F132" s="85">
        <v>0</v>
      </c>
      <c r="G132" s="85">
        <v>0</v>
      </c>
      <c r="H132" s="85">
        <v>976752.82</v>
      </c>
      <c r="I132" s="85">
        <v>50441.42</v>
      </c>
      <c r="J132" s="85">
        <v>6527608.8600000003</v>
      </c>
      <c r="K132" s="85">
        <v>0</v>
      </c>
      <c r="L132" s="85">
        <v>0</v>
      </c>
      <c r="M132" s="85">
        <v>4522399.9800000004</v>
      </c>
      <c r="N132" s="85">
        <v>0</v>
      </c>
      <c r="O132" s="85">
        <v>1139419.81</v>
      </c>
      <c r="P132" s="85">
        <v>0</v>
      </c>
      <c r="Q132" s="85">
        <v>138964.10999999999</v>
      </c>
      <c r="R132" s="85">
        <v>616602.75</v>
      </c>
      <c r="S132" s="85">
        <v>26391.779900000001</v>
      </c>
      <c r="T132" s="85">
        <v>0</v>
      </c>
      <c r="U132" s="85">
        <v>0</v>
      </c>
      <c r="V132" s="85">
        <v>0</v>
      </c>
      <c r="W132" s="85">
        <v>0</v>
      </c>
      <c r="X132" s="85">
        <v>46950.86</v>
      </c>
      <c r="Y132" s="85">
        <v>6684045.0700000003</v>
      </c>
      <c r="Z132" s="85">
        <v>0</v>
      </c>
      <c r="AA132" s="85">
        <v>0</v>
      </c>
      <c r="AB132" s="85">
        <v>0</v>
      </c>
      <c r="AC132" s="85">
        <v>0</v>
      </c>
      <c r="AD132" s="85">
        <v>37089.839999999997</v>
      </c>
      <c r="AE132" s="85">
        <v>19013097.559999999</v>
      </c>
      <c r="AF132" s="85">
        <v>0</v>
      </c>
      <c r="AG132" s="85">
        <v>0</v>
      </c>
      <c r="AH132" s="85">
        <v>0</v>
      </c>
      <c r="AI132" s="85">
        <v>0</v>
      </c>
      <c r="AJ132" s="85">
        <v>96616.36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8019596.46</v>
      </c>
      <c r="AR132" s="85">
        <v>95853.17</v>
      </c>
      <c r="AS132" s="85">
        <v>0</v>
      </c>
      <c r="AT132" s="85">
        <v>0</v>
      </c>
      <c r="AU132" s="85">
        <v>0</v>
      </c>
      <c r="AV132" s="85">
        <v>0</v>
      </c>
      <c r="AW132" s="85">
        <v>23365.78</v>
      </c>
      <c r="AX132" s="85">
        <v>23733271.829999998</v>
      </c>
      <c r="AY132" s="85">
        <v>0</v>
      </c>
      <c r="AZ132" s="85">
        <v>0</v>
      </c>
      <c r="BA132" s="85">
        <v>1920333.7</v>
      </c>
      <c r="BB132" s="85">
        <v>0</v>
      </c>
      <c r="BC132" s="85">
        <v>0</v>
      </c>
      <c r="BD132" s="85">
        <v>0</v>
      </c>
      <c r="BE132" s="85">
        <v>917354</v>
      </c>
      <c r="BF132" s="85">
        <v>23508.55</v>
      </c>
      <c r="BG132" s="85">
        <v>30259.62</v>
      </c>
      <c r="BH132" s="85">
        <v>0</v>
      </c>
      <c r="BI132" s="85">
        <v>809008.37</v>
      </c>
      <c r="BJ132" s="85">
        <v>0</v>
      </c>
      <c r="BK132" s="85">
        <v>0</v>
      </c>
      <c r="BL132" s="85">
        <v>0</v>
      </c>
      <c r="BM132" s="85">
        <v>0</v>
      </c>
      <c r="BN132" s="85">
        <v>0</v>
      </c>
      <c r="BO132" s="85">
        <v>0</v>
      </c>
      <c r="BP132" s="85">
        <v>6627461.4900000002</v>
      </c>
      <c r="BQ132" s="85">
        <v>377712.42</v>
      </c>
      <c r="BR132" s="85">
        <v>55068.66</v>
      </c>
      <c r="BS132" s="85">
        <v>0</v>
      </c>
      <c r="BT132" s="85">
        <v>914762.69</v>
      </c>
      <c r="BU132" s="85">
        <v>450205.15</v>
      </c>
      <c r="BV132" s="85">
        <v>17844.28</v>
      </c>
      <c r="BW132" s="85">
        <v>300309.08</v>
      </c>
      <c r="BX132" s="85">
        <v>103482.54</v>
      </c>
      <c r="BY132" s="86">
        <v>84387518.439999998</v>
      </c>
    </row>
    <row r="133" spans="1:77" x14ac:dyDescent="0.2">
      <c r="A133" s="83" t="s">
        <v>453</v>
      </c>
      <c r="B133" s="84" t="s">
        <v>460</v>
      </c>
      <c r="C133" s="83" t="s">
        <v>461</v>
      </c>
      <c r="D133" s="85">
        <v>0</v>
      </c>
      <c r="E133" s="85">
        <v>184312.79</v>
      </c>
      <c r="F133" s="85">
        <v>0</v>
      </c>
      <c r="G133" s="85">
        <v>53446</v>
      </c>
      <c r="H133" s="85">
        <v>0</v>
      </c>
      <c r="I133" s="85">
        <v>51436.7</v>
      </c>
      <c r="J133" s="85">
        <v>0</v>
      </c>
      <c r="K133" s="85">
        <v>0</v>
      </c>
      <c r="L133" s="85">
        <v>22679.94</v>
      </c>
      <c r="M133" s="85">
        <v>0</v>
      </c>
      <c r="N133" s="85">
        <v>0</v>
      </c>
      <c r="O133" s="85">
        <v>0</v>
      </c>
      <c r="P133" s="85">
        <v>0</v>
      </c>
      <c r="Q133" s="85">
        <v>26261.15</v>
      </c>
      <c r="R133" s="85">
        <v>0</v>
      </c>
      <c r="S133" s="85">
        <v>103667.09</v>
      </c>
      <c r="T133" s="85">
        <v>0</v>
      </c>
      <c r="U133" s="85">
        <v>462930.81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90577.68</v>
      </c>
      <c r="AE133" s="85">
        <v>0</v>
      </c>
      <c r="AF133" s="85">
        <v>6757.05</v>
      </c>
      <c r="AG133" s="85">
        <v>0</v>
      </c>
      <c r="AH133" s="85">
        <v>0</v>
      </c>
      <c r="AI133" s="85">
        <v>8704.2800000000007</v>
      </c>
      <c r="AJ133" s="85">
        <v>0</v>
      </c>
      <c r="AK133" s="85">
        <v>0</v>
      </c>
      <c r="AL133" s="85">
        <v>0</v>
      </c>
      <c r="AM133" s="85">
        <v>0</v>
      </c>
      <c r="AN133" s="85">
        <v>9073.98</v>
      </c>
      <c r="AO133" s="85">
        <v>0</v>
      </c>
      <c r="AP133" s="85">
        <v>21436.639999999999</v>
      </c>
      <c r="AQ133" s="85">
        <v>339750.67</v>
      </c>
      <c r="AR133" s="85">
        <v>50229.9</v>
      </c>
      <c r="AS133" s="85">
        <v>133646.17000000001</v>
      </c>
      <c r="AT133" s="85">
        <v>0</v>
      </c>
      <c r="AU133" s="85">
        <v>0</v>
      </c>
      <c r="AV133" s="85">
        <v>51849.11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11653.69</v>
      </c>
      <c r="BG133" s="85">
        <v>0</v>
      </c>
      <c r="BH133" s="85">
        <v>32250</v>
      </c>
      <c r="BI133" s="85">
        <v>0</v>
      </c>
      <c r="BJ133" s="85">
        <v>0</v>
      </c>
      <c r="BK133" s="85">
        <v>0</v>
      </c>
      <c r="BL133" s="85">
        <v>0</v>
      </c>
      <c r="BM133" s="85">
        <v>0</v>
      </c>
      <c r="BN133" s="85">
        <v>0</v>
      </c>
      <c r="BO133" s="85">
        <v>0</v>
      </c>
      <c r="BP133" s="85">
        <v>64898.37</v>
      </c>
      <c r="BQ133" s="85">
        <v>19925.330000000002</v>
      </c>
      <c r="BR133" s="85">
        <v>16345.06</v>
      </c>
      <c r="BS133" s="85">
        <v>0</v>
      </c>
      <c r="BT133" s="85">
        <v>0</v>
      </c>
      <c r="BU133" s="85">
        <v>0</v>
      </c>
      <c r="BV133" s="85">
        <v>0</v>
      </c>
      <c r="BW133" s="85">
        <v>299029.82</v>
      </c>
      <c r="BX133" s="85">
        <v>1373443.86</v>
      </c>
      <c r="BY133" s="86">
        <v>4833395.7399999993</v>
      </c>
    </row>
    <row r="134" spans="1:77" x14ac:dyDescent="0.2">
      <c r="A134" s="83" t="s">
        <v>453</v>
      </c>
      <c r="B134" s="84" t="s">
        <v>462</v>
      </c>
      <c r="C134" s="83" t="s">
        <v>463</v>
      </c>
      <c r="D134" s="85">
        <v>0</v>
      </c>
      <c r="E134" s="85">
        <v>0</v>
      </c>
      <c r="F134" s="85">
        <v>0</v>
      </c>
      <c r="G134" s="85">
        <v>0</v>
      </c>
      <c r="H134" s="85">
        <v>0</v>
      </c>
      <c r="I134" s="85">
        <v>85356.45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49464.09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40000.019999999997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6212.56</v>
      </c>
      <c r="BG134" s="85">
        <v>0</v>
      </c>
      <c r="BH134" s="85">
        <v>66666.66</v>
      </c>
      <c r="BI134" s="85">
        <v>0</v>
      </c>
      <c r="BJ134" s="85">
        <v>0</v>
      </c>
      <c r="BK134" s="85">
        <v>0</v>
      </c>
      <c r="BL134" s="85">
        <v>0</v>
      </c>
      <c r="BM134" s="85">
        <v>0</v>
      </c>
      <c r="BN134" s="85">
        <v>0</v>
      </c>
      <c r="BO134" s="85">
        <v>0</v>
      </c>
      <c r="BP134" s="85">
        <v>0</v>
      </c>
      <c r="BQ134" s="85">
        <v>33989.919999999998</v>
      </c>
      <c r="BR134" s="85">
        <v>59835.59</v>
      </c>
      <c r="BS134" s="85">
        <v>0</v>
      </c>
      <c r="BT134" s="85">
        <v>0</v>
      </c>
      <c r="BU134" s="85">
        <v>22082.400000000001</v>
      </c>
      <c r="BV134" s="85">
        <v>0</v>
      </c>
      <c r="BW134" s="85">
        <v>0</v>
      </c>
      <c r="BX134" s="85">
        <v>0</v>
      </c>
      <c r="BY134" s="86">
        <v>952057.05999999994</v>
      </c>
    </row>
    <row r="135" spans="1:77" x14ac:dyDescent="0.2">
      <c r="A135" s="83" t="s">
        <v>453</v>
      </c>
      <c r="B135" s="84" t="s">
        <v>464</v>
      </c>
      <c r="C135" s="83" t="s">
        <v>465</v>
      </c>
      <c r="D135" s="85">
        <v>0</v>
      </c>
      <c r="E135" s="85">
        <v>61116.97</v>
      </c>
      <c r="F135" s="85">
        <v>0</v>
      </c>
      <c r="G135" s="85">
        <v>0</v>
      </c>
      <c r="H135" s="85">
        <v>0</v>
      </c>
      <c r="I135" s="85">
        <v>24270.39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55522.95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3307.88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26765.61</v>
      </c>
      <c r="BG135" s="85">
        <v>0</v>
      </c>
      <c r="BH135" s="85">
        <v>42466.68</v>
      </c>
      <c r="BI135" s="85">
        <v>0</v>
      </c>
      <c r="BJ135" s="85">
        <v>0</v>
      </c>
      <c r="BK135" s="85">
        <v>0</v>
      </c>
      <c r="BL135" s="85">
        <v>0</v>
      </c>
      <c r="BM135" s="85">
        <v>0</v>
      </c>
      <c r="BN135" s="85">
        <v>0</v>
      </c>
      <c r="BO135" s="85">
        <v>0</v>
      </c>
      <c r="BP135" s="85">
        <v>0</v>
      </c>
      <c r="BQ135" s="85">
        <v>0</v>
      </c>
      <c r="BR135" s="85">
        <v>188831.69</v>
      </c>
      <c r="BS135" s="85">
        <v>0</v>
      </c>
      <c r="BT135" s="85">
        <v>0</v>
      </c>
      <c r="BU135" s="85">
        <v>0</v>
      </c>
      <c r="BV135" s="85">
        <v>0</v>
      </c>
      <c r="BW135" s="85">
        <v>0</v>
      </c>
      <c r="BX135" s="85">
        <v>0</v>
      </c>
      <c r="BY135" s="86">
        <v>3689944.57</v>
      </c>
    </row>
    <row r="136" spans="1:77" x14ac:dyDescent="0.2">
      <c r="A136" s="83" t="s">
        <v>453</v>
      </c>
      <c r="B136" s="84" t="s">
        <v>466</v>
      </c>
      <c r="C136" s="83" t="s">
        <v>467</v>
      </c>
      <c r="D136" s="85"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40316.639999999999</v>
      </c>
      <c r="BI136" s="85">
        <v>181253.58</v>
      </c>
      <c r="BJ136" s="85">
        <v>0</v>
      </c>
      <c r="BK136" s="85">
        <v>0</v>
      </c>
      <c r="BL136" s="85">
        <v>0</v>
      </c>
      <c r="BM136" s="85">
        <v>0</v>
      </c>
      <c r="BN136" s="85">
        <v>0</v>
      </c>
      <c r="BO136" s="85">
        <v>0</v>
      </c>
      <c r="BP136" s="85">
        <v>0</v>
      </c>
      <c r="BQ136" s="85">
        <v>0</v>
      </c>
      <c r="BR136" s="85">
        <v>0</v>
      </c>
      <c r="BS136" s="85">
        <v>0</v>
      </c>
      <c r="BT136" s="85">
        <v>0</v>
      </c>
      <c r="BU136" s="85">
        <v>0</v>
      </c>
      <c r="BV136" s="85">
        <v>0</v>
      </c>
      <c r="BW136" s="85">
        <v>0</v>
      </c>
      <c r="BX136" s="85">
        <v>0</v>
      </c>
      <c r="BY136" s="86">
        <v>399637.64</v>
      </c>
    </row>
    <row r="137" spans="1:77" x14ac:dyDescent="0.2">
      <c r="A137" s="83" t="s">
        <v>453</v>
      </c>
      <c r="B137" s="84" t="s">
        <v>468</v>
      </c>
      <c r="C137" s="83" t="s">
        <v>469</v>
      </c>
      <c r="D137" s="85">
        <v>0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  <c r="BM137" s="85">
        <v>0</v>
      </c>
      <c r="BN137" s="85">
        <v>0</v>
      </c>
      <c r="BO137" s="85">
        <v>0</v>
      </c>
      <c r="BP137" s="85">
        <v>0</v>
      </c>
      <c r="BQ137" s="85">
        <v>0</v>
      </c>
      <c r="BR137" s="85">
        <v>0</v>
      </c>
      <c r="BS137" s="85">
        <v>0</v>
      </c>
      <c r="BT137" s="85">
        <v>0</v>
      </c>
      <c r="BU137" s="85">
        <v>0</v>
      </c>
      <c r="BV137" s="85">
        <v>0</v>
      </c>
      <c r="BW137" s="85">
        <v>0</v>
      </c>
      <c r="BX137" s="85">
        <v>0</v>
      </c>
      <c r="BY137" s="86">
        <v>6186.77</v>
      </c>
    </row>
    <row r="138" spans="1:77" x14ac:dyDescent="0.2">
      <c r="A138" s="83" t="s">
        <v>453</v>
      </c>
      <c r="B138" s="84" t="s">
        <v>470</v>
      </c>
      <c r="C138" s="83" t="s">
        <v>471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49643.61</v>
      </c>
      <c r="J138" s="85">
        <v>0</v>
      </c>
      <c r="K138" s="85">
        <v>0</v>
      </c>
      <c r="L138" s="85">
        <v>114000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13450.02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135926.64000000001</v>
      </c>
      <c r="BI138" s="85">
        <v>0</v>
      </c>
      <c r="BJ138" s="85">
        <v>0</v>
      </c>
      <c r="BK138" s="85">
        <v>0</v>
      </c>
      <c r="BL138" s="85">
        <v>0</v>
      </c>
      <c r="BM138" s="85">
        <v>0</v>
      </c>
      <c r="BN138" s="85">
        <v>0</v>
      </c>
      <c r="BO138" s="85">
        <v>0</v>
      </c>
      <c r="BP138" s="85">
        <v>0</v>
      </c>
      <c r="BQ138" s="85">
        <v>0</v>
      </c>
      <c r="BR138" s="85">
        <v>15521.3</v>
      </c>
      <c r="BS138" s="85">
        <v>0</v>
      </c>
      <c r="BT138" s="85">
        <v>0</v>
      </c>
      <c r="BU138" s="85">
        <v>0</v>
      </c>
      <c r="BV138" s="85">
        <v>0</v>
      </c>
      <c r="BW138" s="85">
        <v>0</v>
      </c>
      <c r="BX138" s="85">
        <v>0</v>
      </c>
      <c r="BY138" s="86">
        <v>485805</v>
      </c>
    </row>
    <row r="139" spans="1:77" x14ac:dyDescent="0.2">
      <c r="A139" s="83" t="s">
        <v>453</v>
      </c>
      <c r="B139" s="84" t="s">
        <v>472</v>
      </c>
      <c r="C139" s="83" t="s">
        <v>473</v>
      </c>
      <c r="D139" s="85">
        <v>769504.31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366914.25</v>
      </c>
      <c r="L139" s="85">
        <v>12272.04</v>
      </c>
      <c r="M139" s="85">
        <v>0</v>
      </c>
      <c r="N139" s="85">
        <v>0</v>
      </c>
      <c r="O139" s="85">
        <v>0</v>
      </c>
      <c r="P139" s="85">
        <v>0</v>
      </c>
      <c r="Q139" s="85">
        <v>3422.45</v>
      </c>
      <c r="R139" s="85">
        <v>0</v>
      </c>
      <c r="S139" s="85">
        <v>7022.1998999999996</v>
      </c>
      <c r="T139" s="85">
        <v>19782.84</v>
      </c>
      <c r="U139" s="85">
        <v>11871.91</v>
      </c>
      <c r="V139" s="85">
        <v>12936</v>
      </c>
      <c r="W139" s="85">
        <v>799.72</v>
      </c>
      <c r="X139" s="85">
        <v>0</v>
      </c>
      <c r="Y139" s="85">
        <v>0</v>
      </c>
      <c r="Z139" s="85">
        <v>60710.71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3476.12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123836.61</v>
      </c>
      <c r="AQ139" s="85">
        <v>571984.06999999995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11666.64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57161.17</v>
      </c>
      <c r="BG139" s="85">
        <v>0</v>
      </c>
      <c r="BH139" s="85">
        <v>0</v>
      </c>
      <c r="BI139" s="85">
        <v>1358639.9</v>
      </c>
      <c r="BJ139" s="85">
        <v>0</v>
      </c>
      <c r="BK139" s="85">
        <v>7860.8</v>
      </c>
      <c r="BL139" s="85">
        <v>17713.64</v>
      </c>
      <c r="BM139" s="85">
        <v>21905.01</v>
      </c>
      <c r="BN139" s="85">
        <v>0</v>
      </c>
      <c r="BO139" s="85">
        <v>0</v>
      </c>
      <c r="BP139" s="85">
        <v>0</v>
      </c>
      <c r="BQ139" s="85">
        <v>0</v>
      </c>
      <c r="BR139" s="85">
        <v>0</v>
      </c>
      <c r="BS139" s="85">
        <v>0</v>
      </c>
      <c r="BT139" s="85">
        <v>0</v>
      </c>
      <c r="BU139" s="85">
        <v>0</v>
      </c>
      <c r="BV139" s="85">
        <v>0</v>
      </c>
      <c r="BW139" s="85">
        <v>1233.93</v>
      </c>
      <c r="BX139" s="85">
        <v>3342.39</v>
      </c>
      <c r="BY139" s="86">
        <v>6954924.0499999998</v>
      </c>
    </row>
    <row r="140" spans="1:77" x14ac:dyDescent="0.2">
      <c r="A140" s="83" t="s">
        <v>453</v>
      </c>
      <c r="B140" s="84" t="s">
        <v>474</v>
      </c>
      <c r="C140" s="83" t="s">
        <v>475</v>
      </c>
      <c r="D140" s="85">
        <v>381532.7</v>
      </c>
      <c r="E140" s="85">
        <v>665700.01</v>
      </c>
      <c r="F140" s="85">
        <v>0</v>
      </c>
      <c r="G140" s="85">
        <v>0</v>
      </c>
      <c r="H140" s="85">
        <v>80424.89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73687.460000000006</v>
      </c>
      <c r="R140" s="85">
        <v>0</v>
      </c>
      <c r="S140" s="85">
        <v>0</v>
      </c>
      <c r="T140" s="85">
        <v>199500</v>
      </c>
      <c r="U140" s="85">
        <v>137424.6</v>
      </c>
      <c r="V140" s="85">
        <v>135978.26</v>
      </c>
      <c r="W140" s="85">
        <v>0</v>
      </c>
      <c r="X140" s="85">
        <v>0</v>
      </c>
      <c r="Y140" s="85">
        <v>0</v>
      </c>
      <c r="Z140" s="85">
        <v>198654.06</v>
      </c>
      <c r="AA140" s="85">
        <v>0</v>
      </c>
      <c r="AB140" s="85">
        <v>0</v>
      </c>
      <c r="AC140" s="85">
        <v>0</v>
      </c>
      <c r="AD140" s="85">
        <v>0</v>
      </c>
      <c r="AE140" s="85">
        <v>81222.13</v>
      </c>
      <c r="AF140" s="85">
        <v>390731.39</v>
      </c>
      <c r="AG140" s="85">
        <v>130357.22</v>
      </c>
      <c r="AH140" s="85">
        <v>146665.72</v>
      </c>
      <c r="AI140" s="85">
        <v>125778.44</v>
      </c>
      <c r="AJ140" s="85">
        <v>114380.86</v>
      </c>
      <c r="AK140" s="85">
        <v>113755.97</v>
      </c>
      <c r="AL140" s="85">
        <v>113141.08</v>
      </c>
      <c r="AM140" s="85">
        <v>111911.28</v>
      </c>
      <c r="AN140" s="85">
        <v>125643.94</v>
      </c>
      <c r="AO140" s="85">
        <v>113141.08</v>
      </c>
      <c r="AP140" s="85">
        <v>147461.47</v>
      </c>
      <c r="AQ140" s="85">
        <v>507049.99</v>
      </c>
      <c r="AR140" s="85">
        <v>0</v>
      </c>
      <c r="AS140" s="85">
        <v>194465.65</v>
      </c>
      <c r="AT140" s="85">
        <v>0</v>
      </c>
      <c r="AU140" s="85">
        <v>0</v>
      </c>
      <c r="AV140" s="85">
        <v>6663</v>
      </c>
      <c r="AW140" s="85">
        <v>0</v>
      </c>
      <c r="AX140" s="85">
        <v>608645.68999999994</v>
      </c>
      <c r="AY140" s="85">
        <v>166250</v>
      </c>
      <c r="AZ140" s="85">
        <v>734999</v>
      </c>
      <c r="BA140" s="85">
        <v>199252.61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69799.98</v>
      </c>
      <c r="BH140" s="85">
        <v>142714.26</v>
      </c>
      <c r="BI140" s="85">
        <v>12325.65</v>
      </c>
      <c r="BJ140" s="85">
        <v>166593.4</v>
      </c>
      <c r="BK140" s="85">
        <v>39557.39</v>
      </c>
      <c r="BL140" s="85">
        <v>189705.45</v>
      </c>
      <c r="BM140" s="85">
        <v>20053.03</v>
      </c>
      <c r="BN140" s="85">
        <v>24819.73</v>
      </c>
      <c r="BO140" s="85">
        <v>531364.02</v>
      </c>
      <c r="BP140" s="85">
        <v>278218.65999999997</v>
      </c>
      <c r="BQ140" s="85">
        <v>128945.66</v>
      </c>
      <c r="BR140" s="85">
        <v>398870</v>
      </c>
      <c r="BS140" s="85">
        <v>0</v>
      </c>
      <c r="BT140" s="85">
        <v>0</v>
      </c>
      <c r="BU140" s="85">
        <v>200471.16</v>
      </c>
      <c r="BV140" s="85">
        <v>0</v>
      </c>
      <c r="BW140" s="85">
        <v>0</v>
      </c>
      <c r="BX140" s="85">
        <v>401687.22</v>
      </c>
      <c r="BY140" s="86">
        <v>6966909.1599999992</v>
      </c>
    </row>
    <row r="141" spans="1:77" x14ac:dyDescent="0.2">
      <c r="A141" s="83" t="s">
        <v>453</v>
      </c>
      <c r="B141" s="84" t="s">
        <v>476</v>
      </c>
      <c r="C141" s="83" t="s">
        <v>477</v>
      </c>
      <c r="D141" s="85">
        <v>40732.06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1028083.32</v>
      </c>
      <c r="L141" s="85">
        <v>0</v>
      </c>
      <c r="M141" s="85">
        <v>0</v>
      </c>
      <c r="N141" s="85">
        <v>0</v>
      </c>
      <c r="O141" s="85">
        <v>61298.25</v>
      </c>
      <c r="P141" s="85">
        <v>452699.94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136.1</v>
      </c>
      <c r="W141" s="85">
        <v>166314.12</v>
      </c>
      <c r="X141" s="85">
        <v>0</v>
      </c>
      <c r="Y141" s="85">
        <v>0</v>
      </c>
      <c r="Z141" s="85">
        <v>6083.08</v>
      </c>
      <c r="AA141" s="85">
        <v>0</v>
      </c>
      <c r="AB141" s="85">
        <v>0</v>
      </c>
      <c r="AC141" s="85">
        <v>0</v>
      </c>
      <c r="AD141" s="85">
        <v>0</v>
      </c>
      <c r="AE141" s="85">
        <v>17636.560000000001</v>
      </c>
      <c r="AF141" s="85">
        <v>150777.35999999999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35791.760000000002</v>
      </c>
      <c r="AM141" s="85">
        <v>0</v>
      </c>
      <c r="AN141" s="85">
        <v>0</v>
      </c>
      <c r="AO141" s="85">
        <v>0</v>
      </c>
      <c r="AP141" s="85">
        <v>33796.82</v>
      </c>
      <c r="AQ141" s="85">
        <v>337222.71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3598.03</v>
      </c>
      <c r="BG141" s="85">
        <v>0</v>
      </c>
      <c r="BH141" s="85">
        <v>0</v>
      </c>
      <c r="BI141" s="85">
        <v>8296.82</v>
      </c>
      <c r="BJ141" s="85">
        <v>338922.79</v>
      </c>
      <c r="BK141" s="85">
        <v>33308.49</v>
      </c>
      <c r="BL141" s="85">
        <v>0</v>
      </c>
      <c r="BM141" s="85">
        <v>0</v>
      </c>
      <c r="BN141" s="85">
        <v>54753.01</v>
      </c>
      <c r="BO141" s="85">
        <v>0</v>
      </c>
      <c r="BP141" s="85">
        <v>139117.81</v>
      </c>
      <c r="BQ141" s="85">
        <v>40690.83</v>
      </c>
      <c r="BR141" s="85">
        <v>0</v>
      </c>
      <c r="BS141" s="85">
        <v>0</v>
      </c>
      <c r="BT141" s="85">
        <v>0</v>
      </c>
      <c r="BU141" s="85">
        <v>383166.42</v>
      </c>
      <c r="BV141" s="85">
        <v>0</v>
      </c>
      <c r="BW141" s="85">
        <v>123660.18</v>
      </c>
      <c r="BX141" s="85">
        <v>122301.27</v>
      </c>
      <c r="BY141" s="86">
        <v>4286149.9399999995</v>
      </c>
    </row>
    <row r="142" spans="1:77" x14ac:dyDescent="0.2">
      <c r="A142" s="83" t="s">
        <v>453</v>
      </c>
      <c r="B142" s="84" t="s">
        <v>478</v>
      </c>
      <c r="C142" s="83" t="s">
        <v>479</v>
      </c>
      <c r="D142" s="85">
        <v>44598.38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14196</v>
      </c>
      <c r="T142" s="85">
        <v>0</v>
      </c>
      <c r="U142" s="85">
        <v>0</v>
      </c>
      <c r="V142" s="85">
        <v>620.96</v>
      </c>
      <c r="W142" s="85">
        <v>0</v>
      </c>
      <c r="X142" s="85">
        <v>0</v>
      </c>
      <c r="Y142" s="85">
        <v>0</v>
      </c>
      <c r="Z142" s="85">
        <v>3860.27</v>
      </c>
      <c r="AA142" s="85">
        <v>0</v>
      </c>
      <c r="AB142" s="85">
        <v>0</v>
      </c>
      <c r="AC142" s="85">
        <v>0</v>
      </c>
      <c r="AD142" s="85">
        <v>0</v>
      </c>
      <c r="AE142" s="85">
        <v>847.11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239452.66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208724.28</v>
      </c>
      <c r="BJ142" s="85">
        <v>0</v>
      </c>
      <c r="BK142" s="85">
        <v>0</v>
      </c>
      <c r="BL142" s="85">
        <v>0</v>
      </c>
      <c r="BM142" s="85">
        <v>0</v>
      </c>
      <c r="BN142" s="85">
        <v>0</v>
      </c>
      <c r="BO142" s="85">
        <v>0</v>
      </c>
      <c r="BP142" s="85">
        <v>0</v>
      </c>
      <c r="BQ142" s="85">
        <v>0</v>
      </c>
      <c r="BR142" s="85">
        <v>0</v>
      </c>
      <c r="BS142" s="85">
        <v>0</v>
      </c>
      <c r="BT142" s="85">
        <v>0</v>
      </c>
      <c r="BU142" s="85">
        <v>0</v>
      </c>
      <c r="BV142" s="85">
        <v>0</v>
      </c>
      <c r="BW142" s="85">
        <v>0</v>
      </c>
      <c r="BX142" s="85">
        <v>0</v>
      </c>
      <c r="BY142" s="86">
        <v>736469.96</v>
      </c>
    </row>
    <row r="143" spans="1:77" x14ac:dyDescent="0.2">
      <c r="A143" s="83" t="s">
        <v>453</v>
      </c>
      <c r="B143" s="84" t="s">
        <v>480</v>
      </c>
      <c r="C143" s="83" t="s">
        <v>481</v>
      </c>
      <c r="D143" s="85">
        <v>0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219649.98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4914.93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65024.38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6048.49</v>
      </c>
      <c r="BJ143" s="85">
        <v>0</v>
      </c>
      <c r="BK143" s="85">
        <v>0</v>
      </c>
      <c r="BL143" s="85">
        <v>0</v>
      </c>
      <c r="BM143" s="85">
        <v>0</v>
      </c>
      <c r="BN143" s="85">
        <v>0</v>
      </c>
      <c r="BO143" s="85">
        <v>0</v>
      </c>
      <c r="BP143" s="85">
        <v>0</v>
      </c>
      <c r="BQ143" s="85">
        <v>0</v>
      </c>
      <c r="BR143" s="85">
        <v>0</v>
      </c>
      <c r="BS143" s="85">
        <v>0</v>
      </c>
      <c r="BT143" s="85">
        <v>0</v>
      </c>
      <c r="BU143" s="85">
        <v>0</v>
      </c>
      <c r="BV143" s="85">
        <v>0</v>
      </c>
      <c r="BW143" s="85">
        <v>0</v>
      </c>
      <c r="BX143" s="85">
        <v>0</v>
      </c>
      <c r="BY143" s="86">
        <v>444241.94</v>
      </c>
    </row>
    <row r="144" spans="1:77" x14ac:dyDescent="0.2">
      <c r="A144" s="83" t="s">
        <v>453</v>
      </c>
      <c r="B144" s="84" t="s">
        <v>482</v>
      </c>
      <c r="C144" s="83" t="s">
        <v>483</v>
      </c>
      <c r="D144" s="85">
        <v>0</v>
      </c>
      <c r="E144" s="85">
        <v>26998.37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7381.82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20563.38</v>
      </c>
      <c r="AP144" s="85">
        <v>0</v>
      </c>
      <c r="AQ144" s="85">
        <v>3539.28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  <c r="BM144" s="85">
        <v>0</v>
      </c>
      <c r="BN144" s="85">
        <v>0</v>
      </c>
      <c r="BO144" s="85">
        <v>0</v>
      </c>
      <c r="BP144" s="85">
        <v>0</v>
      </c>
      <c r="BQ144" s="85">
        <v>0</v>
      </c>
      <c r="BR144" s="85">
        <v>0</v>
      </c>
      <c r="BS144" s="85">
        <v>0</v>
      </c>
      <c r="BT144" s="85">
        <v>0</v>
      </c>
      <c r="BU144" s="85">
        <v>665.64</v>
      </c>
      <c r="BV144" s="85">
        <v>0</v>
      </c>
      <c r="BW144" s="85">
        <v>0</v>
      </c>
      <c r="BX144" s="85">
        <v>0</v>
      </c>
      <c r="BY144" s="86">
        <v>119384.81999999999</v>
      </c>
    </row>
    <row r="145" spans="1:77" x14ac:dyDescent="0.2">
      <c r="A145" s="83" t="s">
        <v>453</v>
      </c>
      <c r="B145" s="84" t="s">
        <v>484</v>
      </c>
      <c r="C145" s="83" t="s">
        <v>485</v>
      </c>
      <c r="D145" s="85">
        <v>7073051.9199999999</v>
      </c>
      <c r="E145" s="85">
        <v>59158.9</v>
      </c>
      <c r="F145" s="85">
        <v>157134.06</v>
      </c>
      <c r="G145" s="85">
        <v>0</v>
      </c>
      <c r="H145" s="85">
        <v>18549.04</v>
      </c>
      <c r="I145" s="85">
        <v>0</v>
      </c>
      <c r="J145" s="85">
        <v>7317.81</v>
      </c>
      <c r="K145" s="85">
        <v>1660212.01</v>
      </c>
      <c r="L145" s="85">
        <v>39174.99</v>
      </c>
      <c r="M145" s="85">
        <v>2936048.56</v>
      </c>
      <c r="N145" s="85">
        <v>145563.48000000001</v>
      </c>
      <c r="O145" s="85">
        <v>228623.01</v>
      </c>
      <c r="P145" s="85">
        <v>957752.02</v>
      </c>
      <c r="Q145" s="85">
        <v>1153273.33</v>
      </c>
      <c r="R145" s="85">
        <v>0</v>
      </c>
      <c r="S145" s="85">
        <v>685786.47</v>
      </c>
      <c r="T145" s="85">
        <v>120632.68</v>
      </c>
      <c r="U145" s="85">
        <v>91418.12</v>
      </c>
      <c r="V145" s="85">
        <v>10488445.109999999</v>
      </c>
      <c r="W145" s="85">
        <v>1307724.95</v>
      </c>
      <c r="X145" s="85">
        <v>31342.400000000001</v>
      </c>
      <c r="Y145" s="85">
        <v>0</v>
      </c>
      <c r="Z145" s="85">
        <v>890481.75</v>
      </c>
      <c r="AA145" s="85">
        <v>91666.65</v>
      </c>
      <c r="AB145" s="85">
        <v>0</v>
      </c>
      <c r="AC145" s="85">
        <v>0</v>
      </c>
      <c r="AD145" s="85">
        <v>0</v>
      </c>
      <c r="AE145" s="85">
        <v>5344919.24</v>
      </c>
      <c r="AF145" s="85">
        <v>1071631.6000000001</v>
      </c>
      <c r="AG145" s="85">
        <v>210468.68</v>
      </c>
      <c r="AH145" s="85">
        <v>82319.899999999994</v>
      </c>
      <c r="AI145" s="85">
        <v>85433.91</v>
      </c>
      <c r="AJ145" s="85">
        <v>497259.58</v>
      </c>
      <c r="AK145" s="85">
        <v>4883.12</v>
      </c>
      <c r="AL145" s="85">
        <v>237459.66</v>
      </c>
      <c r="AM145" s="85">
        <v>167198.16</v>
      </c>
      <c r="AN145" s="85">
        <v>24824.91</v>
      </c>
      <c r="AO145" s="85">
        <v>56608.18</v>
      </c>
      <c r="AP145" s="85">
        <v>377307.8</v>
      </c>
      <c r="AQ145" s="85">
        <v>16790251.129999999</v>
      </c>
      <c r="AR145" s="85">
        <v>33158.21</v>
      </c>
      <c r="AS145" s="85">
        <v>27446.74</v>
      </c>
      <c r="AT145" s="85">
        <v>45044.76</v>
      </c>
      <c r="AU145" s="85">
        <v>46863.69</v>
      </c>
      <c r="AV145" s="85">
        <v>165878.6</v>
      </c>
      <c r="AW145" s="85">
        <v>62328.63</v>
      </c>
      <c r="AX145" s="85">
        <v>0</v>
      </c>
      <c r="AY145" s="85">
        <v>183000</v>
      </c>
      <c r="AZ145" s="85">
        <v>26219.32</v>
      </c>
      <c r="BA145" s="85">
        <v>187912.34</v>
      </c>
      <c r="BB145" s="85">
        <v>0</v>
      </c>
      <c r="BC145" s="85">
        <v>0</v>
      </c>
      <c r="BD145" s="85">
        <v>1394955</v>
      </c>
      <c r="BE145" s="85">
        <v>92000</v>
      </c>
      <c r="BF145" s="85">
        <v>164775.6</v>
      </c>
      <c r="BG145" s="85">
        <v>86999.3</v>
      </c>
      <c r="BH145" s="85">
        <v>0</v>
      </c>
      <c r="BI145" s="85">
        <v>16125993.359999999</v>
      </c>
      <c r="BJ145" s="85">
        <v>1175402.96</v>
      </c>
      <c r="BK145" s="85">
        <v>161141.44</v>
      </c>
      <c r="BL145" s="85">
        <v>121681.34</v>
      </c>
      <c r="BM145" s="85">
        <v>173788.21</v>
      </c>
      <c r="BN145" s="85">
        <v>336619.43</v>
      </c>
      <c r="BO145" s="85">
        <v>310153.24</v>
      </c>
      <c r="BP145" s="85">
        <v>9088288.5600000005</v>
      </c>
      <c r="BQ145" s="85">
        <v>3689.76</v>
      </c>
      <c r="BR145" s="85">
        <v>227540.39</v>
      </c>
      <c r="BS145" s="85">
        <v>136079.65</v>
      </c>
      <c r="BT145" s="85">
        <v>0</v>
      </c>
      <c r="BU145" s="85">
        <v>937615.26</v>
      </c>
      <c r="BV145" s="85">
        <v>65178.01</v>
      </c>
      <c r="BW145" s="85">
        <v>290056.08</v>
      </c>
      <c r="BX145" s="85">
        <v>931241.2</v>
      </c>
      <c r="BY145" s="86">
        <v>95592605.049999982</v>
      </c>
    </row>
    <row r="146" spans="1:77" x14ac:dyDescent="0.2">
      <c r="A146" s="83" t="s">
        <v>453</v>
      </c>
      <c r="B146" s="84" t="s">
        <v>486</v>
      </c>
      <c r="C146" s="83" t="s">
        <v>487</v>
      </c>
      <c r="D146" s="85">
        <v>1215217.27</v>
      </c>
      <c r="E146" s="85">
        <v>0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9839.68</v>
      </c>
      <c r="W146" s="85">
        <v>0</v>
      </c>
      <c r="X146" s="85">
        <v>0</v>
      </c>
      <c r="Y146" s="85">
        <v>0</v>
      </c>
      <c r="Z146" s="85">
        <v>7533.3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6757.99</v>
      </c>
      <c r="AQ146" s="85">
        <v>409064.01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570217.17000000004</v>
      </c>
      <c r="BJ146" s="85">
        <v>0</v>
      </c>
      <c r="BK146" s="85">
        <v>0</v>
      </c>
      <c r="BL146" s="85">
        <v>0</v>
      </c>
      <c r="BM146" s="85">
        <v>0</v>
      </c>
      <c r="BN146" s="85">
        <v>0</v>
      </c>
      <c r="BO146" s="85">
        <v>24491.3</v>
      </c>
      <c r="BP146" s="85">
        <v>0</v>
      </c>
      <c r="BQ146" s="85">
        <v>-9</v>
      </c>
      <c r="BR146" s="85">
        <v>0</v>
      </c>
      <c r="BS146" s="85">
        <v>0</v>
      </c>
      <c r="BT146" s="85">
        <v>0</v>
      </c>
      <c r="BU146" s="85">
        <v>0</v>
      </c>
      <c r="BV146" s="85">
        <v>0</v>
      </c>
      <c r="BW146" s="85">
        <v>0</v>
      </c>
      <c r="BX146" s="85">
        <v>3162.57</v>
      </c>
      <c r="BY146" s="86">
        <v>2144602.77</v>
      </c>
    </row>
    <row r="147" spans="1:77" x14ac:dyDescent="0.2">
      <c r="A147" s="83" t="s">
        <v>453</v>
      </c>
      <c r="B147" s="84" t="s">
        <v>488</v>
      </c>
      <c r="C147" s="83" t="s">
        <v>489</v>
      </c>
      <c r="D147" s="85">
        <v>0</v>
      </c>
      <c r="E147" s="85">
        <v>0</v>
      </c>
      <c r="F147" s="85">
        <v>0</v>
      </c>
      <c r="G147" s="85">
        <v>0</v>
      </c>
      <c r="H147" s="85">
        <v>0</v>
      </c>
      <c r="I147" s="85">
        <v>0</v>
      </c>
      <c r="J147" s="85">
        <v>1139379.8999999999</v>
      </c>
      <c r="K147" s="85">
        <v>0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0</v>
      </c>
      <c r="V147" s="85">
        <v>0</v>
      </c>
      <c r="W147" s="85">
        <v>0</v>
      </c>
      <c r="X147" s="85">
        <v>0</v>
      </c>
      <c r="Y147" s="85">
        <v>0</v>
      </c>
      <c r="Z147" s="85">
        <v>0</v>
      </c>
      <c r="AA147" s="85">
        <v>0</v>
      </c>
      <c r="AB147" s="85">
        <v>0</v>
      </c>
      <c r="AC147" s="85">
        <v>0</v>
      </c>
      <c r="AD147" s="85">
        <v>0</v>
      </c>
      <c r="AE147" s="85">
        <v>277868.79999999999</v>
      </c>
      <c r="AF147" s="85">
        <v>0</v>
      </c>
      <c r="AG147" s="85">
        <v>0</v>
      </c>
      <c r="AH147" s="85">
        <v>0</v>
      </c>
      <c r="AI147" s="85">
        <v>0</v>
      </c>
      <c r="AJ147" s="85">
        <v>0</v>
      </c>
      <c r="AK147" s="85">
        <v>0</v>
      </c>
      <c r="AL147" s="85">
        <v>0</v>
      </c>
      <c r="AM147" s="85">
        <v>0</v>
      </c>
      <c r="AN147" s="85">
        <v>0</v>
      </c>
      <c r="AO147" s="85">
        <v>0</v>
      </c>
      <c r="AP147" s="85">
        <v>0</v>
      </c>
      <c r="AQ147" s="85">
        <v>0</v>
      </c>
      <c r="AR147" s="85">
        <v>0</v>
      </c>
      <c r="AS147" s="85">
        <v>0</v>
      </c>
      <c r="AT147" s="85">
        <v>0</v>
      </c>
      <c r="AU147" s="85">
        <v>0</v>
      </c>
      <c r="AV147" s="85">
        <v>0</v>
      </c>
      <c r="AW147" s="85">
        <v>0</v>
      </c>
      <c r="AX147" s="85">
        <v>309999</v>
      </c>
      <c r="AY147" s="85">
        <v>0</v>
      </c>
      <c r="AZ147" s="85">
        <v>0</v>
      </c>
      <c r="BA147" s="85">
        <v>0</v>
      </c>
      <c r="BB147" s="85">
        <v>0</v>
      </c>
      <c r="BC147" s="85">
        <v>0</v>
      </c>
      <c r="BD147" s="85">
        <v>0</v>
      </c>
      <c r="BE147" s="85">
        <v>0</v>
      </c>
      <c r="BF147" s="85">
        <v>0</v>
      </c>
      <c r="BG147" s="85">
        <v>0</v>
      </c>
      <c r="BH147" s="85">
        <v>0</v>
      </c>
      <c r="BI147" s="85">
        <v>468400.71</v>
      </c>
      <c r="BJ147" s="85">
        <v>0</v>
      </c>
      <c r="BK147" s="85">
        <v>0</v>
      </c>
      <c r="BL147" s="85">
        <v>0</v>
      </c>
      <c r="BM147" s="85">
        <v>0</v>
      </c>
      <c r="BN147" s="85">
        <v>0</v>
      </c>
      <c r="BO147" s="85">
        <v>0</v>
      </c>
      <c r="BP147" s="85">
        <v>0</v>
      </c>
      <c r="BQ147" s="85">
        <v>0</v>
      </c>
      <c r="BR147" s="85">
        <v>0</v>
      </c>
      <c r="BS147" s="85">
        <v>0</v>
      </c>
      <c r="BT147" s="85">
        <v>0</v>
      </c>
      <c r="BU147" s="85">
        <v>0</v>
      </c>
      <c r="BV147" s="85">
        <v>0</v>
      </c>
      <c r="BW147" s="85">
        <v>0</v>
      </c>
      <c r="BX147" s="85">
        <v>0</v>
      </c>
      <c r="BY147" s="86">
        <v>2840924.25</v>
      </c>
    </row>
    <row r="148" spans="1:77" x14ac:dyDescent="0.2">
      <c r="A148" s="83" t="s">
        <v>453</v>
      </c>
      <c r="B148" s="84" t="s">
        <v>490</v>
      </c>
      <c r="C148" s="83" t="s">
        <v>491</v>
      </c>
      <c r="D148" s="85">
        <v>153248.12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  <c r="M148" s="85">
        <v>0</v>
      </c>
      <c r="N148" s="85">
        <v>3928</v>
      </c>
      <c r="O148" s="85">
        <v>0</v>
      </c>
      <c r="P148" s="85">
        <v>0</v>
      </c>
      <c r="Q148" s="85">
        <v>0</v>
      </c>
      <c r="R148" s="85">
        <v>0</v>
      </c>
      <c r="S148" s="85">
        <v>4950.68</v>
      </c>
      <c r="T148" s="85">
        <v>0</v>
      </c>
      <c r="U148" s="85">
        <v>0</v>
      </c>
      <c r="V148" s="85">
        <v>4440.5200000000004</v>
      </c>
      <c r="W148" s="85">
        <v>0</v>
      </c>
      <c r="X148" s="85">
        <v>0</v>
      </c>
      <c r="Y148" s="85">
        <v>0</v>
      </c>
      <c r="Z148" s="85">
        <v>2774.05</v>
      </c>
      <c r="AA148" s="85">
        <v>0</v>
      </c>
      <c r="AB148" s="85">
        <v>0</v>
      </c>
      <c r="AC148" s="85">
        <v>0</v>
      </c>
      <c r="AD148" s="85">
        <v>0</v>
      </c>
      <c r="AE148" s="85">
        <v>0</v>
      </c>
      <c r="AF148" s="85">
        <v>0</v>
      </c>
      <c r="AG148" s="85">
        <v>0</v>
      </c>
      <c r="AH148" s="85">
        <v>0</v>
      </c>
      <c r="AI148" s="85">
        <v>0</v>
      </c>
      <c r="AJ148" s="85">
        <v>0</v>
      </c>
      <c r="AK148" s="85">
        <v>0</v>
      </c>
      <c r="AL148" s="85">
        <v>0</v>
      </c>
      <c r="AM148" s="85">
        <v>0</v>
      </c>
      <c r="AN148" s="85">
        <v>0</v>
      </c>
      <c r="AO148" s="85">
        <v>0</v>
      </c>
      <c r="AP148" s="85">
        <v>0</v>
      </c>
      <c r="AQ148" s="85">
        <v>335887.11</v>
      </c>
      <c r="AR148" s="85">
        <v>0</v>
      </c>
      <c r="AS148" s="85">
        <v>0</v>
      </c>
      <c r="AT148" s="85">
        <v>0</v>
      </c>
      <c r="AU148" s="85">
        <v>0</v>
      </c>
      <c r="AV148" s="85">
        <v>0</v>
      </c>
      <c r="AW148" s="85">
        <v>0</v>
      </c>
      <c r="AX148" s="85">
        <v>0</v>
      </c>
      <c r="AY148" s="85">
        <v>0</v>
      </c>
      <c r="AZ148" s="85">
        <v>0</v>
      </c>
      <c r="BA148" s="85">
        <v>0</v>
      </c>
      <c r="BB148" s="85">
        <v>0</v>
      </c>
      <c r="BC148" s="85">
        <v>0</v>
      </c>
      <c r="BD148" s="85">
        <v>0</v>
      </c>
      <c r="BE148" s="85">
        <v>0</v>
      </c>
      <c r="BF148" s="85">
        <v>0</v>
      </c>
      <c r="BG148" s="85">
        <v>0</v>
      </c>
      <c r="BH148" s="85">
        <v>0</v>
      </c>
      <c r="BI148" s="85">
        <v>348195.44</v>
      </c>
      <c r="BJ148" s="85">
        <v>0</v>
      </c>
      <c r="BK148" s="85">
        <v>55653.78</v>
      </c>
      <c r="BL148" s="85">
        <v>0</v>
      </c>
      <c r="BM148" s="85">
        <v>0</v>
      </c>
      <c r="BN148" s="85">
        <v>26184.39</v>
      </c>
      <c r="BO148" s="85">
        <v>0</v>
      </c>
      <c r="BP148" s="85">
        <v>228624.29</v>
      </c>
      <c r="BQ148" s="85">
        <v>0</v>
      </c>
      <c r="BR148" s="85">
        <v>0</v>
      </c>
      <c r="BS148" s="85">
        <v>0</v>
      </c>
      <c r="BT148" s="85">
        <v>0</v>
      </c>
      <c r="BU148" s="85">
        <v>0</v>
      </c>
      <c r="BV148" s="85">
        <v>0</v>
      </c>
      <c r="BW148" s="85">
        <v>0</v>
      </c>
      <c r="BX148" s="85">
        <v>0</v>
      </c>
      <c r="BY148" s="86">
        <v>1814165.4500000002</v>
      </c>
    </row>
    <row r="149" spans="1:77" x14ac:dyDescent="0.2">
      <c r="A149" s="83" t="s">
        <v>453</v>
      </c>
      <c r="B149" s="84" t="s">
        <v>492</v>
      </c>
      <c r="C149" s="83" t="s">
        <v>493</v>
      </c>
      <c r="D149" s="85">
        <v>0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  <c r="R149" s="85">
        <v>0</v>
      </c>
      <c r="S149" s="85">
        <v>0</v>
      </c>
      <c r="T149" s="85">
        <v>0</v>
      </c>
      <c r="U149" s="85">
        <v>0</v>
      </c>
      <c r="V149" s="85">
        <v>0</v>
      </c>
      <c r="W149" s="85">
        <v>0</v>
      </c>
      <c r="X149" s="85">
        <v>0</v>
      </c>
      <c r="Y149" s="85">
        <v>0</v>
      </c>
      <c r="Z149" s="85">
        <v>0</v>
      </c>
      <c r="AA149" s="85">
        <v>0</v>
      </c>
      <c r="AB149" s="85">
        <v>0</v>
      </c>
      <c r="AC149" s="85">
        <v>0</v>
      </c>
      <c r="AD149" s="85">
        <v>0</v>
      </c>
      <c r="AE149" s="85">
        <v>0</v>
      </c>
      <c r="AF149" s="85">
        <v>0</v>
      </c>
      <c r="AG149" s="85">
        <v>0</v>
      </c>
      <c r="AH149" s="85">
        <v>0</v>
      </c>
      <c r="AI149" s="85">
        <v>0</v>
      </c>
      <c r="AJ149" s="85">
        <v>0</v>
      </c>
      <c r="AK149" s="85">
        <v>0</v>
      </c>
      <c r="AL149" s="85">
        <v>0</v>
      </c>
      <c r="AM149" s="85">
        <v>0</v>
      </c>
      <c r="AN149" s="85">
        <v>0</v>
      </c>
      <c r="AO149" s="85">
        <v>0</v>
      </c>
      <c r="AP149" s="85">
        <v>0</v>
      </c>
      <c r="AQ149" s="85">
        <v>38930.449999999997</v>
      </c>
      <c r="AR149" s="85">
        <v>0</v>
      </c>
      <c r="AS149" s="85">
        <v>0</v>
      </c>
      <c r="AT149" s="85">
        <v>0</v>
      </c>
      <c r="AU149" s="85">
        <v>0</v>
      </c>
      <c r="AV149" s="85">
        <v>0</v>
      </c>
      <c r="AW149" s="85">
        <v>0</v>
      </c>
      <c r="AX149" s="85">
        <v>0</v>
      </c>
      <c r="AY149" s="85">
        <v>0</v>
      </c>
      <c r="AZ149" s="85">
        <v>0</v>
      </c>
      <c r="BA149" s="85">
        <v>0</v>
      </c>
      <c r="BB149" s="85">
        <v>0</v>
      </c>
      <c r="BC149" s="85">
        <v>0</v>
      </c>
      <c r="BD149" s="85">
        <v>0</v>
      </c>
      <c r="BE149" s="85">
        <v>0</v>
      </c>
      <c r="BF149" s="85">
        <v>0</v>
      </c>
      <c r="BG149" s="85">
        <v>0</v>
      </c>
      <c r="BH149" s="85">
        <v>0</v>
      </c>
      <c r="BI149" s="85">
        <v>0</v>
      </c>
      <c r="BJ149" s="85">
        <v>0</v>
      </c>
      <c r="BK149" s="85">
        <v>0</v>
      </c>
      <c r="BL149" s="85">
        <v>0</v>
      </c>
      <c r="BM149" s="85">
        <v>0</v>
      </c>
      <c r="BN149" s="85">
        <v>0</v>
      </c>
      <c r="BO149" s="85">
        <v>0</v>
      </c>
      <c r="BP149" s="85">
        <v>0</v>
      </c>
      <c r="BQ149" s="85">
        <v>0</v>
      </c>
      <c r="BR149" s="85">
        <v>0</v>
      </c>
      <c r="BS149" s="85">
        <v>0</v>
      </c>
      <c r="BT149" s="85">
        <v>0</v>
      </c>
      <c r="BU149" s="85">
        <v>0</v>
      </c>
      <c r="BV149" s="85">
        <v>0</v>
      </c>
      <c r="BW149" s="85">
        <v>0</v>
      </c>
      <c r="BX149" s="85">
        <v>0</v>
      </c>
      <c r="BY149" s="86">
        <v>22579.64</v>
      </c>
    </row>
    <row r="150" spans="1:77" x14ac:dyDescent="0.2">
      <c r="A150" s="83" t="s">
        <v>453</v>
      </c>
      <c r="B150" s="84" t="s">
        <v>494</v>
      </c>
      <c r="C150" s="83" t="s">
        <v>495</v>
      </c>
      <c r="D150" s="85">
        <v>0</v>
      </c>
      <c r="E150" s="85">
        <v>1727.88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  <c r="U150" s="85">
        <v>0</v>
      </c>
      <c r="V150" s="85">
        <v>0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85">
        <v>0</v>
      </c>
      <c r="AC150" s="85">
        <v>0</v>
      </c>
      <c r="AD150" s="85">
        <v>0</v>
      </c>
      <c r="AE150" s="85">
        <v>0</v>
      </c>
      <c r="AF150" s="85">
        <v>0</v>
      </c>
      <c r="AG150" s="85">
        <v>0</v>
      </c>
      <c r="AH150" s="85">
        <v>0</v>
      </c>
      <c r="AI150" s="85">
        <v>0</v>
      </c>
      <c r="AJ150" s="85">
        <v>0</v>
      </c>
      <c r="AK150" s="85">
        <v>0</v>
      </c>
      <c r="AL150" s="85">
        <v>0</v>
      </c>
      <c r="AM150" s="85">
        <v>0</v>
      </c>
      <c r="AN150" s="85">
        <v>0</v>
      </c>
      <c r="AO150" s="85">
        <v>0</v>
      </c>
      <c r="AP150" s="85">
        <v>0</v>
      </c>
      <c r="AQ150" s="85">
        <v>0</v>
      </c>
      <c r="AR150" s="85">
        <v>0</v>
      </c>
      <c r="AS150" s="85">
        <v>0</v>
      </c>
      <c r="AT150" s="85">
        <v>0</v>
      </c>
      <c r="AU150" s="85">
        <v>0</v>
      </c>
      <c r="AV150" s="85">
        <v>0</v>
      </c>
      <c r="AW150" s="85">
        <v>0</v>
      </c>
      <c r="AX150" s="85">
        <v>0</v>
      </c>
      <c r="AY150" s="85">
        <v>0</v>
      </c>
      <c r="AZ150" s="85">
        <v>0</v>
      </c>
      <c r="BA150" s="85">
        <v>0</v>
      </c>
      <c r="BB150" s="85">
        <v>0</v>
      </c>
      <c r="BC150" s="85">
        <v>0</v>
      </c>
      <c r="BD150" s="85">
        <v>0</v>
      </c>
      <c r="BE150" s="85">
        <v>0</v>
      </c>
      <c r="BF150" s="85">
        <v>0</v>
      </c>
      <c r="BG150" s="85">
        <v>0</v>
      </c>
      <c r="BH150" s="85">
        <v>0</v>
      </c>
      <c r="BI150" s="85">
        <v>0</v>
      </c>
      <c r="BJ150" s="85">
        <v>0</v>
      </c>
      <c r="BK150" s="85">
        <v>0</v>
      </c>
      <c r="BL150" s="85">
        <v>0</v>
      </c>
      <c r="BM150" s="85">
        <v>0</v>
      </c>
      <c r="BN150" s="85">
        <v>0</v>
      </c>
      <c r="BO150" s="85">
        <v>0</v>
      </c>
      <c r="BP150" s="85">
        <v>0</v>
      </c>
      <c r="BQ150" s="85">
        <v>0</v>
      </c>
      <c r="BR150" s="85">
        <v>0</v>
      </c>
      <c r="BS150" s="85">
        <v>0</v>
      </c>
      <c r="BT150" s="85">
        <v>0</v>
      </c>
      <c r="BU150" s="85">
        <v>0</v>
      </c>
      <c r="BV150" s="85">
        <v>0</v>
      </c>
      <c r="BW150" s="85">
        <v>0</v>
      </c>
      <c r="BX150" s="85">
        <v>0</v>
      </c>
      <c r="BY150" s="86">
        <v>2116.94</v>
      </c>
    </row>
    <row r="151" spans="1:77" x14ac:dyDescent="0.2">
      <c r="A151" s="83" t="s">
        <v>453</v>
      </c>
      <c r="B151" s="84" t="s">
        <v>496</v>
      </c>
      <c r="C151" s="83" t="s">
        <v>497</v>
      </c>
      <c r="D151" s="85"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  <c r="R151" s="85">
        <v>0</v>
      </c>
      <c r="S151" s="85">
        <v>0</v>
      </c>
      <c r="T151" s="85">
        <v>0</v>
      </c>
      <c r="U151" s="85">
        <v>0</v>
      </c>
      <c r="V151" s="85">
        <v>0</v>
      </c>
      <c r="W151" s="85">
        <v>0</v>
      </c>
      <c r="X151" s="85">
        <v>0</v>
      </c>
      <c r="Y151" s="85">
        <v>0</v>
      </c>
      <c r="Z151" s="85">
        <v>0</v>
      </c>
      <c r="AA151" s="85">
        <v>0</v>
      </c>
      <c r="AB151" s="85">
        <v>0</v>
      </c>
      <c r="AC151" s="85">
        <v>0</v>
      </c>
      <c r="AD151" s="85">
        <v>0</v>
      </c>
      <c r="AE151" s="85">
        <v>0</v>
      </c>
      <c r="AF151" s="85">
        <v>0</v>
      </c>
      <c r="AG151" s="85">
        <v>0</v>
      </c>
      <c r="AH151" s="85">
        <v>0</v>
      </c>
      <c r="AI151" s="85">
        <v>0</v>
      </c>
      <c r="AJ151" s="85">
        <v>0</v>
      </c>
      <c r="AK151" s="85">
        <v>0</v>
      </c>
      <c r="AL151" s="85">
        <v>0</v>
      </c>
      <c r="AM151" s="85">
        <v>0</v>
      </c>
      <c r="AN151" s="85">
        <v>0</v>
      </c>
      <c r="AO151" s="85">
        <v>0</v>
      </c>
      <c r="AP151" s="85">
        <v>0</v>
      </c>
      <c r="AQ151" s="85">
        <v>0</v>
      </c>
      <c r="AR151" s="85">
        <v>0</v>
      </c>
      <c r="AS151" s="85">
        <v>0</v>
      </c>
      <c r="AT151" s="85">
        <v>0</v>
      </c>
      <c r="AU151" s="85">
        <v>0</v>
      </c>
      <c r="AV151" s="85">
        <v>0</v>
      </c>
      <c r="AW151" s="85">
        <v>0</v>
      </c>
      <c r="AX151" s="85">
        <v>0</v>
      </c>
      <c r="AY151" s="85">
        <v>0</v>
      </c>
      <c r="AZ151" s="85">
        <v>0</v>
      </c>
      <c r="BA151" s="85">
        <v>0</v>
      </c>
      <c r="BB151" s="85">
        <v>0</v>
      </c>
      <c r="BC151" s="85">
        <v>0</v>
      </c>
      <c r="BD151" s="85">
        <v>0</v>
      </c>
      <c r="BE151" s="85">
        <v>0</v>
      </c>
      <c r="BF151" s="85">
        <v>0</v>
      </c>
      <c r="BG151" s="85">
        <v>0</v>
      </c>
      <c r="BH151" s="85">
        <v>0</v>
      </c>
      <c r="BI151" s="85">
        <v>0</v>
      </c>
      <c r="BJ151" s="85">
        <v>0</v>
      </c>
      <c r="BK151" s="85">
        <v>0</v>
      </c>
      <c r="BL151" s="85">
        <v>0</v>
      </c>
      <c r="BM151" s="85">
        <v>0</v>
      </c>
      <c r="BN151" s="85">
        <v>0</v>
      </c>
      <c r="BO151" s="85">
        <v>0</v>
      </c>
      <c r="BP151" s="85">
        <v>0</v>
      </c>
      <c r="BQ151" s="85">
        <v>0</v>
      </c>
      <c r="BR151" s="85">
        <v>0</v>
      </c>
      <c r="BS151" s="85">
        <v>0</v>
      </c>
      <c r="BT151" s="85">
        <v>0</v>
      </c>
      <c r="BU151" s="85">
        <v>0</v>
      </c>
      <c r="BV151" s="85">
        <v>0</v>
      </c>
      <c r="BW151" s="85">
        <v>0</v>
      </c>
      <c r="BX151" s="85">
        <v>0</v>
      </c>
      <c r="BY151" s="86">
        <v>1207893.7399999998</v>
      </c>
    </row>
    <row r="152" spans="1:77" x14ac:dyDescent="0.2">
      <c r="A152" s="83" t="s">
        <v>453</v>
      </c>
      <c r="B152" s="84" t="s">
        <v>498</v>
      </c>
      <c r="C152" s="83" t="s">
        <v>499</v>
      </c>
      <c r="D152" s="85">
        <v>691.23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v>0</v>
      </c>
      <c r="T152" s="85">
        <v>0</v>
      </c>
      <c r="U152" s="85">
        <v>0</v>
      </c>
      <c r="V152" s="85">
        <v>0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85">
        <v>0</v>
      </c>
      <c r="AC152" s="85">
        <v>0</v>
      </c>
      <c r="AD152" s="85">
        <v>0</v>
      </c>
      <c r="AE152" s="85">
        <v>0</v>
      </c>
      <c r="AF152" s="85">
        <v>0</v>
      </c>
      <c r="AG152" s="85">
        <v>0</v>
      </c>
      <c r="AH152" s="85">
        <v>0</v>
      </c>
      <c r="AI152" s="85">
        <v>0</v>
      </c>
      <c r="AJ152" s="85">
        <v>0</v>
      </c>
      <c r="AK152" s="85">
        <v>0</v>
      </c>
      <c r="AL152" s="85">
        <v>0</v>
      </c>
      <c r="AM152" s="85">
        <v>0</v>
      </c>
      <c r="AN152" s="85">
        <v>0</v>
      </c>
      <c r="AO152" s="85">
        <v>0</v>
      </c>
      <c r="AP152" s="85">
        <v>1181.3699999999999</v>
      </c>
      <c r="AQ152" s="85">
        <v>31988.81</v>
      </c>
      <c r="AR152" s="85">
        <v>0</v>
      </c>
      <c r="AS152" s="85">
        <v>0</v>
      </c>
      <c r="AT152" s="85">
        <v>0</v>
      </c>
      <c r="AU152" s="85">
        <v>0</v>
      </c>
      <c r="AV152" s="85">
        <v>0</v>
      </c>
      <c r="AW152" s="85">
        <v>0</v>
      </c>
      <c r="AX152" s="85">
        <v>87452.13</v>
      </c>
      <c r="AY152" s="85">
        <v>0</v>
      </c>
      <c r="AZ152" s="85">
        <v>0</v>
      </c>
      <c r="BA152" s="85">
        <v>0</v>
      </c>
      <c r="BB152" s="85">
        <v>0</v>
      </c>
      <c r="BC152" s="85">
        <v>0</v>
      </c>
      <c r="BD152" s="85">
        <v>0</v>
      </c>
      <c r="BE152" s="85">
        <v>0</v>
      </c>
      <c r="BF152" s="85">
        <v>0</v>
      </c>
      <c r="BG152" s="85">
        <v>0</v>
      </c>
      <c r="BH152" s="85">
        <v>0</v>
      </c>
      <c r="BI152" s="85">
        <v>1383.08</v>
      </c>
      <c r="BJ152" s="85">
        <v>0</v>
      </c>
      <c r="BK152" s="85">
        <v>0</v>
      </c>
      <c r="BL152" s="85">
        <v>0</v>
      </c>
      <c r="BM152" s="85">
        <v>0</v>
      </c>
      <c r="BN152" s="85">
        <v>0</v>
      </c>
      <c r="BO152" s="85">
        <v>0</v>
      </c>
      <c r="BP152" s="85">
        <v>0</v>
      </c>
      <c r="BQ152" s="85">
        <v>0</v>
      </c>
      <c r="BR152" s="85">
        <v>0</v>
      </c>
      <c r="BS152" s="85">
        <v>0</v>
      </c>
      <c r="BT152" s="85">
        <v>0</v>
      </c>
      <c r="BU152" s="85">
        <v>0</v>
      </c>
      <c r="BV152" s="85">
        <v>0</v>
      </c>
      <c r="BW152" s="85">
        <v>0</v>
      </c>
      <c r="BX152" s="85">
        <v>0</v>
      </c>
      <c r="BY152" s="86">
        <v>89538.780000000013</v>
      </c>
    </row>
    <row r="153" spans="1:77" x14ac:dyDescent="0.2">
      <c r="A153" s="83" t="s">
        <v>453</v>
      </c>
      <c r="B153" s="84" t="s">
        <v>500</v>
      </c>
      <c r="C153" s="83" t="s">
        <v>501</v>
      </c>
      <c r="D153" s="85">
        <v>390072.67</v>
      </c>
      <c r="E153" s="85">
        <v>0</v>
      </c>
      <c r="F153" s="85">
        <v>0</v>
      </c>
      <c r="G153" s="85">
        <v>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  <c r="M153" s="85">
        <v>0</v>
      </c>
      <c r="N153" s="85">
        <v>0</v>
      </c>
      <c r="O153" s="85">
        <v>0</v>
      </c>
      <c r="P153" s="85">
        <v>0</v>
      </c>
      <c r="Q153" s="85">
        <v>0</v>
      </c>
      <c r="R153" s="85">
        <v>0</v>
      </c>
      <c r="S153" s="85">
        <v>0</v>
      </c>
      <c r="T153" s="85">
        <v>0</v>
      </c>
      <c r="U153" s="85">
        <v>0</v>
      </c>
      <c r="V153" s="85">
        <v>0</v>
      </c>
      <c r="W153" s="85">
        <v>0</v>
      </c>
      <c r="X153" s="85">
        <v>0</v>
      </c>
      <c r="Y153" s="85">
        <v>0</v>
      </c>
      <c r="Z153" s="85">
        <v>0</v>
      </c>
      <c r="AA153" s="85">
        <v>0</v>
      </c>
      <c r="AB153" s="85">
        <v>0</v>
      </c>
      <c r="AC153" s="85">
        <v>0</v>
      </c>
      <c r="AD153" s="85">
        <v>0</v>
      </c>
      <c r="AE153" s="85">
        <v>0</v>
      </c>
      <c r="AF153" s="85">
        <v>0</v>
      </c>
      <c r="AG153" s="85">
        <v>0</v>
      </c>
      <c r="AH153" s="85">
        <v>0</v>
      </c>
      <c r="AI153" s="85">
        <v>0</v>
      </c>
      <c r="AJ153" s="85">
        <v>0</v>
      </c>
      <c r="AK153" s="85">
        <v>0</v>
      </c>
      <c r="AL153" s="85">
        <v>0</v>
      </c>
      <c r="AM153" s="85">
        <v>0</v>
      </c>
      <c r="AN153" s="85">
        <v>0</v>
      </c>
      <c r="AO153" s="85">
        <v>0</v>
      </c>
      <c r="AP153" s="85">
        <v>0</v>
      </c>
      <c r="AQ153" s="85">
        <v>0</v>
      </c>
      <c r="AR153" s="85">
        <v>0</v>
      </c>
      <c r="AS153" s="85">
        <v>0</v>
      </c>
      <c r="AT153" s="85">
        <v>0</v>
      </c>
      <c r="AU153" s="85">
        <v>0</v>
      </c>
      <c r="AV153" s="85">
        <v>0</v>
      </c>
      <c r="AW153" s="85">
        <v>0</v>
      </c>
      <c r="AX153" s="85">
        <v>0</v>
      </c>
      <c r="AY153" s="85">
        <v>0</v>
      </c>
      <c r="AZ153" s="85">
        <v>0</v>
      </c>
      <c r="BA153" s="85">
        <v>0</v>
      </c>
      <c r="BB153" s="85">
        <v>0</v>
      </c>
      <c r="BC153" s="85">
        <v>0</v>
      </c>
      <c r="BD153" s="85">
        <v>0</v>
      </c>
      <c r="BE153" s="85">
        <v>0</v>
      </c>
      <c r="BF153" s="85">
        <v>0</v>
      </c>
      <c r="BG153" s="85">
        <v>0</v>
      </c>
      <c r="BH153" s="85">
        <v>0</v>
      </c>
      <c r="BI153" s="85">
        <v>0</v>
      </c>
      <c r="BJ153" s="85">
        <v>0</v>
      </c>
      <c r="BK153" s="85">
        <v>0</v>
      </c>
      <c r="BL153" s="85">
        <v>0</v>
      </c>
      <c r="BM153" s="85">
        <v>0</v>
      </c>
      <c r="BN153" s="85">
        <v>0</v>
      </c>
      <c r="BO153" s="85">
        <v>0</v>
      </c>
      <c r="BP153" s="85">
        <v>0</v>
      </c>
      <c r="BQ153" s="85">
        <v>0</v>
      </c>
      <c r="BR153" s="85">
        <v>0</v>
      </c>
      <c r="BS153" s="85">
        <v>0</v>
      </c>
      <c r="BT153" s="85">
        <v>0</v>
      </c>
      <c r="BU153" s="85">
        <v>0</v>
      </c>
      <c r="BV153" s="85">
        <v>0</v>
      </c>
      <c r="BW153" s="85">
        <v>0</v>
      </c>
      <c r="BX153" s="85">
        <v>0</v>
      </c>
      <c r="BY153" s="86"/>
    </row>
    <row r="154" spans="1:77" x14ac:dyDescent="0.2">
      <c r="A154" s="83" t="s">
        <v>453</v>
      </c>
      <c r="B154" s="84" t="s">
        <v>502</v>
      </c>
      <c r="C154" s="83" t="s">
        <v>503</v>
      </c>
      <c r="D154" s="85">
        <v>0</v>
      </c>
      <c r="E154" s="85">
        <v>0</v>
      </c>
      <c r="F154" s="85">
        <v>0</v>
      </c>
      <c r="G154" s="85">
        <v>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0</v>
      </c>
      <c r="AM154" s="85">
        <v>0</v>
      </c>
      <c r="AN154" s="85">
        <v>0</v>
      </c>
      <c r="AO154" s="85">
        <v>0</v>
      </c>
      <c r="AP154" s="85">
        <v>0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0</v>
      </c>
      <c r="BU154" s="85">
        <v>0</v>
      </c>
      <c r="BV154" s="85">
        <v>0</v>
      </c>
      <c r="BW154" s="85">
        <v>0</v>
      </c>
      <c r="BX154" s="85">
        <v>0</v>
      </c>
      <c r="BY154" s="86">
        <v>30935.200000000001</v>
      </c>
    </row>
    <row r="155" spans="1:77" x14ac:dyDescent="0.2">
      <c r="A155" s="83" t="s">
        <v>453</v>
      </c>
      <c r="B155" s="84" t="s">
        <v>504</v>
      </c>
      <c r="C155" s="83" t="s">
        <v>505</v>
      </c>
      <c r="D155" s="85">
        <v>0</v>
      </c>
      <c r="E155" s="85">
        <v>63188.86</v>
      </c>
      <c r="F155" s="85">
        <v>0</v>
      </c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86">
        <v>12573202.869900001</v>
      </c>
    </row>
    <row r="156" spans="1:77" x14ac:dyDescent="0.2">
      <c r="A156" s="83" t="s">
        <v>453</v>
      </c>
      <c r="B156" s="84" t="s">
        <v>506</v>
      </c>
      <c r="C156" s="83" t="s">
        <v>507</v>
      </c>
      <c r="D156" s="85">
        <v>0</v>
      </c>
      <c r="E156" s="85">
        <v>4153.5200000000004</v>
      </c>
      <c r="F156" s="85">
        <v>1201784.3500000001</v>
      </c>
      <c r="G156" s="85">
        <v>175398</v>
      </c>
      <c r="H156" s="85">
        <v>0</v>
      </c>
      <c r="I156" s="85">
        <v>0</v>
      </c>
      <c r="J156" s="85">
        <v>1787635.98</v>
      </c>
      <c r="K156" s="85">
        <v>932979.53</v>
      </c>
      <c r="L156" s="85">
        <v>0</v>
      </c>
      <c r="M156" s="85">
        <v>0</v>
      </c>
      <c r="N156" s="85">
        <v>0</v>
      </c>
      <c r="O156" s="85">
        <v>0</v>
      </c>
      <c r="P156" s="85">
        <v>1005278.28</v>
      </c>
      <c r="Q156" s="85">
        <v>431541.21</v>
      </c>
      <c r="R156" s="85">
        <v>0</v>
      </c>
      <c r="S156" s="85">
        <v>54495.68</v>
      </c>
      <c r="T156" s="85">
        <v>374318.34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540139.91</v>
      </c>
      <c r="AF156" s="85">
        <v>112008.18</v>
      </c>
      <c r="AG156" s="85">
        <v>36396.44</v>
      </c>
      <c r="AH156" s="85">
        <v>125511.17</v>
      </c>
      <c r="AI156" s="85">
        <v>108254</v>
      </c>
      <c r="AJ156" s="85">
        <v>196704.35</v>
      </c>
      <c r="AK156" s="85">
        <v>56177.57</v>
      </c>
      <c r="AL156" s="85">
        <v>284822.69</v>
      </c>
      <c r="AM156" s="85">
        <v>302693.24</v>
      </c>
      <c r="AN156" s="85">
        <v>332251.3</v>
      </c>
      <c r="AO156" s="85">
        <v>214346.87</v>
      </c>
      <c r="AP156" s="85">
        <v>209480.44</v>
      </c>
      <c r="AQ156" s="85">
        <v>0</v>
      </c>
      <c r="AR156" s="85">
        <v>0</v>
      </c>
      <c r="AS156" s="85">
        <v>5000</v>
      </c>
      <c r="AT156" s="85">
        <v>134039.96</v>
      </c>
      <c r="AU156" s="85">
        <v>0</v>
      </c>
      <c r="AV156" s="85">
        <v>7539.2</v>
      </c>
      <c r="AW156" s="85">
        <v>0</v>
      </c>
      <c r="AX156" s="85">
        <v>0</v>
      </c>
      <c r="AY156" s="85">
        <v>144499.98000000001</v>
      </c>
      <c r="AZ156" s="85">
        <v>16812.419999999998</v>
      </c>
      <c r="BA156" s="85">
        <v>0</v>
      </c>
      <c r="BB156" s="85">
        <v>463087.98</v>
      </c>
      <c r="BC156" s="85">
        <v>0</v>
      </c>
      <c r="BD156" s="85">
        <v>9251.4699999999993</v>
      </c>
      <c r="BE156" s="85">
        <v>644290.76</v>
      </c>
      <c r="BF156" s="85">
        <v>0</v>
      </c>
      <c r="BG156" s="85">
        <v>0</v>
      </c>
      <c r="BH156" s="85">
        <v>0</v>
      </c>
      <c r="BI156" s="85">
        <v>0</v>
      </c>
      <c r="BJ156" s="85">
        <v>253098.43</v>
      </c>
      <c r="BK156" s="85">
        <v>148523.46</v>
      </c>
      <c r="BL156" s="85">
        <v>206429.51</v>
      </c>
      <c r="BM156" s="85">
        <v>0</v>
      </c>
      <c r="BN156" s="85">
        <v>0</v>
      </c>
      <c r="BO156" s="85">
        <v>156988.53</v>
      </c>
      <c r="BP156" s="85">
        <v>0</v>
      </c>
      <c r="BQ156" s="85">
        <v>45947.37</v>
      </c>
      <c r="BR156" s="85">
        <v>0</v>
      </c>
      <c r="BS156" s="85">
        <v>143749.38</v>
      </c>
      <c r="BT156" s="85">
        <v>0</v>
      </c>
      <c r="BU156" s="85">
        <v>298453</v>
      </c>
      <c r="BV156" s="85">
        <v>256686.76</v>
      </c>
      <c r="BW156" s="85">
        <v>0</v>
      </c>
      <c r="BX156" s="85">
        <v>0</v>
      </c>
      <c r="BY156" s="86">
        <v>26761248.219999999</v>
      </c>
    </row>
    <row r="157" spans="1:77" x14ac:dyDescent="0.2">
      <c r="A157" s="83" t="s">
        <v>453</v>
      </c>
      <c r="B157" s="84" t="s">
        <v>508</v>
      </c>
      <c r="C157" s="83" t="s">
        <v>509</v>
      </c>
      <c r="D157" s="85">
        <v>0</v>
      </c>
      <c r="E157" s="85">
        <v>6574.51</v>
      </c>
      <c r="F157" s="85">
        <v>91319.77</v>
      </c>
      <c r="G157" s="85">
        <v>1511647</v>
      </c>
      <c r="H157" s="85">
        <v>0</v>
      </c>
      <c r="I157" s="85">
        <v>340692.03</v>
      </c>
      <c r="J157" s="85">
        <v>10376600.01</v>
      </c>
      <c r="K157" s="85">
        <v>1830864.41</v>
      </c>
      <c r="L157" s="85">
        <v>0</v>
      </c>
      <c r="M157" s="85">
        <v>0</v>
      </c>
      <c r="N157" s="85">
        <v>0</v>
      </c>
      <c r="O157" s="85">
        <v>0</v>
      </c>
      <c r="P157" s="85">
        <v>2121529.86</v>
      </c>
      <c r="Q157" s="85">
        <v>60319.57</v>
      </c>
      <c r="R157" s="85">
        <v>0</v>
      </c>
      <c r="S157" s="85">
        <v>0</v>
      </c>
      <c r="T157" s="85">
        <v>223999.38</v>
      </c>
      <c r="U157" s="85">
        <v>0</v>
      </c>
      <c r="V157" s="85">
        <v>558098.78</v>
      </c>
      <c r="W157" s="85">
        <v>0</v>
      </c>
      <c r="X157" s="85">
        <v>346105.25</v>
      </c>
      <c r="Y157" s="85">
        <v>334957.55</v>
      </c>
      <c r="Z157" s="85">
        <v>8996.7199999999993</v>
      </c>
      <c r="AA157" s="85">
        <v>0</v>
      </c>
      <c r="AB157" s="85">
        <v>714644.19</v>
      </c>
      <c r="AC157" s="85">
        <v>0</v>
      </c>
      <c r="AD157" s="85">
        <v>0</v>
      </c>
      <c r="AE157" s="85">
        <v>0</v>
      </c>
      <c r="AF157" s="85">
        <v>179553.01</v>
      </c>
      <c r="AG157" s="85">
        <v>288738.95</v>
      </c>
      <c r="AH157" s="85">
        <v>287475.84999999998</v>
      </c>
      <c r="AI157" s="85">
        <v>187126.5</v>
      </c>
      <c r="AJ157" s="85">
        <v>0</v>
      </c>
      <c r="AK157" s="85">
        <v>48334.03</v>
      </c>
      <c r="AL157" s="85">
        <v>434224.16</v>
      </c>
      <c r="AM157" s="85">
        <v>204055</v>
      </c>
      <c r="AN157" s="85">
        <v>453196.56</v>
      </c>
      <c r="AO157" s="85">
        <v>248198.04</v>
      </c>
      <c r="AP157" s="85">
        <v>379014.15</v>
      </c>
      <c r="AQ157" s="85">
        <v>0</v>
      </c>
      <c r="AR157" s="85">
        <v>0</v>
      </c>
      <c r="AS157" s="85">
        <v>23383.53</v>
      </c>
      <c r="AT157" s="85">
        <v>63980.17</v>
      </c>
      <c r="AU157" s="85">
        <v>39072.6</v>
      </c>
      <c r="AV157" s="85">
        <v>74664.850000000006</v>
      </c>
      <c r="AW157" s="85">
        <v>11825.43</v>
      </c>
      <c r="AX157" s="85">
        <v>0</v>
      </c>
      <c r="AY157" s="85">
        <v>245906.28</v>
      </c>
      <c r="AZ157" s="85">
        <v>0</v>
      </c>
      <c r="BA157" s="85">
        <v>0</v>
      </c>
      <c r="BB157" s="85">
        <v>0</v>
      </c>
      <c r="BC157" s="85">
        <v>0</v>
      </c>
      <c r="BD157" s="85">
        <v>1198854.23</v>
      </c>
      <c r="BE157" s="85">
        <v>0</v>
      </c>
      <c r="BF157" s="85">
        <v>71141.789999999994</v>
      </c>
      <c r="BG157" s="85">
        <v>0</v>
      </c>
      <c r="BH157" s="85">
        <v>0</v>
      </c>
      <c r="BI157" s="85">
        <v>1292459.1499999999</v>
      </c>
      <c r="BJ157" s="85">
        <v>47440.5</v>
      </c>
      <c r="BK157" s="85">
        <v>0</v>
      </c>
      <c r="BL157" s="85">
        <v>12381.93</v>
      </c>
      <c r="BM157" s="85">
        <v>0</v>
      </c>
      <c r="BN157" s="85">
        <v>0</v>
      </c>
      <c r="BO157" s="85">
        <v>0</v>
      </c>
      <c r="BP157" s="85">
        <v>0</v>
      </c>
      <c r="BQ157" s="85">
        <v>0</v>
      </c>
      <c r="BR157" s="85">
        <v>265848.34000000003</v>
      </c>
      <c r="BS157" s="85">
        <v>343565.72</v>
      </c>
      <c r="BT157" s="85">
        <v>0</v>
      </c>
      <c r="BU157" s="85">
        <v>842703.45</v>
      </c>
      <c r="BV157" s="85">
        <v>36499.69</v>
      </c>
      <c r="BW157" s="85">
        <v>0</v>
      </c>
      <c r="BX157" s="85">
        <v>0</v>
      </c>
      <c r="BY157" s="86">
        <v>32353244.569800004</v>
      </c>
    </row>
    <row r="158" spans="1:77" x14ac:dyDescent="0.2">
      <c r="A158" s="83" t="s">
        <v>453</v>
      </c>
      <c r="B158" s="84" t="s">
        <v>510</v>
      </c>
      <c r="C158" s="83" t="s">
        <v>511</v>
      </c>
      <c r="D158" s="85">
        <v>5910046.3200000003</v>
      </c>
      <c r="E158" s="85">
        <v>58119.25</v>
      </c>
      <c r="F158" s="85">
        <v>25787.07</v>
      </c>
      <c r="G158" s="85">
        <v>31512</v>
      </c>
      <c r="H158" s="85">
        <v>107187.51</v>
      </c>
      <c r="I158" s="85">
        <v>893237.45</v>
      </c>
      <c r="J158" s="85">
        <v>1611993.04</v>
      </c>
      <c r="K158" s="85">
        <v>0</v>
      </c>
      <c r="L158" s="85">
        <v>0</v>
      </c>
      <c r="M158" s="85">
        <v>5991631.7800000003</v>
      </c>
      <c r="N158" s="85">
        <v>80125.47</v>
      </c>
      <c r="O158" s="85">
        <v>1600812.47</v>
      </c>
      <c r="P158" s="85">
        <v>0</v>
      </c>
      <c r="Q158" s="85">
        <v>1198963.92</v>
      </c>
      <c r="R158" s="85">
        <v>0</v>
      </c>
      <c r="S158" s="85">
        <v>31688.659899999999</v>
      </c>
      <c r="T158" s="85">
        <v>0</v>
      </c>
      <c r="U158" s="85">
        <v>16627.36</v>
      </c>
      <c r="V158" s="85">
        <v>1073797.79</v>
      </c>
      <c r="W158" s="85">
        <v>0</v>
      </c>
      <c r="X158" s="85">
        <v>90587.39</v>
      </c>
      <c r="Y158" s="85">
        <v>35421.839999999997</v>
      </c>
      <c r="Z158" s="85">
        <v>0</v>
      </c>
      <c r="AA158" s="85">
        <v>0</v>
      </c>
      <c r="AB158" s="85">
        <v>230095.6</v>
      </c>
      <c r="AC158" s="85">
        <v>739089.48</v>
      </c>
      <c r="AD158" s="85">
        <v>0</v>
      </c>
      <c r="AE158" s="85">
        <v>0</v>
      </c>
      <c r="AF158" s="85">
        <v>45447.07</v>
      </c>
      <c r="AG158" s="85">
        <v>97708.26</v>
      </c>
      <c r="AH158" s="85">
        <v>107288.42</v>
      </c>
      <c r="AI158" s="85">
        <v>193081.56</v>
      </c>
      <c r="AJ158" s="85">
        <v>27672.17</v>
      </c>
      <c r="AK158" s="85">
        <v>522087.16</v>
      </c>
      <c r="AL158" s="85">
        <v>100405.36</v>
      </c>
      <c r="AM158" s="85">
        <v>45376</v>
      </c>
      <c r="AN158" s="85">
        <v>0</v>
      </c>
      <c r="AO158" s="85">
        <v>48548.51</v>
      </c>
      <c r="AP158" s="85">
        <v>101473.15</v>
      </c>
      <c r="AQ158" s="85">
        <v>0</v>
      </c>
      <c r="AR158" s="85">
        <v>0</v>
      </c>
      <c r="AS158" s="85">
        <v>0</v>
      </c>
      <c r="AT158" s="85">
        <v>9606.91</v>
      </c>
      <c r="AU158" s="85">
        <v>60015.08</v>
      </c>
      <c r="AV158" s="85">
        <v>0</v>
      </c>
      <c r="AW158" s="85">
        <v>31003.86</v>
      </c>
      <c r="AX158" s="85">
        <v>0</v>
      </c>
      <c r="AY158" s="85">
        <v>9956.8799999999992</v>
      </c>
      <c r="AZ158" s="85">
        <v>358101.25</v>
      </c>
      <c r="BA158" s="85">
        <v>0</v>
      </c>
      <c r="BB158" s="85">
        <v>2411058.1800000002</v>
      </c>
      <c r="BC158" s="85">
        <v>0</v>
      </c>
      <c r="BD158" s="85">
        <v>265203.3199</v>
      </c>
      <c r="BE158" s="85">
        <v>204673.9</v>
      </c>
      <c r="BF158" s="85">
        <v>47555.89</v>
      </c>
      <c r="BG158" s="85">
        <v>108168.48</v>
      </c>
      <c r="BH158" s="85">
        <v>51122.46</v>
      </c>
      <c r="BI158" s="85">
        <v>734849.96</v>
      </c>
      <c r="BJ158" s="85">
        <v>1822920.43</v>
      </c>
      <c r="BK158" s="85">
        <v>241835.5</v>
      </c>
      <c r="BL158" s="85">
        <v>0</v>
      </c>
      <c r="BM158" s="85">
        <v>232069.14</v>
      </c>
      <c r="BN158" s="85">
        <v>644142.06000000006</v>
      </c>
      <c r="BO158" s="85">
        <v>301169.19</v>
      </c>
      <c r="BP158" s="85">
        <v>2975241.35</v>
      </c>
      <c r="BQ158" s="85">
        <v>94065.31</v>
      </c>
      <c r="BR158" s="85">
        <v>472.04</v>
      </c>
      <c r="BS158" s="85">
        <v>92745.43</v>
      </c>
      <c r="BT158" s="85">
        <v>41996.79</v>
      </c>
      <c r="BU158" s="85">
        <v>33058.35</v>
      </c>
      <c r="BV158" s="85">
        <v>472188.85</v>
      </c>
      <c r="BW158" s="85">
        <v>1856.88</v>
      </c>
      <c r="BX158" s="85">
        <v>47532.1</v>
      </c>
      <c r="BY158" s="86">
        <v>4557963.1500000013</v>
      </c>
    </row>
    <row r="159" spans="1:77" x14ac:dyDescent="0.2">
      <c r="A159" s="83" t="s">
        <v>453</v>
      </c>
      <c r="B159" s="84" t="s">
        <v>512</v>
      </c>
      <c r="C159" s="83" t="s">
        <v>513</v>
      </c>
      <c r="D159" s="85">
        <v>11798.69</v>
      </c>
      <c r="E159" s="85">
        <v>132128</v>
      </c>
      <c r="F159" s="85">
        <v>153905.56</v>
      </c>
      <c r="G159" s="85">
        <v>107945</v>
      </c>
      <c r="H159" s="85">
        <v>0</v>
      </c>
      <c r="I159" s="85">
        <v>48432.2</v>
      </c>
      <c r="J159" s="85">
        <v>0</v>
      </c>
      <c r="K159" s="85">
        <v>0</v>
      </c>
      <c r="L159" s="85">
        <v>0</v>
      </c>
      <c r="M159" s="85">
        <v>1098220.44</v>
      </c>
      <c r="N159" s="85">
        <v>6261.13</v>
      </c>
      <c r="O159" s="85">
        <v>0</v>
      </c>
      <c r="P159" s="85">
        <v>0</v>
      </c>
      <c r="Q159" s="85">
        <v>72474.25</v>
      </c>
      <c r="R159" s="85">
        <v>0</v>
      </c>
      <c r="S159" s="85">
        <v>49638.959900000002</v>
      </c>
      <c r="T159" s="85">
        <v>0</v>
      </c>
      <c r="U159" s="85">
        <v>0</v>
      </c>
      <c r="V159" s="85">
        <v>488.4</v>
      </c>
      <c r="W159" s="85">
        <v>0</v>
      </c>
      <c r="X159" s="85">
        <v>543129.23</v>
      </c>
      <c r="Y159" s="85">
        <v>45432.36</v>
      </c>
      <c r="Z159" s="85">
        <v>2047.75</v>
      </c>
      <c r="AA159" s="85">
        <v>0</v>
      </c>
      <c r="AB159" s="85">
        <v>59570.06</v>
      </c>
      <c r="AC159" s="85">
        <v>352228.92</v>
      </c>
      <c r="AD159" s="85">
        <v>0</v>
      </c>
      <c r="AE159" s="85">
        <v>0</v>
      </c>
      <c r="AF159" s="85">
        <v>11415.32</v>
      </c>
      <c r="AG159" s="85">
        <v>239952.48</v>
      </c>
      <c r="AH159" s="85">
        <v>24647.58</v>
      </c>
      <c r="AI159" s="85">
        <v>64771.13</v>
      </c>
      <c r="AJ159" s="85">
        <v>49714.82</v>
      </c>
      <c r="AK159" s="85">
        <v>270966.57</v>
      </c>
      <c r="AL159" s="85">
        <v>26709.49</v>
      </c>
      <c r="AM159" s="85">
        <v>70049.45</v>
      </c>
      <c r="AN159" s="85">
        <v>204122.28</v>
      </c>
      <c r="AO159" s="85">
        <v>35286.32</v>
      </c>
      <c r="AP159" s="85">
        <v>3699.14</v>
      </c>
      <c r="AQ159" s="85">
        <v>0</v>
      </c>
      <c r="AR159" s="85">
        <v>0</v>
      </c>
      <c r="AS159" s="85">
        <v>114413.04</v>
      </c>
      <c r="AT159" s="85">
        <v>0</v>
      </c>
      <c r="AU159" s="85">
        <v>18478.400000000001</v>
      </c>
      <c r="AV159" s="85">
        <v>8556.35</v>
      </c>
      <c r="AW159" s="85">
        <v>15457.48</v>
      </c>
      <c r="AX159" s="85">
        <v>0</v>
      </c>
      <c r="AY159" s="85">
        <v>45399.02</v>
      </c>
      <c r="AZ159" s="85">
        <v>165982.5</v>
      </c>
      <c r="BA159" s="85">
        <v>0</v>
      </c>
      <c r="BB159" s="85">
        <v>0</v>
      </c>
      <c r="BC159" s="85">
        <v>0</v>
      </c>
      <c r="BD159" s="85">
        <v>787424.24</v>
      </c>
      <c r="BE159" s="85">
        <v>116305.92</v>
      </c>
      <c r="BF159" s="85">
        <v>20068.5</v>
      </c>
      <c r="BG159" s="85">
        <v>8446.68</v>
      </c>
      <c r="BH159" s="85">
        <v>0</v>
      </c>
      <c r="BI159" s="85">
        <v>173568.35</v>
      </c>
      <c r="BJ159" s="85">
        <v>174865.37</v>
      </c>
      <c r="BK159" s="85">
        <v>23914.05</v>
      </c>
      <c r="BL159" s="85">
        <v>0</v>
      </c>
      <c r="BM159" s="85">
        <v>0</v>
      </c>
      <c r="BN159" s="85">
        <v>158929.35</v>
      </c>
      <c r="BO159" s="85">
        <v>5750.84</v>
      </c>
      <c r="BP159" s="85">
        <v>242234.54</v>
      </c>
      <c r="BQ159" s="85">
        <v>104750.24</v>
      </c>
      <c r="BR159" s="85">
        <v>825.34</v>
      </c>
      <c r="BS159" s="85">
        <v>65993.75</v>
      </c>
      <c r="BT159" s="85">
        <v>0</v>
      </c>
      <c r="BU159" s="85">
        <v>23734.799999999999</v>
      </c>
      <c r="BV159" s="85">
        <v>67992.97</v>
      </c>
      <c r="BW159" s="85">
        <v>62453.69</v>
      </c>
      <c r="BX159" s="85">
        <v>581.66</v>
      </c>
      <c r="BY159" s="86">
        <v>266030.57</v>
      </c>
    </row>
    <row r="160" spans="1:77" x14ac:dyDescent="0.2">
      <c r="A160" s="83" t="s">
        <v>453</v>
      </c>
      <c r="B160" s="84" t="s">
        <v>514</v>
      </c>
      <c r="C160" s="83" t="s">
        <v>515</v>
      </c>
      <c r="D160" s="85">
        <v>0</v>
      </c>
      <c r="E160" s="85">
        <v>0</v>
      </c>
      <c r="F160" s="85">
        <v>4507.0200000000004</v>
      </c>
      <c r="G160" s="85">
        <v>0</v>
      </c>
      <c r="H160" s="85">
        <v>0</v>
      </c>
      <c r="I160" s="85">
        <v>444.61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5">
        <v>0</v>
      </c>
      <c r="Y160" s="85">
        <v>0</v>
      </c>
      <c r="Z160" s="85">
        <v>0</v>
      </c>
      <c r="AA160" s="85">
        <v>0</v>
      </c>
      <c r="AB160" s="85">
        <v>0</v>
      </c>
      <c r="AC160" s="85">
        <v>0</v>
      </c>
      <c r="AD160" s="85">
        <v>0</v>
      </c>
      <c r="AE160" s="85">
        <v>0</v>
      </c>
      <c r="AF160" s="85">
        <v>0</v>
      </c>
      <c r="AG160" s="85">
        <v>0</v>
      </c>
      <c r="AH160" s="85">
        <v>43230</v>
      </c>
      <c r="AI160" s="85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34638.14</v>
      </c>
      <c r="AQ160" s="85">
        <v>0</v>
      </c>
      <c r="AR160" s="85">
        <v>0</v>
      </c>
      <c r="AS160" s="85">
        <v>1863.06</v>
      </c>
      <c r="AT160" s="85">
        <v>0</v>
      </c>
      <c r="AU160" s="85">
        <v>0</v>
      </c>
      <c r="AV160" s="85">
        <v>0</v>
      </c>
      <c r="AW160" s="85">
        <v>0</v>
      </c>
      <c r="AX160" s="85">
        <v>0</v>
      </c>
      <c r="AY160" s="85">
        <v>0</v>
      </c>
      <c r="AZ160" s="85">
        <v>0</v>
      </c>
      <c r="BA160" s="85">
        <v>2987.79</v>
      </c>
      <c r="BB160" s="85">
        <v>0</v>
      </c>
      <c r="BC160" s="85">
        <v>0</v>
      </c>
      <c r="BD160" s="85">
        <v>0</v>
      </c>
      <c r="BE160" s="85">
        <v>113603.33</v>
      </c>
      <c r="BF160" s="85">
        <v>0</v>
      </c>
      <c r="BG160" s="85">
        <v>0</v>
      </c>
      <c r="BH160" s="85">
        <v>0</v>
      </c>
      <c r="BI160" s="85">
        <v>0</v>
      </c>
      <c r="BJ160" s="85">
        <v>40640.11</v>
      </c>
      <c r="BK160" s="85">
        <v>28546.880000000001</v>
      </c>
      <c r="BL160" s="85">
        <v>0</v>
      </c>
      <c r="BM160" s="85">
        <v>53716.99</v>
      </c>
      <c r="BN160" s="85">
        <v>3280.95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6509.02</v>
      </c>
      <c r="BU160" s="85">
        <v>0</v>
      </c>
      <c r="BV160" s="85">
        <v>0</v>
      </c>
      <c r="BW160" s="85">
        <v>0</v>
      </c>
      <c r="BX160" s="85">
        <v>0</v>
      </c>
      <c r="BY160" s="86">
        <v>715998.07000000007</v>
      </c>
    </row>
    <row r="161" spans="1:77" x14ac:dyDescent="0.2">
      <c r="A161" s="83" t="s">
        <v>453</v>
      </c>
      <c r="B161" s="84" t="s">
        <v>516</v>
      </c>
      <c r="C161" s="83" t="s">
        <v>517</v>
      </c>
      <c r="D161" s="85">
        <v>0</v>
      </c>
      <c r="E161" s="85">
        <v>0</v>
      </c>
      <c r="F161" s="85">
        <v>98230.07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24638.93</v>
      </c>
      <c r="O161" s="85">
        <v>0</v>
      </c>
      <c r="P161" s="85">
        <v>0</v>
      </c>
      <c r="Q161" s="85">
        <v>101541.42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5">
        <v>0</v>
      </c>
      <c r="Y161" s="85">
        <v>0</v>
      </c>
      <c r="Z161" s="85">
        <v>0</v>
      </c>
      <c r="AA161" s="85">
        <v>0</v>
      </c>
      <c r="AB161" s="85">
        <v>0</v>
      </c>
      <c r="AC161" s="85">
        <v>0</v>
      </c>
      <c r="AD161" s="85">
        <v>0</v>
      </c>
      <c r="AE161" s="85">
        <v>0</v>
      </c>
      <c r="AF161" s="85">
        <v>0</v>
      </c>
      <c r="AG161" s="85">
        <v>18797.71</v>
      </c>
      <c r="AH161" s="85">
        <v>0</v>
      </c>
      <c r="AI161" s="85">
        <v>95058.54</v>
      </c>
      <c r="AJ161" s="85">
        <v>2778.58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0</v>
      </c>
      <c r="AR161" s="85">
        <v>0</v>
      </c>
      <c r="AS161" s="85">
        <v>7803.97</v>
      </c>
      <c r="AT161" s="85">
        <v>100063.5</v>
      </c>
      <c r="AU161" s="85">
        <v>0</v>
      </c>
      <c r="AV161" s="85">
        <v>0</v>
      </c>
      <c r="AW161" s="85">
        <v>0</v>
      </c>
      <c r="AX161" s="85">
        <v>0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15408</v>
      </c>
      <c r="BF161" s="85">
        <v>20252.03</v>
      </c>
      <c r="BG161" s="85">
        <v>0</v>
      </c>
      <c r="BH161" s="85">
        <v>0</v>
      </c>
      <c r="BI161" s="85">
        <v>0</v>
      </c>
      <c r="BJ161" s="85">
        <v>7582.33</v>
      </c>
      <c r="BK161" s="85">
        <v>5008.54</v>
      </c>
      <c r="BL161" s="85">
        <v>0</v>
      </c>
      <c r="BM161" s="85">
        <v>0</v>
      </c>
      <c r="BN161" s="85">
        <v>10803.48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14245.06</v>
      </c>
      <c r="BU161" s="85">
        <v>24791.65</v>
      </c>
      <c r="BV161" s="85">
        <v>267764.33</v>
      </c>
      <c r="BW161" s="85">
        <v>0</v>
      </c>
      <c r="BX161" s="85">
        <v>0</v>
      </c>
      <c r="BY161" s="86">
        <v>1496601.07</v>
      </c>
    </row>
    <row r="162" spans="1:77" x14ac:dyDescent="0.2">
      <c r="A162" s="83" t="s">
        <v>453</v>
      </c>
      <c r="B162" s="84" t="s">
        <v>518</v>
      </c>
      <c r="C162" s="83" t="s">
        <v>519</v>
      </c>
      <c r="D162" s="85">
        <v>0</v>
      </c>
      <c r="E162" s="85">
        <v>8666.61</v>
      </c>
      <c r="F162" s="85">
        <v>8825.65</v>
      </c>
      <c r="G162" s="85">
        <v>0</v>
      </c>
      <c r="H162" s="85">
        <v>0</v>
      </c>
      <c r="I162" s="85">
        <v>132968.04</v>
      </c>
      <c r="J162" s="85">
        <v>58721.58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120527.87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5">
        <v>5513.15</v>
      </c>
      <c r="Y162" s="85">
        <v>0</v>
      </c>
      <c r="Z162" s="85">
        <v>0</v>
      </c>
      <c r="AA162" s="85">
        <v>0</v>
      </c>
      <c r="AB162" s="85">
        <v>0</v>
      </c>
      <c r="AC162" s="85">
        <v>0</v>
      </c>
      <c r="AD162" s="85">
        <v>0</v>
      </c>
      <c r="AE162" s="85">
        <v>0</v>
      </c>
      <c r="AF162" s="85">
        <v>0</v>
      </c>
      <c r="AG162" s="85">
        <v>0</v>
      </c>
      <c r="AH162" s="85">
        <v>11680</v>
      </c>
      <c r="AI162" s="85">
        <v>0</v>
      </c>
      <c r="AJ162" s="85">
        <v>16288.56</v>
      </c>
      <c r="AK162" s="85">
        <v>9625.0400000000009</v>
      </c>
      <c r="AL162" s="85">
        <v>0</v>
      </c>
      <c r="AM162" s="85">
        <v>0</v>
      </c>
      <c r="AN162" s="85">
        <v>0</v>
      </c>
      <c r="AO162" s="85">
        <v>39404.07</v>
      </c>
      <c r="AP162" s="85">
        <v>0</v>
      </c>
      <c r="AQ162" s="85">
        <v>0</v>
      </c>
      <c r="AR162" s="85">
        <v>60766.36</v>
      </c>
      <c r="AS162" s="85">
        <v>17856.34</v>
      </c>
      <c r="AT162" s="85">
        <v>0</v>
      </c>
      <c r="AU162" s="85">
        <v>0</v>
      </c>
      <c r="AV162" s="85">
        <v>0</v>
      </c>
      <c r="AW162" s="85">
        <v>21208.38</v>
      </c>
      <c r="AX162" s="85">
        <v>0</v>
      </c>
      <c r="AY162" s="85">
        <v>57395.58</v>
      </c>
      <c r="AZ162" s="85">
        <v>0</v>
      </c>
      <c r="BA162" s="85">
        <v>0</v>
      </c>
      <c r="BB162" s="85">
        <v>0</v>
      </c>
      <c r="BC162" s="85">
        <v>0</v>
      </c>
      <c r="BD162" s="85">
        <v>67094.240000000005</v>
      </c>
      <c r="BE162" s="85">
        <v>156183.49</v>
      </c>
      <c r="BF162" s="85">
        <v>0</v>
      </c>
      <c r="BG162" s="85">
        <v>0</v>
      </c>
      <c r="BH162" s="85">
        <v>0</v>
      </c>
      <c r="BI162" s="85">
        <v>0</v>
      </c>
      <c r="BJ162" s="85">
        <v>367376.49</v>
      </c>
      <c r="BK162" s="85">
        <v>6669.08</v>
      </c>
      <c r="BL162" s="85">
        <v>0</v>
      </c>
      <c r="BM162" s="85">
        <v>0</v>
      </c>
      <c r="BN162" s="85">
        <v>0</v>
      </c>
      <c r="BO162" s="85">
        <v>0</v>
      </c>
      <c r="BP162" s="85">
        <v>0</v>
      </c>
      <c r="BQ162" s="85">
        <v>0</v>
      </c>
      <c r="BR162" s="85">
        <v>0</v>
      </c>
      <c r="BS162" s="85">
        <v>50601.05</v>
      </c>
      <c r="BT162" s="85">
        <v>0</v>
      </c>
      <c r="BU162" s="85">
        <v>13924.95</v>
      </c>
      <c r="BV162" s="85">
        <v>0</v>
      </c>
      <c r="BW162" s="85">
        <v>0</v>
      </c>
      <c r="BX162" s="85">
        <v>0</v>
      </c>
      <c r="BY162" s="86">
        <v>14511.07</v>
      </c>
    </row>
    <row r="163" spans="1:77" x14ac:dyDescent="0.2">
      <c r="A163" s="83" t="s">
        <v>453</v>
      </c>
      <c r="B163" s="84" t="s">
        <v>520</v>
      </c>
      <c r="C163" s="83" t="s">
        <v>521</v>
      </c>
      <c r="D163" s="85"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5">
        <v>3663.21</v>
      </c>
      <c r="Y163" s="85">
        <v>0</v>
      </c>
      <c r="Z163" s="85">
        <v>0</v>
      </c>
      <c r="AA163" s="85">
        <v>0</v>
      </c>
      <c r="AB163" s="85">
        <v>0</v>
      </c>
      <c r="AC163" s="85">
        <v>0</v>
      </c>
      <c r="AD163" s="85">
        <v>0</v>
      </c>
      <c r="AE163" s="85">
        <v>0</v>
      </c>
      <c r="AF163" s="85">
        <v>0</v>
      </c>
      <c r="AG163" s="85">
        <v>0</v>
      </c>
      <c r="AH163" s="85">
        <v>0</v>
      </c>
      <c r="AI163" s="85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5">
        <v>0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5">
        <v>0</v>
      </c>
      <c r="AY163" s="85">
        <v>6282.96</v>
      </c>
      <c r="AZ163" s="85">
        <v>0</v>
      </c>
      <c r="BA163" s="85">
        <v>3165.63</v>
      </c>
      <c r="BB163" s="85">
        <v>0</v>
      </c>
      <c r="BC163" s="85">
        <v>0</v>
      </c>
      <c r="BD163" s="85">
        <v>0</v>
      </c>
      <c r="BE163" s="85">
        <v>0</v>
      </c>
      <c r="BF163" s="85">
        <v>0</v>
      </c>
      <c r="BG163" s="85">
        <v>0</v>
      </c>
      <c r="BH163" s="85">
        <v>0</v>
      </c>
      <c r="BI163" s="85">
        <v>0</v>
      </c>
      <c r="BJ163" s="85">
        <v>4976.93</v>
      </c>
      <c r="BK163" s="85">
        <v>0</v>
      </c>
      <c r="BL163" s="85">
        <v>0</v>
      </c>
      <c r="BM163" s="85">
        <v>0</v>
      </c>
      <c r="BN163" s="85">
        <v>0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14748.95</v>
      </c>
      <c r="BU163" s="85">
        <v>0</v>
      </c>
      <c r="BV163" s="85">
        <v>0</v>
      </c>
      <c r="BW163" s="85">
        <v>0</v>
      </c>
      <c r="BX163" s="85">
        <v>0</v>
      </c>
      <c r="BY163" s="86">
        <v>1639437.9099999997</v>
      </c>
    </row>
    <row r="164" spans="1:77" x14ac:dyDescent="0.2">
      <c r="A164" s="83" t="s">
        <v>453</v>
      </c>
      <c r="B164" s="84" t="s">
        <v>522</v>
      </c>
      <c r="C164" s="83" t="s">
        <v>523</v>
      </c>
      <c r="D164" s="85">
        <v>0</v>
      </c>
      <c r="E164" s="85">
        <v>11699.4</v>
      </c>
      <c r="F164" s="85">
        <v>171017.62</v>
      </c>
      <c r="G164" s="85">
        <v>180778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55999.98</v>
      </c>
      <c r="Q164" s="85">
        <v>0</v>
      </c>
      <c r="R164" s="85">
        <v>0</v>
      </c>
      <c r="S164" s="85">
        <v>0</v>
      </c>
      <c r="T164" s="85">
        <v>135816.66</v>
      </c>
      <c r="U164" s="85">
        <v>0</v>
      </c>
      <c r="V164" s="85">
        <v>0</v>
      </c>
      <c r="W164" s="85">
        <v>0</v>
      </c>
      <c r="X164" s="85">
        <v>0</v>
      </c>
      <c r="Y164" s="85">
        <v>13412.8</v>
      </c>
      <c r="Z164" s="85">
        <v>0</v>
      </c>
      <c r="AA164" s="85">
        <v>0</v>
      </c>
      <c r="AB164" s="85">
        <v>0</v>
      </c>
      <c r="AC164" s="85">
        <v>0</v>
      </c>
      <c r="AD164" s="85">
        <v>0</v>
      </c>
      <c r="AE164" s="85">
        <v>0</v>
      </c>
      <c r="AF164" s="85">
        <v>0</v>
      </c>
      <c r="AG164" s="85">
        <v>0</v>
      </c>
      <c r="AH164" s="85">
        <v>112168.67</v>
      </c>
      <c r="AI164" s="85">
        <v>49915.08</v>
      </c>
      <c r="AJ164" s="85">
        <v>0</v>
      </c>
      <c r="AK164" s="85">
        <v>66255.710000000006</v>
      </c>
      <c r="AL164" s="85">
        <v>0</v>
      </c>
      <c r="AM164" s="85">
        <v>84483.8</v>
      </c>
      <c r="AN164" s="85">
        <v>64000.02</v>
      </c>
      <c r="AO164" s="85">
        <v>58764.22</v>
      </c>
      <c r="AP164" s="85">
        <v>31952.73</v>
      </c>
      <c r="AQ164" s="85">
        <v>0</v>
      </c>
      <c r="AR164" s="85">
        <v>0</v>
      </c>
      <c r="AS164" s="85">
        <v>2393.4</v>
      </c>
      <c r="AT164" s="85">
        <v>70386.53</v>
      </c>
      <c r="AU164" s="85">
        <v>0</v>
      </c>
      <c r="AV164" s="85">
        <v>0</v>
      </c>
      <c r="AW164" s="85">
        <v>0</v>
      </c>
      <c r="AX164" s="85">
        <v>0</v>
      </c>
      <c r="AY164" s="85">
        <v>377200.02</v>
      </c>
      <c r="AZ164" s="85">
        <v>0</v>
      </c>
      <c r="BA164" s="85">
        <v>165843.68</v>
      </c>
      <c r="BB164" s="85">
        <v>0</v>
      </c>
      <c r="BC164" s="85">
        <v>0</v>
      </c>
      <c r="BD164" s="85">
        <v>0</v>
      </c>
      <c r="BE164" s="85">
        <v>18370</v>
      </c>
      <c r="BF164" s="85">
        <v>6539.9</v>
      </c>
      <c r="BG164" s="85">
        <v>0</v>
      </c>
      <c r="BH164" s="85">
        <v>0</v>
      </c>
      <c r="BI164" s="85">
        <v>0</v>
      </c>
      <c r="BJ164" s="85">
        <v>40360.83</v>
      </c>
      <c r="BK164" s="85">
        <v>0</v>
      </c>
      <c r="BL164" s="85">
        <v>0</v>
      </c>
      <c r="BM164" s="85">
        <v>22914.9</v>
      </c>
      <c r="BN164" s="85">
        <v>41018.78</v>
      </c>
      <c r="BO164" s="85">
        <v>0</v>
      </c>
      <c r="BP164" s="85">
        <v>0</v>
      </c>
      <c r="BQ164" s="85">
        <v>0</v>
      </c>
      <c r="BR164" s="85">
        <v>3666.82</v>
      </c>
      <c r="BS164" s="85">
        <v>0</v>
      </c>
      <c r="BT164" s="85">
        <v>0</v>
      </c>
      <c r="BU164" s="85">
        <v>0</v>
      </c>
      <c r="BV164" s="85">
        <v>0</v>
      </c>
      <c r="BW164" s="85">
        <v>0</v>
      </c>
      <c r="BX164" s="85">
        <v>0</v>
      </c>
      <c r="BY164" s="86">
        <v>33744398.359499991</v>
      </c>
    </row>
    <row r="165" spans="1:77" x14ac:dyDescent="0.2">
      <c r="A165" s="83" t="s">
        <v>453</v>
      </c>
      <c r="B165" s="84" t="s">
        <v>524</v>
      </c>
      <c r="C165" s="83" t="s">
        <v>525</v>
      </c>
      <c r="D165" s="85">
        <v>1154819.68</v>
      </c>
      <c r="E165" s="85">
        <v>465015.09</v>
      </c>
      <c r="F165" s="85">
        <v>687108.09</v>
      </c>
      <c r="G165" s="85">
        <v>293403</v>
      </c>
      <c r="H165" s="85">
        <v>373278.37</v>
      </c>
      <c r="I165" s="85">
        <v>71129.570000000007</v>
      </c>
      <c r="J165" s="85">
        <v>4993674.93</v>
      </c>
      <c r="K165" s="85">
        <v>1074070.25</v>
      </c>
      <c r="L165" s="85">
        <v>403571.33</v>
      </c>
      <c r="M165" s="85">
        <v>2909998.61</v>
      </c>
      <c r="N165" s="85">
        <v>68467.259999999995</v>
      </c>
      <c r="O165" s="85">
        <v>432242.35</v>
      </c>
      <c r="P165" s="85">
        <v>941377.47</v>
      </c>
      <c r="Q165" s="85">
        <v>1368383.01</v>
      </c>
      <c r="R165" s="85">
        <v>51506.86</v>
      </c>
      <c r="S165" s="85">
        <v>63760.799899999998</v>
      </c>
      <c r="T165" s="85">
        <v>88720.6</v>
      </c>
      <c r="U165" s="85">
        <v>172923.33</v>
      </c>
      <c r="V165" s="85">
        <v>4689468.49</v>
      </c>
      <c r="W165" s="85">
        <v>258300.5</v>
      </c>
      <c r="X165" s="85">
        <v>93903.01</v>
      </c>
      <c r="Y165" s="85">
        <v>1834578.18</v>
      </c>
      <c r="Z165" s="85">
        <v>20864.310000000001</v>
      </c>
      <c r="AA165" s="85">
        <v>16489.72</v>
      </c>
      <c r="AB165" s="85">
        <v>63654.69</v>
      </c>
      <c r="AC165" s="85">
        <v>19244.34</v>
      </c>
      <c r="AD165" s="85">
        <v>60146.22</v>
      </c>
      <c r="AE165" s="85">
        <v>2791663.77</v>
      </c>
      <c r="AF165" s="85">
        <v>170063.88</v>
      </c>
      <c r="AG165" s="85">
        <v>90314.68</v>
      </c>
      <c r="AH165" s="85">
        <v>152019.34</v>
      </c>
      <c r="AI165" s="85">
        <v>215969.86</v>
      </c>
      <c r="AJ165" s="85">
        <v>190295.3</v>
      </c>
      <c r="AK165" s="85">
        <v>185009</v>
      </c>
      <c r="AL165" s="85">
        <v>138453.41</v>
      </c>
      <c r="AM165" s="85">
        <v>64304.89</v>
      </c>
      <c r="AN165" s="85">
        <v>141413.71</v>
      </c>
      <c r="AO165" s="85">
        <v>78732.41</v>
      </c>
      <c r="AP165" s="85">
        <v>84362.83</v>
      </c>
      <c r="AQ165" s="85">
        <v>0</v>
      </c>
      <c r="AR165" s="85">
        <v>102575.59</v>
      </c>
      <c r="AS165" s="85">
        <v>206147.87</v>
      </c>
      <c r="AT165" s="85">
        <v>178719.93</v>
      </c>
      <c r="AU165" s="85">
        <v>44247.24</v>
      </c>
      <c r="AV165" s="85">
        <v>43464.34</v>
      </c>
      <c r="AW165" s="85">
        <v>44671.02</v>
      </c>
      <c r="AX165" s="85">
        <v>1124071.75</v>
      </c>
      <c r="AY165" s="85">
        <v>187252.76</v>
      </c>
      <c r="AZ165" s="85">
        <v>258970.66</v>
      </c>
      <c r="BA165" s="85">
        <v>162770.66</v>
      </c>
      <c r="BB165" s="85">
        <v>37404.9</v>
      </c>
      <c r="BC165" s="85">
        <v>299456.53000000003</v>
      </c>
      <c r="BD165" s="85">
        <v>404661.35950000002</v>
      </c>
      <c r="BE165" s="85">
        <v>279469.73</v>
      </c>
      <c r="BF165" s="85">
        <v>324173.93</v>
      </c>
      <c r="BG165" s="85">
        <v>90844.9</v>
      </c>
      <c r="BH165" s="85">
        <v>138689.62</v>
      </c>
      <c r="BI165" s="85">
        <v>2118765.04</v>
      </c>
      <c r="BJ165" s="85">
        <v>956939.56</v>
      </c>
      <c r="BK165" s="85">
        <v>151207.95000000001</v>
      </c>
      <c r="BL165" s="85">
        <v>69967.520000000004</v>
      </c>
      <c r="BM165" s="85">
        <v>103603.77</v>
      </c>
      <c r="BN165" s="85">
        <v>151157.95000000001</v>
      </c>
      <c r="BO165" s="85">
        <v>88794.34</v>
      </c>
      <c r="BP165" s="85">
        <v>1647206.26</v>
      </c>
      <c r="BQ165" s="85">
        <v>112740.4</v>
      </c>
      <c r="BR165" s="85">
        <v>256878.72</v>
      </c>
      <c r="BS165" s="85">
        <v>266871.08</v>
      </c>
      <c r="BT165" s="85">
        <v>331207.42</v>
      </c>
      <c r="BU165" s="85">
        <v>74940.81</v>
      </c>
      <c r="BV165" s="85">
        <v>127713.12</v>
      </c>
      <c r="BW165" s="85">
        <v>132826.78</v>
      </c>
      <c r="BX165" s="85">
        <v>612074.59</v>
      </c>
      <c r="BY165" s="86">
        <v>22620954.109600008</v>
      </c>
    </row>
    <row r="166" spans="1:77" x14ac:dyDescent="0.2">
      <c r="A166" s="83" t="s">
        <v>453</v>
      </c>
      <c r="B166" s="84" t="s">
        <v>526</v>
      </c>
      <c r="C166" s="83" t="s">
        <v>527</v>
      </c>
      <c r="D166" s="85">
        <v>222817.96</v>
      </c>
      <c r="E166" s="85">
        <v>165554.82</v>
      </c>
      <c r="F166" s="85">
        <v>647463.97</v>
      </c>
      <c r="G166" s="85">
        <v>461140</v>
      </c>
      <c r="H166" s="85">
        <v>284407.18</v>
      </c>
      <c r="I166" s="85">
        <v>817363.5</v>
      </c>
      <c r="J166" s="85">
        <v>1131283.3400000001</v>
      </c>
      <c r="K166" s="85">
        <v>693582.48</v>
      </c>
      <c r="L166" s="85">
        <v>301750.02</v>
      </c>
      <c r="M166" s="85">
        <v>513449.82</v>
      </c>
      <c r="N166" s="85">
        <v>0</v>
      </c>
      <c r="O166" s="85">
        <v>620942.63</v>
      </c>
      <c r="P166" s="85">
        <v>466317.33</v>
      </c>
      <c r="Q166" s="85">
        <v>813078.07</v>
      </c>
      <c r="R166" s="85">
        <v>0</v>
      </c>
      <c r="S166" s="85">
        <v>647441.31000000006</v>
      </c>
      <c r="T166" s="85">
        <v>77899.98</v>
      </c>
      <c r="U166" s="85">
        <v>283673</v>
      </c>
      <c r="V166" s="85">
        <v>728686.4</v>
      </c>
      <c r="W166" s="85">
        <v>688520.28</v>
      </c>
      <c r="X166" s="85">
        <v>199451.97</v>
      </c>
      <c r="Y166" s="85">
        <v>603903.30000000005</v>
      </c>
      <c r="Z166" s="85">
        <v>0</v>
      </c>
      <c r="AA166" s="85">
        <v>1809059.64</v>
      </c>
      <c r="AB166" s="85">
        <v>35976.15</v>
      </c>
      <c r="AC166" s="85">
        <v>283942.8</v>
      </c>
      <c r="AD166" s="85">
        <v>769911.18</v>
      </c>
      <c r="AE166" s="85">
        <v>2192311.31</v>
      </c>
      <c r="AF166" s="85">
        <v>19397.52</v>
      </c>
      <c r="AG166" s="85">
        <v>54900</v>
      </c>
      <c r="AH166" s="85">
        <v>6199.98</v>
      </c>
      <c r="AI166" s="85">
        <v>0</v>
      </c>
      <c r="AJ166" s="85">
        <v>289800.64</v>
      </c>
      <c r="AK166" s="85">
        <v>195403.12</v>
      </c>
      <c r="AL166" s="85">
        <v>0</v>
      </c>
      <c r="AM166" s="85">
        <v>482351.66</v>
      </c>
      <c r="AN166" s="85">
        <v>107737.98</v>
      </c>
      <c r="AO166" s="85">
        <v>269779.09999999998</v>
      </c>
      <c r="AP166" s="85">
        <v>0</v>
      </c>
      <c r="AQ166" s="85">
        <v>0</v>
      </c>
      <c r="AR166" s="85">
        <v>0</v>
      </c>
      <c r="AS166" s="85">
        <v>0</v>
      </c>
      <c r="AT166" s="85">
        <v>70705.649999999994</v>
      </c>
      <c r="AU166" s="85">
        <v>198853.6</v>
      </c>
      <c r="AV166" s="85">
        <v>0</v>
      </c>
      <c r="AW166" s="85">
        <v>94590.04</v>
      </c>
      <c r="AX166" s="85">
        <v>459612.89</v>
      </c>
      <c r="AY166" s="85">
        <v>356856.84</v>
      </c>
      <c r="AZ166" s="85">
        <v>332281.34000000003</v>
      </c>
      <c r="BA166" s="85">
        <v>61530.97</v>
      </c>
      <c r="BB166" s="85">
        <v>128428.56</v>
      </c>
      <c r="BC166" s="85">
        <v>100911.05</v>
      </c>
      <c r="BD166" s="85">
        <v>432890.76949999999</v>
      </c>
      <c r="BE166" s="85">
        <v>198800</v>
      </c>
      <c r="BF166" s="85">
        <v>176681</v>
      </c>
      <c r="BG166" s="85">
        <v>3156</v>
      </c>
      <c r="BH166" s="85">
        <v>50571.48</v>
      </c>
      <c r="BI166" s="85">
        <v>959213.85</v>
      </c>
      <c r="BJ166" s="85">
        <v>1024717.18</v>
      </c>
      <c r="BK166" s="85">
        <v>297941.68</v>
      </c>
      <c r="BL166" s="85">
        <v>7928.02</v>
      </c>
      <c r="BM166" s="85">
        <v>0</v>
      </c>
      <c r="BN166" s="85">
        <v>526752.38</v>
      </c>
      <c r="BO166" s="85">
        <v>0</v>
      </c>
      <c r="BP166" s="85">
        <v>164248.76999999999</v>
      </c>
      <c r="BQ166" s="85">
        <v>77187.850000000006</v>
      </c>
      <c r="BR166" s="85">
        <v>78284.83</v>
      </c>
      <c r="BS166" s="85">
        <v>255820.89</v>
      </c>
      <c r="BT166" s="85">
        <v>405160.21</v>
      </c>
      <c r="BU166" s="85">
        <v>2406.67</v>
      </c>
      <c r="BV166" s="85">
        <v>179506.75</v>
      </c>
      <c r="BW166" s="85">
        <v>197968.02</v>
      </c>
      <c r="BX166" s="85">
        <v>2712.24</v>
      </c>
      <c r="BY166" s="86">
        <v>7842554.1399000017</v>
      </c>
    </row>
    <row r="167" spans="1:77" x14ac:dyDescent="0.2">
      <c r="A167" s="83" t="s">
        <v>453</v>
      </c>
      <c r="B167" s="84" t="s">
        <v>528</v>
      </c>
      <c r="C167" s="83" t="s">
        <v>529</v>
      </c>
      <c r="D167" s="85">
        <v>100480.04</v>
      </c>
      <c r="E167" s="85">
        <v>36277.160000000003</v>
      </c>
      <c r="F167" s="85">
        <v>150409.46</v>
      </c>
      <c r="G167" s="85">
        <v>146060</v>
      </c>
      <c r="H167" s="85">
        <v>5777.31</v>
      </c>
      <c r="I167" s="85">
        <v>31164.39</v>
      </c>
      <c r="J167" s="85">
        <v>1199490.45</v>
      </c>
      <c r="K167" s="85">
        <v>206627.25</v>
      </c>
      <c r="L167" s="85">
        <v>50979.18</v>
      </c>
      <c r="M167" s="85">
        <v>258471.37</v>
      </c>
      <c r="N167" s="85">
        <v>0</v>
      </c>
      <c r="O167" s="85">
        <v>30044.41</v>
      </c>
      <c r="P167" s="85">
        <v>158142.29999999999</v>
      </c>
      <c r="Q167" s="85">
        <v>147326.31</v>
      </c>
      <c r="R167" s="85">
        <v>66226.23</v>
      </c>
      <c r="S167" s="85">
        <v>371646.97989999998</v>
      </c>
      <c r="T167" s="85">
        <v>156286.56</v>
      </c>
      <c r="U167" s="85">
        <v>125648.24</v>
      </c>
      <c r="V167" s="85">
        <v>336838.09</v>
      </c>
      <c r="W167" s="85">
        <v>141563.82</v>
      </c>
      <c r="X167" s="85">
        <v>23004.560000000001</v>
      </c>
      <c r="Y167" s="85">
        <v>506286.3</v>
      </c>
      <c r="Z167" s="85">
        <v>3191.13</v>
      </c>
      <c r="AA167" s="85">
        <v>868.3</v>
      </c>
      <c r="AB167" s="85">
        <v>3256.36</v>
      </c>
      <c r="AC167" s="85">
        <v>1450.2</v>
      </c>
      <c r="AD167" s="85">
        <v>26780.45</v>
      </c>
      <c r="AE167" s="85">
        <v>971336.2</v>
      </c>
      <c r="AF167" s="85">
        <v>10463.219999999999</v>
      </c>
      <c r="AG167" s="85">
        <v>75245.34</v>
      </c>
      <c r="AH167" s="85">
        <v>3733.39</v>
      </c>
      <c r="AI167" s="85">
        <v>53447.98</v>
      </c>
      <c r="AJ167" s="85">
        <v>15735.8</v>
      </c>
      <c r="AK167" s="85">
        <v>188158.74</v>
      </c>
      <c r="AL167" s="85">
        <v>27007.200000000001</v>
      </c>
      <c r="AM167" s="85">
        <v>71422.14</v>
      </c>
      <c r="AN167" s="85">
        <v>32311.33</v>
      </c>
      <c r="AO167" s="85">
        <v>2217.71</v>
      </c>
      <c r="AP167" s="85">
        <v>52388.99</v>
      </c>
      <c r="AQ167" s="85">
        <v>0</v>
      </c>
      <c r="AR167" s="85">
        <v>19545.939999999999</v>
      </c>
      <c r="AS167" s="85">
        <v>12529.39</v>
      </c>
      <c r="AT167" s="85">
        <v>46954.51</v>
      </c>
      <c r="AU167" s="85">
        <v>11715.89</v>
      </c>
      <c r="AV167" s="85">
        <v>4736.47</v>
      </c>
      <c r="AW167" s="85">
        <v>1256.3499999999999</v>
      </c>
      <c r="AX167" s="85">
        <v>480627.66</v>
      </c>
      <c r="AY167" s="85">
        <v>16286.43</v>
      </c>
      <c r="AZ167" s="85">
        <v>185560.01</v>
      </c>
      <c r="BA167" s="85">
        <v>93376.14</v>
      </c>
      <c r="BB167" s="85">
        <v>0</v>
      </c>
      <c r="BC167" s="85">
        <v>2051.86</v>
      </c>
      <c r="BD167" s="85">
        <v>230493.48989999999</v>
      </c>
      <c r="BE167" s="85">
        <v>3468.55</v>
      </c>
      <c r="BF167" s="85">
        <v>48904.36</v>
      </c>
      <c r="BG167" s="85">
        <v>8921.82</v>
      </c>
      <c r="BH167" s="85">
        <v>11802.98</v>
      </c>
      <c r="BI167" s="85">
        <v>536505.18000000005</v>
      </c>
      <c r="BJ167" s="85">
        <v>4516.13</v>
      </c>
      <c r="BK167" s="85">
        <v>6263.4</v>
      </c>
      <c r="BL167" s="85">
        <v>14835.21</v>
      </c>
      <c r="BM167" s="85">
        <v>9687.6</v>
      </c>
      <c r="BN167" s="85">
        <v>46439.62</v>
      </c>
      <c r="BO167" s="85">
        <v>2492.9499999999998</v>
      </c>
      <c r="BP167" s="85">
        <v>72136.23</v>
      </c>
      <c r="BQ167" s="85">
        <v>56011.3</v>
      </c>
      <c r="BR167" s="85">
        <v>121148.09</v>
      </c>
      <c r="BS167" s="85">
        <v>56712.09</v>
      </c>
      <c r="BT167" s="85">
        <v>10565.32</v>
      </c>
      <c r="BU167" s="85">
        <v>6748.98</v>
      </c>
      <c r="BV167" s="85">
        <v>108181.51</v>
      </c>
      <c r="BW167" s="85">
        <v>27492.57</v>
      </c>
      <c r="BX167" s="85">
        <v>8130.58</v>
      </c>
      <c r="BY167" s="86">
        <v>5689261.7696000002</v>
      </c>
    </row>
    <row r="168" spans="1:77" x14ac:dyDescent="0.2">
      <c r="A168" s="83" t="s">
        <v>453</v>
      </c>
      <c r="B168" s="84" t="s">
        <v>530</v>
      </c>
      <c r="C168" s="83" t="s">
        <v>531</v>
      </c>
      <c r="D168" s="85">
        <v>316448.82</v>
      </c>
      <c r="E168" s="85">
        <v>143214.54999999999</v>
      </c>
      <c r="F168" s="85">
        <v>48085.9</v>
      </c>
      <c r="G168" s="85">
        <v>9325</v>
      </c>
      <c r="H168" s="85">
        <v>23013.42</v>
      </c>
      <c r="I168" s="85">
        <v>4814.28</v>
      </c>
      <c r="J168" s="85">
        <v>1510381.27</v>
      </c>
      <c r="K168" s="85">
        <v>103175.41</v>
      </c>
      <c r="L168" s="85">
        <v>60644.67</v>
      </c>
      <c r="M168" s="85">
        <v>69685.77</v>
      </c>
      <c r="N168" s="85">
        <v>61394.1</v>
      </c>
      <c r="O168" s="85">
        <v>58833.33</v>
      </c>
      <c r="P168" s="85">
        <v>101807.11</v>
      </c>
      <c r="Q168" s="85">
        <v>118078.68</v>
      </c>
      <c r="R168" s="85">
        <v>8317.23</v>
      </c>
      <c r="S168" s="85">
        <v>26223.239799999999</v>
      </c>
      <c r="T168" s="85">
        <v>12100.02</v>
      </c>
      <c r="U168" s="85">
        <v>31339.4</v>
      </c>
      <c r="V168" s="85">
        <v>122418.71</v>
      </c>
      <c r="W168" s="85">
        <v>26392.52</v>
      </c>
      <c r="X168" s="85">
        <v>42460.34</v>
      </c>
      <c r="Y168" s="85">
        <v>321539.09999999998</v>
      </c>
      <c r="Z168" s="85">
        <v>53496.83</v>
      </c>
      <c r="AA168" s="85">
        <v>2605.52</v>
      </c>
      <c r="AB168" s="85">
        <v>8335.44</v>
      </c>
      <c r="AC168" s="85">
        <v>6398.88</v>
      </c>
      <c r="AD168" s="85">
        <v>0</v>
      </c>
      <c r="AE168" s="85">
        <v>900648.67</v>
      </c>
      <c r="AF168" s="85">
        <v>13463.94</v>
      </c>
      <c r="AG168" s="85">
        <v>12162.83</v>
      </c>
      <c r="AH168" s="85">
        <v>68325.58</v>
      </c>
      <c r="AI168" s="85">
        <v>29834.66</v>
      </c>
      <c r="AJ168" s="85">
        <v>2841.99</v>
      </c>
      <c r="AK168" s="85">
        <v>25232.09</v>
      </c>
      <c r="AL168" s="85">
        <v>21600.01</v>
      </c>
      <c r="AM168" s="85">
        <v>8089</v>
      </c>
      <c r="AN168" s="85">
        <v>49619.94</v>
      </c>
      <c r="AO168" s="85">
        <v>9579.14</v>
      </c>
      <c r="AP168" s="85">
        <v>7716.7</v>
      </c>
      <c r="AQ168" s="85">
        <v>0</v>
      </c>
      <c r="AR168" s="85">
        <v>49956.26</v>
      </c>
      <c r="AS168" s="85">
        <v>21810.880000000001</v>
      </c>
      <c r="AT168" s="85">
        <v>27567.72</v>
      </c>
      <c r="AU168" s="85">
        <v>25444.79</v>
      </c>
      <c r="AV168" s="85">
        <v>16540.87</v>
      </c>
      <c r="AW168" s="85">
        <v>23069.62</v>
      </c>
      <c r="AX168" s="85">
        <v>427134.25</v>
      </c>
      <c r="AY168" s="85">
        <v>30319.26</v>
      </c>
      <c r="AZ168" s="85">
        <v>41351.9</v>
      </c>
      <c r="BA168" s="85">
        <v>72995.899999999994</v>
      </c>
      <c r="BB168" s="85">
        <v>0</v>
      </c>
      <c r="BC168" s="85">
        <v>17676.61</v>
      </c>
      <c r="BD168" s="85">
        <v>99100.179499999998</v>
      </c>
      <c r="BE168" s="85">
        <v>72094.44</v>
      </c>
      <c r="BF168" s="85">
        <v>47273.63</v>
      </c>
      <c r="BG168" s="85">
        <v>17258.91</v>
      </c>
      <c r="BH168" s="85">
        <v>0</v>
      </c>
      <c r="BI168" s="85">
        <v>498823.57</v>
      </c>
      <c r="BJ168" s="85">
        <v>6500.61</v>
      </c>
      <c r="BK168" s="85">
        <v>12299.11</v>
      </c>
      <c r="BL168" s="85">
        <v>3960.52</v>
      </c>
      <c r="BM168" s="85">
        <v>979.8</v>
      </c>
      <c r="BN168" s="85">
        <v>22492.22</v>
      </c>
      <c r="BO168" s="85">
        <v>2985.73</v>
      </c>
      <c r="BP168" s="85">
        <v>177994.65</v>
      </c>
      <c r="BQ168" s="85">
        <v>26177.41</v>
      </c>
      <c r="BR168" s="85">
        <v>68677.09</v>
      </c>
      <c r="BS168" s="85">
        <v>19741.689999999999</v>
      </c>
      <c r="BT168" s="85">
        <v>17634.22</v>
      </c>
      <c r="BU168" s="85">
        <v>36981.4</v>
      </c>
      <c r="BV168" s="85">
        <v>15969.32</v>
      </c>
      <c r="BW168" s="85">
        <v>17138.61</v>
      </c>
      <c r="BX168" s="85">
        <v>23384.240000000002</v>
      </c>
      <c r="BY168" s="86">
        <v>1190986.0399</v>
      </c>
    </row>
    <row r="169" spans="1:77" x14ac:dyDescent="0.2">
      <c r="A169" s="83" t="s">
        <v>453</v>
      </c>
      <c r="B169" s="84" t="s">
        <v>532</v>
      </c>
      <c r="C169" s="83" t="s">
        <v>533</v>
      </c>
      <c r="D169" s="85">
        <v>0</v>
      </c>
      <c r="E169" s="85">
        <v>76829.13</v>
      </c>
      <c r="F169" s="85">
        <v>0</v>
      </c>
      <c r="G169" s="85">
        <v>11579</v>
      </c>
      <c r="H169" s="85">
        <v>12870.24</v>
      </c>
      <c r="I169" s="85">
        <v>0</v>
      </c>
      <c r="J169" s="85">
        <v>105474.75</v>
      </c>
      <c r="K169" s="85">
        <v>21294.43</v>
      </c>
      <c r="L169" s="85">
        <v>36747</v>
      </c>
      <c r="M169" s="85">
        <v>14392.68</v>
      </c>
      <c r="N169" s="85">
        <v>30958.33</v>
      </c>
      <c r="O169" s="85">
        <v>37576.32</v>
      </c>
      <c r="P169" s="85">
        <v>0</v>
      </c>
      <c r="Q169" s="85">
        <v>39203.129999999997</v>
      </c>
      <c r="R169" s="85">
        <v>0</v>
      </c>
      <c r="S169" s="85">
        <v>155.54</v>
      </c>
      <c r="T169" s="85">
        <v>0</v>
      </c>
      <c r="U169" s="85">
        <v>519.55999999999995</v>
      </c>
      <c r="V169" s="85">
        <v>0</v>
      </c>
      <c r="W169" s="85">
        <v>1376.85</v>
      </c>
      <c r="X169" s="85">
        <v>47471.55</v>
      </c>
      <c r="Y169" s="85">
        <v>12464.46</v>
      </c>
      <c r="Z169" s="85">
        <v>0</v>
      </c>
      <c r="AA169" s="85">
        <v>4762.92</v>
      </c>
      <c r="AB169" s="85">
        <v>8411.26</v>
      </c>
      <c r="AC169" s="85">
        <v>4731.84</v>
      </c>
      <c r="AD169" s="85">
        <v>0</v>
      </c>
      <c r="AE169" s="85">
        <v>127223.52</v>
      </c>
      <c r="AF169" s="85">
        <v>30044.44</v>
      </c>
      <c r="AG169" s="85">
        <v>3449.46</v>
      </c>
      <c r="AH169" s="85">
        <v>0</v>
      </c>
      <c r="AI169" s="85">
        <v>0</v>
      </c>
      <c r="AJ169" s="85">
        <v>7707.82</v>
      </c>
      <c r="AK169" s="85">
        <v>15415.74</v>
      </c>
      <c r="AL169" s="85">
        <v>466.73</v>
      </c>
      <c r="AM169" s="85">
        <v>855</v>
      </c>
      <c r="AN169" s="85">
        <v>9173.77</v>
      </c>
      <c r="AO169" s="85">
        <v>0</v>
      </c>
      <c r="AP169" s="85">
        <v>2431.4699999999998</v>
      </c>
      <c r="AQ169" s="85">
        <v>0</v>
      </c>
      <c r="AR169" s="85">
        <v>1445.77</v>
      </c>
      <c r="AS169" s="85">
        <v>2193.73</v>
      </c>
      <c r="AT169" s="85">
        <v>13884.43</v>
      </c>
      <c r="AU169" s="85">
        <v>935.68</v>
      </c>
      <c r="AV169" s="85">
        <v>0</v>
      </c>
      <c r="AW169" s="85">
        <v>3111.35</v>
      </c>
      <c r="AX169" s="85">
        <v>33907.300000000003</v>
      </c>
      <c r="AY169" s="85">
        <v>14599.98</v>
      </c>
      <c r="AZ169" s="85">
        <v>0</v>
      </c>
      <c r="BA169" s="85">
        <v>92035.65</v>
      </c>
      <c r="BB169" s="85">
        <v>0</v>
      </c>
      <c r="BC169" s="85">
        <v>9282.65</v>
      </c>
      <c r="BD169" s="85">
        <v>7888.3298999999997</v>
      </c>
      <c r="BE169" s="85">
        <v>3453.09</v>
      </c>
      <c r="BF169" s="85">
        <v>6039.21</v>
      </c>
      <c r="BG169" s="85">
        <v>316.62</v>
      </c>
      <c r="BH169" s="85">
        <v>0</v>
      </c>
      <c r="BI169" s="85">
        <v>175453.18</v>
      </c>
      <c r="BJ169" s="85">
        <v>28964.14</v>
      </c>
      <c r="BK169" s="85">
        <v>2924.18</v>
      </c>
      <c r="BL169" s="85">
        <v>1085.52</v>
      </c>
      <c r="BM169" s="85">
        <v>0</v>
      </c>
      <c r="BN169" s="85">
        <v>0</v>
      </c>
      <c r="BO169" s="85">
        <v>1259.3800000000001</v>
      </c>
      <c r="BP169" s="85">
        <v>36026.61</v>
      </c>
      <c r="BQ169" s="85">
        <v>11048.81</v>
      </c>
      <c r="BR169" s="85">
        <v>8793.18</v>
      </c>
      <c r="BS169" s="85">
        <v>12896.21</v>
      </c>
      <c r="BT169" s="85">
        <v>564.94000000000005</v>
      </c>
      <c r="BU169" s="85">
        <v>24999.48</v>
      </c>
      <c r="BV169" s="85">
        <v>19565.47</v>
      </c>
      <c r="BW169" s="85">
        <v>326.20999999999998</v>
      </c>
      <c r="BX169" s="85">
        <v>0</v>
      </c>
      <c r="BY169" s="86">
        <v>33744398.359499991</v>
      </c>
    </row>
    <row r="170" spans="1:77" x14ac:dyDescent="0.2">
      <c r="A170" s="83" t="s">
        <v>453</v>
      </c>
      <c r="B170" s="84" t="s">
        <v>534</v>
      </c>
      <c r="C170" s="83" t="s">
        <v>535</v>
      </c>
      <c r="D170" s="85">
        <v>0</v>
      </c>
      <c r="E170" s="85">
        <v>107589.16</v>
      </c>
      <c r="F170" s="85">
        <v>35878.9</v>
      </c>
      <c r="G170" s="85">
        <v>28681</v>
      </c>
      <c r="H170" s="85">
        <v>2493.15</v>
      </c>
      <c r="I170" s="85">
        <v>8144</v>
      </c>
      <c r="J170" s="85">
        <v>0</v>
      </c>
      <c r="K170" s="85">
        <v>0</v>
      </c>
      <c r="L170" s="85">
        <v>0</v>
      </c>
      <c r="M170" s="85">
        <v>5176.38</v>
      </c>
      <c r="N170" s="85">
        <v>4130.6000000000004</v>
      </c>
      <c r="O170" s="85">
        <v>0</v>
      </c>
      <c r="P170" s="85">
        <v>0</v>
      </c>
      <c r="Q170" s="85">
        <v>309541.78000000003</v>
      </c>
      <c r="R170" s="85">
        <v>0</v>
      </c>
      <c r="S170" s="85">
        <v>0</v>
      </c>
      <c r="T170" s="85">
        <v>0</v>
      </c>
      <c r="U170" s="85">
        <v>0</v>
      </c>
      <c r="V170" s="85">
        <v>65950.16</v>
      </c>
      <c r="W170" s="85">
        <v>0</v>
      </c>
      <c r="X170" s="85">
        <v>0</v>
      </c>
      <c r="Y170" s="85">
        <v>1068.78</v>
      </c>
      <c r="Z170" s="85">
        <v>8385.68</v>
      </c>
      <c r="AA170" s="85">
        <v>0</v>
      </c>
      <c r="AB170" s="85">
        <v>0</v>
      </c>
      <c r="AC170" s="85">
        <v>1908.36</v>
      </c>
      <c r="AD170" s="85">
        <v>0</v>
      </c>
      <c r="AE170" s="85">
        <v>6802.31</v>
      </c>
      <c r="AF170" s="85">
        <v>0</v>
      </c>
      <c r="AG170" s="85">
        <v>0</v>
      </c>
      <c r="AH170" s="85">
        <v>0</v>
      </c>
      <c r="AI170" s="85">
        <v>0</v>
      </c>
      <c r="AJ170" s="85">
        <v>0</v>
      </c>
      <c r="AK170" s="85">
        <v>0</v>
      </c>
      <c r="AL170" s="85">
        <v>0</v>
      </c>
      <c r="AM170" s="85">
        <v>680.78</v>
      </c>
      <c r="AN170" s="85">
        <v>0</v>
      </c>
      <c r="AO170" s="85">
        <v>0</v>
      </c>
      <c r="AP170" s="85">
        <v>0</v>
      </c>
      <c r="AQ170" s="85">
        <v>0</v>
      </c>
      <c r="AR170" s="85">
        <v>3714.45</v>
      </c>
      <c r="AS170" s="85">
        <v>0</v>
      </c>
      <c r="AT170" s="85">
        <v>0</v>
      </c>
      <c r="AU170" s="85">
        <v>0</v>
      </c>
      <c r="AV170" s="85">
        <v>546.27</v>
      </c>
      <c r="AW170" s="85">
        <v>0</v>
      </c>
      <c r="AX170" s="85">
        <v>0</v>
      </c>
      <c r="AY170" s="85">
        <v>471.88</v>
      </c>
      <c r="AZ170" s="85">
        <v>50466.84</v>
      </c>
      <c r="BA170" s="85">
        <v>4487.6899999999996</v>
      </c>
      <c r="BB170" s="85">
        <v>0</v>
      </c>
      <c r="BC170" s="85">
        <v>0</v>
      </c>
      <c r="BD170" s="85">
        <v>856.84050000000002</v>
      </c>
      <c r="BE170" s="85">
        <v>61758.7</v>
      </c>
      <c r="BF170" s="85">
        <v>0</v>
      </c>
      <c r="BG170" s="85">
        <v>981.72</v>
      </c>
      <c r="BH170" s="85">
        <v>0</v>
      </c>
      <c r="BI170" s="85">
        <v>2270.9499999999998</v>
      </c>
      <c r="BJ170" s="85">
        <v>311317.83</v>
      </c>
      <c r="BK170" s="85">
        <v>0</v>
      </c>
      <c r="BL170" s="85">
        <v>27403.95</v>
      </c>
      <c r="BM170" s="85">
        <v>0</v>
      </c>
      <c r="BN170" s="85">
        <v>0</v>
      </c>
      <c r="BO170" s="85">
        <v>0</v>
      </c>
      <c r="BP170" s="85">
        <v>0</v>
      </c>
      <c r="BQ170" s="85">
        <v>0</v>
      </c>
      <c r="BR170" s="85">
        <v>9235.8799999999992</v>
      </c>
      <c r="BS170" s="85">
        <v>60134.42</v>
      </c>
      <c r="BT170" s="85">
        <v>1329.52</v>
      </c>
      <c r="BU170" s="85">
        <v>5341.65</v>
      </c>
      <c r="BV170" s="85">
        <v>0</v>
      </c>
      <c r="BW170" s="85">
        <v>1011.92</v>
      </c>
      <c r="BX170" s="85">
        <v>0</v>
      </c>
      <c r="BY170" s="86">
        <v>22620954.109600008</v>
      </c>
    </row>
    <row r="171" spans="1:77" x14ac:dyDescent="0.2">
      <c r="A171" s="83" t="s">
        <v>453</v>
      </c>
      <c r="B171" s="84" t="s">
        <v>536</v>
      </c>
      <c r="C171" s="83" t="s">
        <v>537</v>
      </c>
      <c r="D171" s="85">
        <v>11980727.449999999</v>
      </c>
      <c r="E171" s="85">
        <v>3626148.6</v>
      </c>
      <c r="F171" s="85">
        <v>6612253.7000000002</v>
      </c>
      <c r="G171" s="85">
        <v>2529196</v>
      </c>
      <c r="H171" s="85">
        <v>2325968.52</v>
      </c>
      <c r="I171" s="85">
        <v>1577989.93</v>
      </c>
      <c r="J171" s="85">
        <v>62403536.520000003</v>
      </c>
      <c r="K171" s="85">
        <v>8632816.3800000008</v>
      </c>
      <c r="L171" s="85">
        <v>1336470.8500000001</v>
      </c>
      <c r="M171" s="85">
        <v>17513713.75</v>
      </c>
      <c r="N171" s="85">
        <v>315626.23999999999</v>
      </c>
      <c r="O171" s="85">
        <v>2604534.4300000002</v>
      </c>
      <c r="P171" s="85">
        <v>10906251.42</v>
      </c>
      <c r="Q171" s="85">
        <v>6274678.96</v>
      </c>
      <c r="R171" s="85">
        <v>344789.93</v>
      </c>
      <c r="S171" s="85">
        <v>1553268.1399000001</v>
      </c>
      <c r="T171" s="85">
        <v>1753451.95</v>
      </c>
      <c r="U171" s="85">
        <v>1370111.83</v>
      </c>
      <c r="V171" s="85">
        <v>25030964.18</v>
      </c>
      <c r="W171" s="85">
        <v>3172148.35</v>
      </c>
      <c r="X171" s="85">
        <v>3091626.36</v>
      </c>
      <c r="Y171" s="85">
        <v>9032084.5299999993</v>
      </c>
      <c r="Z171" s="85">
        <v>310502.59999999998</v>
      </c>
      <c r="AA171" s="85">
        <v>1182295.94</v>
      </c>
      <c r="AB171" s="85">
        <v>512206.96</v>
      </c>
      <c r="AC171" s="85">
        <v>319534.98</v>
      </c>
      <c r="AD171" s="85">
        <v>147067.26</v>
      </c>
      <c r="AE171" s="85">
        <v>39080210.409999996</v>
      </c>
      <c r="AF171" s="85">
        <v>887089.73</v>
      </c>
      <c r="AG171" s="85">
        <v>923836.17</v>
      </c>
      <c r="AH171" s="85">
        <v>648493.84</v>
      </c>
      <c r="AI171" s="85">
        <v>718874.74</v>
      </c>
      <c r="AJ171" s="85">
        <v>1878137.06</v>
      </c>
      <c r="AK171" s="85">
        <v>750917.9</v>
      </c>
      <c r="AL171" s="85">
        <v>1287091.4099999999</v>
      </c>
      <c r="AM171" s="85">
        <v>1698381.91</v>
      </c>
      <c r="AN171" s="85">
        <v>1171633.42</v>
      </c>
      <c r="AO171" s="85">
        <v>629338.17000000004</v>
      </c>
      <c r="AP171" s="85">
        <v>724693.93</v>
      </c>
      <c r="AQ171" s="85">
        <v>0</v>
      </c>
      <c r="AR171" s="85">
        <v>1124715.95</v>
      </c>
      <c r="AS171" s="85">
        <v>1100908.24</v>
      </c>
      <c r="AT171" s="85">
        <v>1178686.0900000001</v>
      </c>
      <c r="AU171" s="85">
        <v>695282.97</v>
      </c>
      <c r="AV171" s="85">
        <v>49727.1</v>
      </c>
      <c r="AW171" s="85">
        <v>704455.3</v>
      </c>
      <c r="AX171" s="85">
        <v>23725198.93</v>
      </c>
      <c r="AY171" s="85">
        <v>1457308.78</v>
      </c>
      <c r="AZ171" s="85">
        <v>1874370.86</v>
      </c>
      <c r="BA171" s="85">
        <v>1925296.05</v>
      </c>
      <c r="BB171" s="85">
        <v>194803.32</v>
      </c>
      <c r="BC171" s="85">
        <v>732464.48</v>
      </c>
      <c r="BD171" s="85">
        <v>5208476.3596000001</v>
      </c>
      <c r="BE171" s="85">
        <v>2417636.9900000002</v>
      </c>
      <c r="BF171" s="85">
        <v>1297485.92</v>
      </c>
      <c r="BG171" s="85">
        <v>427068.66</v>
      </c>
      <c r="BH171" s="85">
        <v>0</v>
      </c>
      <c r="BI171" s="85">
        <v>15163705.16</v>
      </c>
      <c r="BJ171" s="85">
        <v>6684184.0800000001</v>
      </c>
      <c r="BK171" s="85">
        <v>1096336.23</v>
      </c>
      <c r="BL171" s="85">
        <v>570076.48</v>
      </c>
      <c r="BM171" s="85">
        <v>161609.99</v>
      </c>
      <c r="BN171" s="85">
        <v>1057784.75</v>
      </c>
      <c r="BO171" s="85">
        <v>692765.82</v>
      </c>
      <c r="BP171" s="85">
        <v>12228463.35</v>
      </c>
      <c r="BQ171" s="85">
        <v>993627.47</v>
      </c>
      <c r="BR171" s="85">
        <v>1511304.3</v>
      </c>
      <c r="BS171" s="85">
        <v>1786101.39</v>
      </c>
      <c r="BT171" s="85">
        <v>1291375.6599999999</v>
      </c>
      <c r="BU171" s="85">
        <v>631694.18999999994</v>
      </c>
      <c r="BV171" s="85">
        <v>1177291.25</v>
      </c>
      <c r="BW171" s="85">
        <v>446827.6</v>
      </c>
      <c r="BX171" s="85">
        <v>637779.68000000005</v>
      </c>
      <c r="BY171" s="86">
        <v>7842554.1399000017</v>
      </c>
    </row>
    <row r="172" spans="1:77" x14ac:dyDescent="0.2">
      <c r="A172" s="83" t="s">
        <v>453</v>
      </c>
      <c r="B172" s="84" t="s">
        <v>538</v>
      </c>
      <c r="C172" s="83" t="s">
        <v>539</v>
      </c>
      <c r="D172" s="85">
        <v>536756.19999999995</v>
      </c>
      <c r="E172" s="85">
        <v>181541.22</v>
      </c>
      <c r="F172" s="85">
        <v>269460.03000000003</v>
      </c>
      <c r="G172" s="85">
        <v>318633</v>
      </c>
      <c r="H172" s="85">
        <v>272028.24</v>
      </c>
      <c r="I172" s="85">
        <v>167548.18</v>
      </c>
      <c r="J172" s="85">
        <v>5229553.63</v>
      </c>
      <c r="K172" s="85">
        <v>374739.29</v>
      </c>
      <c r="L172" s="85">
        <v>139885.56</v>
      </c>
      <c r="M172" s="85">
        <v>946159.34</v>
      </c>
      <c r="N172" s="85">
        <v>105115.92</v>
      </c>
      <c r="O172" s="85">
        <v>572221.1</v>
      </c>
      <c r="P172" s="85">
        <v>996685.76</v>
      </c>
      <c r="Q172" s="85">
        <v>1052581.4099999999</v>
      </c>
      <c r="R172" s="85">
        <v>23321.66</v>
      </c>
      <c r="S172" s="85">
        <v>81829.929999999993</v>
      </c>
      <c r="T172" s="85">
        <v>126263</v>
      </c>
      <c r="U172" s="85">
        <v>127717.57</v>
      </c>
      <c r="V172" s="85">
        <v>2798187.86</v>
      </c>
      <c r="W172" s="85">
        <v>124903.79</v>
      </c>
      <c r="X172" s="85">
        <v>390559.14</v>
      </c>
      <c r="Y172" s="85">
        <v>326619.01</v>
      </c>
      <c r="Z172" s="85">
        <v>94754.15</v>
      </c>
      <c r="AA172" s="85">
        <v>797412.5</v>
      </c>
      <c r="AB172" s="85">
        <v>80246.899999999994</v>
      </c>
      <c r="AC172" s="85">
        <v>25545.9</v>
      </c>
      <c r="AD172" s="85">
        <v>0</v>
      </c>
      <c r="AE172" s="85">
        <v>1037588.96</v>
      </c>
      <c r="AF172" s="85">
        <v>96659.32</v>
      </c>
      <c r="AG172" s="85">
        <v>52571.31</v>
      </c>
      <c r="AH172" s="85">
        <v>97583.32</v>
      </c>
      <c r="AI172" s="85">
        <v>74062.03</v>
      </c>
      <c r="AJ172" s="85">
        <v>64342.75</v>
      </c>
      <c r="AK172" s="85">
        <v>190062.87</v>
      </c>
      <c r="AL172" s="85">
        <v>116799.6</v>
      </c>
      <c r="AM172" s="85">
        <v>154797.75</v>
      </c>
      <c r="AN172" s="85">
        <v>177234.12</v>
      </c>
      <c r="AO172" s="85">
        <v>93109.35</v>
      </c>
      <c r="AP172" s="85">
        <v>106124.4</v>
      </c>
      <c r="AQ172" s="85">
        <v>0</v>
      </c>
      <c r="AR172" s="85">
        <v>122367.78</v>
      </c>
      <c r="AS172" s="85">
        <v>166422.76999999999</v>
      </c>
      <c r="AT172" s="85">
        <v>146563.13</v>
      </c>
      <c r="AU172" s="85">
        <v>62367.37</v>
      </c>
      <c r="AV172" s="85">
        <v>41014.03</v>
      </c>
      <c r="AW172" s="85">
        <v>64136.160000000003</v>
      </c>
      <c r="AX172" s="85">
        <v>1999576.07</v>
      </c>
      <c r="AY172" s="85">
        <v>245229.06</v>
      </c>
      <c r="AZ172" s="85">
        <v>397909.53</v>
      </c>
      <c r="BA172" s="85">
        <v>379147.27</v>
      </c>
      <c r="BB172" s="85">
        <v>6901.5</v>
      </c>
      <c r="BC172" s="85">
        <v>117413.81</v>
      </c>
      <c r="BD172" s="85">
        <v>296099.43949999998</v>
      </c>
      <c r="BE172" s="85">
        <v>156322.89000000001</v>
      </c>
      <c r="BF172" s="85">
        <v>152425.51999999999</v>
      </c>
      <c r="BG172" s="85">
        <v>6447.3</v>
      </c>
      <c r="BH172" s="85">
        <v>0</v>
      </c>
      <c r="BI172" s="85">
        <v>537894.77</v>
      </c>
      <c r="BJ172" s="85">
        <v>230343.12</v>
      </c>
      <c r="BK172" s="85">
        <v>117666.12</v>
      </c>
      <c r="BL172" s="85">
        <v>171742.7</v>
      </c>
      <c r="BM172" s="85">
        <v>17994.23</v>
      </c>
      <c r="BN172" s="85">
        <v>154367.79999999999</v>
      </c>
      <c r="BO172" s="85">
        <v>107477.62</v>
      </c>
      <c r="BP172" s="85">
        <v>712600.43</v>
      </c>
      <c r="BQ172" s="85">
        <v>45492.07</v>
      </c>
      <c r="BR172" s="85">
        <v>223777.03</v>
      </c>
      <c r="BS172" s="85">
        <v>310173.94</v>
      </c>
      <c r="BT172" s="85">
        <v>332956.21000000002</v>
      </c>
      <c r="BU172" s="85">
        <v>87281.7</v>
      </c>
      <c r="BV172" s="85">
        <v>249127.37</v>
      </c>
      <c r="BW172" s="85">
        <v>205488.7</v>
      </c>
      <c r="BX172" s="85">
        <v>321818.67</v>
      </c>
      <c r="BY172" s="86">
        <v>5689261.7696000002</v>
      </c>
    </row>
    <row r="173" spans="1:77" x14ac:dyDescent="0.2">
      <c r="A173" s="83" t="s">
        <v>453</v>
      </c>
      <c r="B173" s="84" t="s">
        <v>540</v>
      </c>
      <c r="C173" s="83" t="s">
        <v>541</v>
      </c>
      <c r="D173" s="85">
        <v>211854.31</v>
      </c>
      <c r="E173" s="85">
        <v>277797.83</v>
      </c>
      <c r="F173" s="85">
        <v>334076.27</v>
      </c>
      <c r="G173" s="85">
        <v>150525</v>
      </c>
      <c r="H173" s="85">
        <v>130374.13</v>
      </c>
      <c r="I173" s="85">
        <v>41596.089999999997</v>
      </c>
      <c r="J173" s="85">
        <v>407566.27</v>
      </c>
      <c r="K173" s="85">
        <v>256217.36</v>
      </c>
      <c r="L173" s="85">
        <v>181444.58</v>
      </c>
      <c r="M173" s="85">
        <v>415979.1</v>
      </c>
      <c r="N173" s="85">
        <v>74805.87</v>
      </c>
      <c r="O173" s="85">
        <v>84640.57</v>
      </c>
      <c r="P173" s="85">
        <v>166357.13</v>
      </c>
      <c r="Q173" s="85">
        <v>307063.59000000003</v>
      </c>
      <c r="R173" s="85">
        <v>0</v>
      </c>
      <c r="S173" s="85">
        <v>27738.07</v>
      </c>
      <c r="T173" s="85">
        <v>275938.03000000003</v>
      </c>
      <c r="U173" s="85">
        <v>104353.13</v>
      </c>
      <c r="V173" s="85">
        <v>808838.41</v>
      </c>
      <c r="W173" s="85">
        <v>22629.599999999999</v>
      </c>
      <c r="X173" s="85">
        <v>97985.73</v>
      </c>
      <c r="Y173" s="85">
        <v>178581.55</v>
      </c>
      <c r="Z173" s="85">
        <v>17462.62</v>
      </c>
      <c r="AA173" s="85">
        <v>10761.9</v>
      </c>
      <c r="AB173" s="85">
        <v>32108.29</v>
      </c>
      <c r="AC173" s="85">
        <v>6361.2</v>
      </c>
      <c r="AD173" s="85">
        <v>0</v>
      </c>
      <c r="AE173" s="85">
        <v>1760982.02</v>
      </c>
      <c r="AF173" s="85">
        <v>76139.61</v>
      </c>
      <c r="AG173" s="85">
        <v>3827.44</v>
      </c>
      <c r="AH173" s="85">
        <v>41786.19</v>
      </c>
      <c r="AI173" s="85">
        <v>44610.97</v>
      </c>
      <c r="AJ173" s="85">
        <v>79310.92</v>
      </c>
      <c r="AK173" s="85">
        <v>104648.71</v>
      </c>
      <c r="AL173" s="85">
        <v>55962.11</v>
      </c>
      <c r="AM173" s="85">
        <v>110499</v>
      </c>
      <c r="AN173" s="85">
        <v>100033.26</v>
      </c>
      <c r="AO173" s="85">
        <v>6767.03</v>
      </c>
      <c r="AP173" s="85">
        <v>16496.89</v>
      </c>
      <c r="AQ173" s="85">
        <v>0</v>
      </c>
      <c r="AR173" s="85">
        <v>32008.77</v>
      </c>
      <c r="AS173" s="85">
        <v>166372.97</v>
      </c>
      <c r="AT173" s="85">
        <v>147785.25</v>
      </c>
      <c r="AU173" s="85">
        <v>39838.47</v>
      </c>
      <c r="AV173" s="85">
        <v>26526.12</v>
      </c>
      <c r="AW173" s="85">
        <v>46536.51</v>
      </c>
      <c r="AX173" s="85">
        <v>281031.09999999998</v>
      </c>
      <c r="AY173" s="85">
        <v>15604.08</v>
      </c>
      <c r="AZ173" s="85">
        <v>27364.25</v>
      </c>
      <c r="BA173" s="85">
        <v>64362.64</v>
      </c>
      <c r="BB173" s="85">
        <v>1566.66</v>
      </c>
      <c r="BC173" s="85">
        <v>44666.239999999998</v>
      </c>
      <c r="BD173" s="85">
        <v>195431.25949999999</v>
      </c>
      <c r="BE173" s="85">
        <v>65140.13</v>
      </c>
      <c r="BF173" s="85">
        <v>46523.62</v>
      </c>
      <c r="BG173" s="85">
        <v>44781.21</v>
      </c>
      <c r="BH173" s="85">
        <v>0</v>
      </c>
      <c r="BI173" s="85">
        <v>514861.21</v>
      </c>
      <c r="BJ173" s="85">
        <v>168064.9</v>
      </c>
      <c r="BK173" s="85">
        <v>119740.25</v>
      </c>
      <c r="BL173" s="85">
        <v>10922.79</v>
      </c>
      <c r="BM173" s="85">
        <v>15075.73</v>
      </c>
      <c r="BN173" s="85">
        <v>92956.98</v>
      </c>
      <c r="BO173" s="85">
        <v>2769.63</v>
      </c>
      <c r="BP173" s="85">
        <v>414960.98</v>
      </c>
      <c r="BQ173" s="85">
        <v>20056.830000000002</v>
      </c>
      <c r="BR173" s="85">
        <v>173683.11</v>
      </c>
      <c r="BS173" s="85">
        <v>38859.79</v>
      </c>
      <c r="BT173" s="85">
        <v>126643.47</v>
      </c>
      <c r="BU173" s="85">
        <v>6781.86</v>
      </c>
      <c r="BV173" s="85">
        <v>17596.98</v>
      </c>
      <c r="BW173" s="85">
        <v>158384.51</v>
      </c>
      <c r="BX173" s="85">
        <v>143679.35999999999</v>
      </c>
      <c r="BY173" s="86">
        <v>1190986.0399</v>
      </c>
    </row>
    <row r="174" spans="1:77" x14ac:dyDescent="0.2">
      <c r="A174" s="83" t="s">
        <v>453</v>
      </c>
      <c r="B174" s="84" t="s">
        <v>542</v>
      </c>
      <c r="C174" s="83" t="s">
        <v>543</v>
      </c>
      <c r="D174" s="85">
        <v>12185.44</v>
      </c>
      <c r="E174" s="85">
        <v>869.66</v>
      </c>
      <c r="F174" s="85">
        <v>69441.59</v>
      </c>
      <c r="G174" s="85">
        <v>15518</v>
      </c>
      <c r="H174" s="85">
        <v>0</v>
      </c>
      <c r="I174" s="85">
        <v>0</v>
      </c>
      <c r="J174" s="85">
        <v>132131.21</v>
      </c>
      <c r="K174" s="85">
        <v>29970</v>
      </c>
      <c r="L174" s="85">
        <v>50547.54</v>
      </c>
      <c r="M174" s="85">
        <v>23400</v>
      </c>
      <c r="N174" s="85">
        <v>5431.74</v>
      </c>
      <c r="O174" s="85">
        <v>0</v>
      </c>
      <c r="P174" s="85">
        <v>5808.3</v>
      </c>
      <c r="Q174" s="85">
        <v>60941.06</v>
      </c>
      <c r="R174" s="85">
        <v>3066.75</v>
      </c>
      <c r="S174" s="85">
        <v>2204.65</v>
      </c>
      <c r="T174" s="85">
        <v>2500.02</v>
      </c>
      <c r="U174" s="85">
        <v>1400.37</v>
      </c>
      <c r="V174" s="85">
        <v>0</v>
      </c>
      <c r="W174" s="85">
        <v>0</v>
      </c>
      <c r="X174" s="85">
        <v>0</v>
      </c>
      <c r="Y174" s="85">
        <v>822.33</v>
      </c>
      <c r="Z174" s="85">
        <v>1089.6500000000001</v>
      </c>
      <c r="AA174" s="85">
        <v>0</v>
      </c>
      <c r="AB174" s="85">
        <v>0</v>
      </c>
      <c r="AC174" s="85">
        <v>0</v>
      </c>
      <c r="AD174" s="85">
        <v>0</v>
      </c>
      <c r="AE174" s="85">
        <v>697836.51</v>
      </c>
      <c r="AF174" s="85">
        <v>7458.65</v>
      </c>
      <c r="AG174" s="85">
        <v>11496.25</v>
      </c>
      <c r="AH174" s="85">
        <v>14875.51</v>
      </c>
      <c r="AI174" s="85">
        <v>0</v>
      </c>
      <c r="AJ174" s="85">
        <v>5817.02</v>
      </c>
      <c r="AK174" s="85">
        <v>13190.54</v>
      </c>
      <c r="AL174" s="85">
        <v>0</v>
      </c>
      <c r="AM174" s="85">
        <v>29682.18</v>
      </c>
      <c r="AN174" s="85">
        <v>8299.98</v>
      </c>
      <c r="AO174" s="85">
        <v>0</v>
      </c>
      <c r="AP174" s="85">
        <v>0</v>
      </c>
      <c r="AQ174" s="85">
        <v>0</v>
      </c>
      <c r="AR174" s="85">
        <v>0</v>
      </c>
      <c r="AS174" s="85">
        <v>183.33</v>
      </c>
      <c r="AT174" s="85">
        <v>0</v>
      </c>
      <c r="AU174" s="85">
        <v>0</v>
      </c>
      <c r="AV174" s="85">
        <v>9422.9500000000007</v>
      </c>
      <c r="AW174" s="85">
        <v>13341.75</v>
      </c>
      <c r="AX174" s="85">
        <v>49084.36</v>
      </c>
      <c r="AY174" s="85">
        <v>0</v>
      </c>
      <c r="AZ174" s="85">
        <v>40910.089999999997</v>
      </c>
      <c r="BA174" s="85">
        <v>28202.03</v>
      </c>
      <c r="BB174" s="85">
        <v>0</v>
      </c>
      <c r="BC174" s="85">
        <v>0</v>
      </c>
      <c r="BD174" s="85">
        <v>28352.049599999998</v>
      </c>
      <c r="BE174" s="85">
        <v>661.26</v>
      </c>
      <c r="BF174" s="85">
        <v>1525.17</v>
      </c>
      <c r="BG174" s="85">
        <v>0</v>
      </c>
      <c r="BH174" s="85">
        <v>0</v>
      </c>
      <c r="BI174" s="85">
        <v>0</v>
      </c>
      <c r="BJ174" s="85">
        <v>2258.11</v>
      </c>
      <c r="BK174" s="85">
        <v>0</v>
      </c>
      <c r="BL174" s="85">
        <v>44821.81</v>
      </c>
      <c r="BM174" s="85">
        <v>566.48</v>
      </c>
      <c r="BN174" s="85">
        <v>0</v>
      </c>
      <c r="BO174" s="85">
        <v>0</v>
      </c>
      <c r="BP174" s="85">
        <v>43981.45</v>
      </c>
      <c r="BQ174" s="85">
        <v>0</v>
      </c>
      <c r="BR174" s="85">
        <v>0</v>
      </c>
      <c r="BS174" s="85">
        <v>0</v>
      </c>
      <c r="BT174" s="85">
        <v>0</v>
      </c>
      <c r="BU174" s="85">
        <v>65281.65</v>
      </c>
      <c r="BV174" s="85">
        <v>0</v>
      </c>
      <c r="BW174" s="85">
        <v>2156.3200000000002</v>
      </c>
      <c r="BX174" s="85">
        <v>10540.25</v>
      </c>
      <c r="BY174" s="86">
        <v>799101.23000000021</v>
      </c>
    </row>
    <row r="175" spans="1:77" x14ac:dyDescent="0.2">
      <c r="A175" s="83" t="s">
        <v>453</v>
      </c>
      <c r="B175" s="84" t="s">
        <v>544</v>
      </c>
      <c r="C175" s="83" t="s">
        <v>545</v>
      </c>
      <c r="D175" s="85">
        <v>95228.91</v>
      </c>
      <c r="E175" s="85">
        <v>75770.289999999994</v>
      </c>
      <c r="F175" s="85">
        <v>228322.4</v>
      </c>
      <c r="G175" s="85">
        <v>4986</v>
      </c>
      <c r="H175" s="85">
        <v>35476.129999999997</v>
      </c>
      <c r="I175" s="85">
        <v>2298.14</v>
      </c>
      <c r="J175" s="85">
        <v>1371643.67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21400.02</v>
      </c>
      <c r="Q175" s="85">
        <v>0</v>
      </c>
      <c r="R175" s="85">
        <v>0</v>
      </c>
      <c r="S175" s="85">
        <v>0</v>
      </c>
      <c r="T175" s="85">
        <v>0</v>
      </c>
      <c r="U175" s="85">
        <v>0</v>
      </c>
      <c r="V175" s="85">
        <v>0</v>
      </c>
      <c r="W175" s="85">
        <v>0</v>
      </c>
      <c r="X175" s="85">
        <v>9673.32</v>
      </c>
      <c r="Y175" s="85">
        <v>0</v>
      </c>
      <c r="Z175" s="85">
        <v>0</v>
      </c>
      <c r="AA175" s="85">
        <v>0</v>
      </c>
      <c r="AB175" s="85">
        <v>0</v>
      </c>
      <c r="AC175" s="85">
        <v>0</v>
      </c>
      <c r="AD175" s="85">
        <v>0</v>
      </c>
      <c r="AE175" s="85">
        <v>0</v>
      </c>
      <c r="AF175" s="85">
        <v>0</v>
      </c>
      <c r="AG175" s="85">
        <v>0</v>
      </c>
      <c r="AH175" s="85">
        <v>20943.45</v>
      </c>
      <c r="AI175" s="85">
        <v>16500</v>
      </c>
      <c r="AJ175" s="85">
        <v>0</v>
      </c>
      <c r="AK175" s="85">
        <v>0</v>
      </c>
      <c r="AL175" s="85">
        <v>16454.63</v>
      </c>
      <c r="AM175" s="85">
        <v>26923.23</v>
      </c>
      <c r="AN175" s="85">
        <v>21499.98</v>
      </c>
      <c r="AO175" s="85">
        <v>0</v>
      </c>
      <c r="AP175" s="85">
        <v>0</v>
      </c>
      <c r="AQ175" s="85">
        <v>0</v>
      </c>
      <c r="AR175" s="85">
        <v>0</v>
      </c>
      <c r="AS175" s="85">
        <v>0</v>
      </c>
      <c r="AT175" s="85">
        <v>0</v>
      </c>
      <c r="AU175" s="85">
        <v>0</v>
      </c>
      <c r="AV175" s="85">
        <v>0</v>
      </c>
      <c r="AW175" s="85">
        <v>0</v>
      </c>
      <c r="AX175" s="85">
        <v>0</v>
      </c>
      <c r="AY175" s="85">
        <v>26180.55</v>
      </c>
      <c r="AZ175" s="85">
        <v>0</v>
      </c>
      <c r="BA175" s="85">
        <v>0</v>
      </c>
      <c r="BB175" s="85">
        <v>2666.64</v>
      </c>
      <c r="BC175" s="85">
        <v>0</v>
      </c>
      <c r="BD175" s="85">
        <v>28321.26</v>
      </c>
      <c r="BE175" s="85">
        <v>3958.33</v>
      </c>
      <c r="BF175" s="85">
        <v>0</v>
      </c>
      <c r="BG175" s="85">
        <v>0</v>
      </c>
      <c r="BH175" s="85">
        <v>0</v>
      </c>
      <c r="BI175" s="85">
        <v>298356.09999999998</v>
      </c>
      <c r="BJ175" s="85">
        <v>0</v>
      </c>
      <c r="BK175" s="85">
        <v>0</v>
      </c>
      <c r="BL175" s="85">
        <v>0</v>
      </c>
      <c r="BM175" s="85">
        <v>0</v>
      </c>
      <c r="BN175" s="85">
        <v>12376.85</v>
      </c>
      <c r="BO175" s="85">
        <v>0</v>
      </c>
      <c r="BP175" s="85">
        <v>98063.92</v>
      </c>
      <c r="BQ175" s="85">
        <v>0</v>
      </c>
      <c r="BR175" s="85">
        <v>0</v>
      </c>
      <c r="BS175" s="85">
        <v>825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6">
        <v>338948693.23949999</v>
      </c>
    </row>
    <row r="176" spans="1:77" x14ac:dyDescent="0.2">
      <c r="A176" s="83" t="s">
        <v>453</v>
      </c>
      <c r="B176" s="84" t="s">
        <v>546</v>
      </c>
      <c r="C176" s="83" t="s">
        <v>547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  <c r="X176" s="85">
        <v>0</v>
      </c>
      <c r="Y176" s="85">
        <v>0</v>
      </c>
      <c r="Z176" s="85">
        <v>0</v>
      </c>
      <c r="AA176" s="85">
        <v>0</v>
      </c>
      <c r="AB176" s="85">
        <v>0</v>
      </c>
      <c r="AC176" s="85">
        <v>0</v>
      </c>
      <c r="AD176" s="85">
        <v>0</v>
      </c>
      <c r="AE176" s="85">
        <v>0</v>
      </c>
      <c r="AF176" s="85">
        <v>0</v>
      </c>
      <c r="AG176" s="85">
        <v>0</v>
      </c>
      <c r="AH176" s="85">
        <v>0</v>
      </c>
      <c r="AI176" s="85">
        <v>0</v>
      </c>
      <c r="AJ176" s="85">
        <v>0</v>
      </c>
      <c r="AK176" s="85">
        <v>0</v>
      </c>
      <c r="AL176" s="85">
        <v>0</v>
      </c>
      <c r="AM176" s="85">
        <v>0</v>
      </c>
      <c r="AN176" s="85">
        <v>0</v>
      </c>
      <c r="AO176" s="85">
        <v>0</v>
      </c>
      <c r="AP176" s="85">
        <v>0</v>
      </c>
      <c r="AQ176" s="85">
        <v>0</v>
      </c>
      <c r="AR176" s="85">
        <v>0</v>
      </c>
      <c r="AS176" s="85">
        <v>0</v>
      </c>
      <c r="AT176" s="85">
        <v>0</v>
      </c>
      <c r="AU176" s="85">
        <v>0</v>
      </c>
      <c r="AV176" s="85">
        <v>0</v>
      </c>
      <c r="AW176" s="85">
        <v>0</v>
      </c>
      <c r="AX176" s="85">
        <v>0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5">
        <v>0</v>
      </c>
      <c r="BG176" s="85">
        <v>0</v>
      </c>
      <c r="BH176" s="85">
        <v>0</v>
      </c>
      <c r="BI176" s="85">
        <v>0</v>
      </c>
      <c r="BJ176" s="85">
        <v>0</v>
      </c>
      <c r="BK176" s="85">
        <v>0</v>
      </c>
      <c r="BL176" s="85">
        <v>0</v>
      </c>
      <c r="BM176" s="85">
        <v>0</v>
      </c>
      <c r="BN176" s="85">
        <v>0</v>
      </c>
      <c r="BO176" s="85">
        <v>0</v>
      </c>
      <c r="BP176" s="85">
        <v>0</v>
      </c>
      <c r="BQ176" s="85">
        <v>0</v>
      </c>
      <c r="BR176" s="85">
        <v>0</v>
      </c>
      <c r="BS176" s="85">
        <v>0</v>
      </c>
      <c r="BT176" s="85">
        <v>0</v>
      </c>
      <c r="BU176" s="85">
        <v>0</v>
      </c>
      <c r="BV176" s="85">
        <v>0</v>
      </c>
      <c r="BW176" s="85">
        <v>0</v>
      </c>
      <c r="BX176" s="85">
        <v>0</v>
      </c>
      <c r="BY176" s="86">
        <v>27493896.449799985</v>
      </c>
    </row>
    <row r="177" spans="1:77" x14ac:dyDescent="0.2">
      <c r="A177" s="83" t="s">
        <v>453</v>
      </c>
      <c r="B177" s="84" t="s">
        <v>548</v>
      </c>
      <c r="C177" s="83" t="s">
        <v>549</v>
      </c>
      <c r="D177" s="85"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v>0</v>
      </c>
      <c r="T177" s="85">
        <v>0</v>
      </c>
      <c r="U177" s="85">
        <v>0</v>
      </c>
      <c r="V177" s="85">
        <v>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85">
        <v>0</v>
      </c>
      <c r="AC177" s="85">
        <v>0</v>
      </c>
      <c r="AD177" s="85">
        <v>0</v>
      </c>
      <c r="AE177" s="85">
        <v>0</v>
      </c>
      <c r="AF177" s="85">
        <v>0</v>
      </c>
      <c r="AG177" s="85">
        <v>0</v>
      </c>
      <c r="AH177" s="85">
        <v>0</v>
      </c>
      <c r="AI177" s="85">
        <v>0</v>
      </c>
      <c r="AJ177" s="85">
        <v>0</v>
      </c>
      <c r="AK177" s="85">
        <v>0</v>
      </c>
      <c r="AL177" s="85">
        <v>0</v>
      </c>
      <c r="AM177" s="85">
        <v>0</v>
      </c>
      <c r="AN177" s="85">
        <v>0</v>
      </c>
      <c r="AO177" s="85">
        <v>0</v>
      </c>
      <c r="AP177" s="85">
        <v>0</v>
      </c>
      <c r="AQ177" s="85">
        <v>0</v>
      </c>
      <c r="AR177" s="85">
        <v>0</v>
      </c>
      <c r="AS177" s="85">
        <v>0</v>
      </c>
      <c r="AT177" s="85">
        <v>0</v>
      </c>
      <c r="AU177" s="85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5">
        <v>0</v>
      </c>
      <c r="BH177" s="85">
        <v>0</v>
      </c>
      <c r="BI177" s="85">
        <v>0</v>
      </c>
      <c r="BJ177" s="85">
        <v>0</v>
      </c>
      <c r="BK177" s="85">
        <v>0</v>
      </c>
      <c r="BL177" s="85">
        <v>0</v>
      </c>
      <c r="BM177" s="85">
        <v>0</v>
      </c>
      <c r="BN177" s="85">
        <v>0</v>
      </c>
      <c r="BO177" s="85">
        <v>0</v>
      </c>
      <c r="BP177" s="85">
        <v>0</v>
      </c>
      <c r="BQ177" s="85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6">
        <v>10960660.539599998</v>
      </c>
    </row>
    <row r="178" spans="1:77" x14ac:dyDescent="0.2">
      <c r="A178" s="83" t="s">
        <v>453</v>
      </c>
      <c r="B178" s="84" t="s">
        <v>550</v>
      </c>
      <c r="C178" s="83" t="s">
        <v>551</v>
      </c>
      <c r="D178" s="85"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  <c r="M178" s="85">
        <v>0</v>
      </c>
      <c r="N178" s="85">
        <v>0</v>
      </c>
      <c r="O178" s="85">
        <v>0</v>
      </c>
      <c r="P178" s="85">
        <v>0</v>
      </c>
      <c r="Q178" s="85">
        <v>0</v>
      </c>
      <c r="R178" s="85">
        <v>0</v>
      </c>
      <c r="S178" s="85">
        <v>0</v>
      </c>
      <c r="T178" s="85">
        <v>0</v>
      </c>
      <c r="U178" s="85">
        <v>0</v>
      </c>
      <c r="V178" s="85">
        <v>0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85">
        <v>0</v>
      </c>
      <c r="AC178" s="85">
        <v>0</v>
      </c>
      <c r="AD178" s="85">
        <v>0</v>
      </c>
      <c r="AE178" s="85">
        <v>0</v>
      </c>
      <c r="AF178" s="85">
        <v>0</v>
      </c>
      <c r="AG178" s="85">
        <v>0</v>
      </c>
      <c r="AH178" s="85">
        <v>0</v>
      </c>
      <c r="AI178" s="85">
        <v>0</v>
      </c>
      <c r="AJ178" s="85">
        <v>0</v>
      </c>
      <c r="AK178" s="85">
        <v>0</v>
      </c>
      <c r="AL178" s="85">
        <v>0</v>
      </c>
      <c r="AM178" s="85">
        <v>0</v>
      </c>
      <c r="AN178" s="85">
        <v>0</v>
      </c>
      <c r="AO178" s="85">
        <v>0</v>
      </c>
      <c r="AP178" s="85">
        <v>0</v>
      </c>
      <c r="AQ178" s="85">
        <v>0</v>
      </c>
      <c r="AR178" s="85">
        <v>0</v>
      </c>
      <c r="AS178" s="85">
        <v>0</v>
      </c>
      <c r="AT178" s="85">
        <v>0</v>
      </c>
      <c r="AU178" s="85">
        <v>0</v>
      </c>
      <c r="AV178" s="85">
        <v>0</v>
      </c>
      <c r="AW178" s="85">
        <v>0</v>
      </c>
      <c r="AX178" s="85">
        <v>0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5">
        <v>0</v>
      </c>
      <c r="BG178" s="85">
        <v>0</v>
      </c>
      <c r="BH178" s="85">
        <v>0</v>
      </c>
      <c r="BI178" s="85">
        <v>0</v>
      </c>
      <c r="BJ178" s="85">
        <v>0</v>
      </c>
      <c r="BK178" s="85">
        <v>0</v>
      </c>
      <c r="BL178" s="85">
        <v>0</v>
      </c>
      <c r="BM178" s="85">
        <v>0</v>
      </c>
      <c r="BN178" s="85">
        <v>0</v>
      </c>
      <c r="BO178" s="85">
        <v>0</v>
      </c>
      <c r="BP178" s="85">
        <v>0</v>
      </c>
      <c r="BQ178" s="85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86">
        <v>1323720.3900000001</v>
      </c>
    </row>
    <row r="179" spans="1:77" x14ac:dyDescent="0.2">
      <c r="A179" s="91" t="s">
        <v>552</v>
      </c>
      <c r="B179" s="92"/>
      <c r="C179" s="93"/>
      <c r="D179" s="89">
        <f>SUM(D130:D178)</f>
        <v>43386739.859999999</v>
      </c>
      <c r="E179" s="89">
        <f t="shared" ref="E179:BP179" si="6">SUM(E130:E178)</f>
        <v>10559070.17</v>
      </c>
      <c r="F179" s="89">
        <f t="shared" si="6"/>
        <v>13073675.689999999</v>
      </c>
      <c r="G179" s="89">
        <f t="shared" si="6"/>
        <v>6029772</v>
      </c>
      <c r="H179" s="89">
        <f t="shared" si="6"/>
        <v>4725190.5399999991</v>
      </c>
      <c r="I179" s="89">
        <f t="shared" si="6"/>
        <v>4472651.3199999994</v>
      </c>
      <c r="J179" s="89">
        <f t="shared" si="6"/>
        <v>101132343.31999998</v>
      </c>
      <c r="K179" s="89">
        <f t="shared" si="6"/>
        <v>19713935.469999999</v>
      </c>
      <c r="L179" s="89">
        <f t="shared" si="6"/>
        <v>3086869.7</v>
      </c>
      <c r="M179" s="89">
        <f t="shared" si="6"/>
        <v>37218727.580000006</v>
      </c>
      <c r="N179" s="89">
        <f t="shared" si="6"/>
        <v>1045699.07</v>
      </c>
      <c r="O179" s="89">
        <f t="shared" si="6"/>
        <v>7471188.6799999997</v>
      </c>
      <c r="P179" s="89">
        <f t="shared" si="6"/>
        <v>22565539.560000002</v>
      </c>
      <c r="Q179" s="89">
        <f t="shared" si="6"/>
        <v>15744511.290000001</v>
      </c>
      <c r="R179" s="89">
        <f t="shared" si="6"/>
        <v>1272759.1199999999</v>
      </c>
      <c r="S179" s="89">
        <f t="shared" si="6"/>
        <v>4944992.7490000008</v>
      </c>
      <c r="T179" s="89">
        <f t="shared" si="6"/>
        <v>4255598.58</v>
      </c>
      <c r="U179" s="89">
        <f t="shared" si="6"/>
        <v>4212933.21</v>
      </c>
      <c r="V179" s="89">
        <f t="shared" si="6"/>
        <v>63015229.569999993</v>
      </c>
      <c r="W179" s="89">
        <f t="shared" si="6"/>
        <v>6367835.1799999997</v>
      </c>
      <c r="X179" s="89">
        <f t="shared" si="6"/>
        <v>8997360.0599999987</v>
      </c>
      <c r="Y179" s="89">
        <f t="shared" si="6"/>
        <v>20098293.160000004</v>
      </c>
      <c r="Z179" s="89">
        <f t="shared" si="6"/>
        <v>2334276.08</v>
      </c>
      <c r="AA179" s="89">
        <f t="shared" si="6"/>
        <v>4798117.8900000006</v>
      </c>
      <c r="AB179" s="89">
        <f t="shared" si="6"/>
        <v>1748505.8999999997</v>
      </c>
      <c r="AC179" s="89">
        <f t="shared" si="6"/>
        <v>1760436.9</v>
      </c>
      <c r="AD179" s="89">
        <f t="shared" si="6"/>
        <v>2148984.14</v>
      </c>
      <c r="AE179" s="89">
        <f t="shared" si="6"/>
        <v>79954320.010000005</v>
      </c>
      <c r="AF179" s="89">
        <f t="shared" si="6"/>
        <v>4735157.6600000011</v>
      </c>
      <c r="AG179" s="89">
        <f t="shared" si="6"/>
        <v>2250223.2200000002</v>
      </c>
      <c r="AH179" s="89">
        <f t="shared" si="6"/>
        <v>2160542.41</v>
      </c>
      <c r="AI179" s="89">
        <f t="shared" si="6"/>
        <v>2198024.6</v>
      </c>
      <c r="AJ179" s="89">
        <f t="shared" si="6"/>
        <v>3611798.18</v>
      </c>
      <c r="AK179" s="89">
        <f t="shared" si="6"/>
        <v>2835845.7600000002</v>
      </c>
      <c r="AL179" s="89">
        <f t="shared" si="6"/>
        <v>2966863.8</v>
      </c>
      <c r="AM179" s="89">
        <f t="shared" si="6"/>
        <v>5224039.4000000004</v>
      </c>
      <c r="AN179" s="89">
        <f t="shared" si="6"/>
        <v>3032070.4799999995</v>
      </c>
      <c r="AO179" s="89">
        <f t="shared" si="6"/>
        <v>2202424.6999999997</v>
      </c>
      <c r="AP179" s="89">
        <f t="shared" si="6"/>
        <v>2466251.6599999997</v>
      </c>
      <c r="AQ179" s="89">
        <f t="shared" si="6"/>
        <v>28791346.959999997</v>
      </c>
      <c r="AR179" s="89">
        <f t="shared" si="6"/>
        <v>2005320.46</v>
      </c>
      <c r="AS179" s="89">
        <f t="shared" si="6"/>
        <v>2533571.4800000004</v>
      </c>
      <c r="AT179" s="89">
        <f t="shared" si="6"/>
        <v>2267097.4900000002</v>
      </c>
      <c r="AU179" s="89">
        <f t="shared" si="6"/>
        <v>1560563.55</v>
      </c>
      <c r="AV179" s="89">
        <f t="shared" si="6"/>
        <v>546510.99999999988</v>
      </c>
      <c r="AW179" s="89">
        <f t="shared" si="6"/>
        <v>1762818.4100000001</v>
      </c>
      <c r="AX179" s="89">
        <f t="shared" si="6"/>
        <v>55692086.650000006</v>
      </c>
      <c r="AY179" s="89">
        <f t="shared" si="6"/>
        <v>4226907.709999999</v>
      </c>
      <c r="AZ179" s="89">
        <f t="shared" si="6"/>
        <v>4557195.17</v>
      </c>
      <c r="BA179" s="89">
        <f t="shared" si="6"/>
        <v>5764915.1799999997</v>
      </c>
      <c r="BB179" s="89">
        <f t="shared" si="6"/>
        <v>3245917.74</v>
      </c>
      <c r="BC179" s="89">
        <f t="shared" si="6"/>
        <v>1323923.23</v>
      </c>
      <c r="BD179" s="89">
        <f t="shared" si="6"/>
        <v>14838455.116400003</v>
      </c>
      <c r="BE179" s="89">
        <f t="shared" si="6"/>
        <v>5851358.5099999998</v>
      </c>
      <c r="BF179" s="89">
        <f t="shared" si="6"/>
        <v>3342848.97</v>
      </c>
      <c r="BG179" s="89">
        <f t="shared" si="6"/>
        <v>927112.2</v>
      </c>
      <c r="BH179" s="89">
        <f t="shared" si="6"/>
        <v>1026309.42</v>
      </c>
      <c r="BI179" s="89">
        <f t="shared" si="6"/>
        <v>55359484.460000016</v>
      </c>
      <c r="BJ179" s="89">
        <f t="shared" si="6"/>
        <v>14741515.919999998</v>
      </c>
      <c r="BK179" s="89">
        <f t="shared" si="6"/>
        <v>2637944.7199999997</v>
      </c>
      <c r="BL179" s="89">
        <f t="shared" si="6"/>
        <v>1608047.35</v>
      </c>
      <c r="BM179" s="89">
        <f t="shared" si="6"/>
        <v>974846.64</v>
      </c>
      <c r="BN179" s="89">
        <f t="shared" si="6"/>
        <v>4420613.9800000004</v>
      </c>
      <c r="BO179" s="89">
        <f t="shared" si="6"/>
        <v>2407297.21</v>
      </c>
      <c r="BP179" s="89">
        <f t="shared" si="6"/>
        <v>37511891.079999998</v>
      </c>
      <c r="BQ179" s="89">
        <f t="shared" ref="BQ179:BX179" si="7">SUM(BQ130:BQ178)</f>
        <v>2503249.9300000002</v>
      </c>
      <c r="BR179" s="89">
        <f t="shared" si="7"/>
        <v>4078481.1100000003</v>
      </c>
      <c r="BS179" s="89">
        <f t="shared" si="7"/>
        <v>6949233.7299999995</v>
      </c>
      <c r="BT179" s="89">
        <f t="shared" si="7"/>
        <v>3760818.33</v>
      </c>
      <c r="BU179" s="89">
        <f t="shared" si="7"/>
        <v>6784146.4000000022</v>
      </c>
      <c r="BV179" s="89">
        <f t="shared" si="7"/>
        <v>3408716.98</v>
      </c>
      <c r="BW179" s="89">
        <f t="shared" si="7"/>
        <v>2449316.48</v>
      </c>
      <c r="BX179" s="89">
        <f t="shared" si="7"/>
        <v>5854592.1800000006</v>
      </c>
      <c r="BY179" s="90">
        <f>SUM(BY130:BY178)</f>
        <v>911272463.65559995</v>
      </c>
    </row>
    <row r="180" spans="1:77" x14ac:dyDescent="0.2">
      <c r="A180" s="83" t="s">
        <v>553</v>
      </c>
      <c r="B180" s="84" t="s">
        <v>554</v>
      </c>
      <c r="C180" s="83" t="s">
        <v>555</v>
      </c>
      <c r="D180" s="85">
        <v>101309718.83</v>
      </c>
      <c r="E180" s="85">
        <v>17452718.170000002</v>
      </c>
      <c r="F180" s="85">
        <v>25098546.489999998</v>
      </c>
      <c r="G180" s="85">
        <v>9627422.9399999995</v>
      </c>
      <c r="H180" s="85">
        <v>6259995.1600000001</v>
      </c>
      <c r="I180" s="85">
        <v>2332926.94</v>
      </c>
      <c r="J180" s="85">
        <v>331643787.31</v>
      </c>
      <c r="K180" s="85">
        <v>14646201.460000001</v>
      </c>
      <c r="L180" s="85">
        <v>3648870.23</v>
      </c>
      <c r="M180" s="85">
        <v>66083619.020000003</v>
      </c>
      <c r="N180" s="85">
        <v>3783214.51</v>
      </c>
      <c r="O180" s="85">
        <v>13126259.74</v>
      </c>
      <c r="P180" s="85">
        <v>28399955.989999998</v>
      </c>
      <c r="Q180" s="85">
        <v>23859357.899999999</v>
      </c>
      <c r="R180" s="85">
        <v>865635.53</v>
      </c>
      <c r="S180" s="85">
        <v>6863588.0999999996</v>
      </c>
      <c r="T180" s="85">
        <v>4869275.4800000004</v>
      </c>
      <c r="U180" s="85">
        <v>3498693.48</v>
      </c>
      <c r="V180" s="85">
        <v>236838477.18000001</v>
      </c>
      <c r="W180" s="85">
        <v>12168069.57</v>
      </c>
      <c r="X180" s="85">
        <v>11257752.85</v>
      </c>
      <c r="Y180" s="85">
        <v>28435560.07</v>
      </c>
      <c r="Z180" s="85">
        <v>5125176.2300000004</v>
      </c>
      <c r="AA180" s="85">
        <v>9749418.7100000009</v>
      </c>
      <c r="AB180" s="85">
        <v>12579725.58</v>
      </c>
      <c r="AC180" s="85">
        <v>3162209.04</v>
      </c>
      <c r="AD180" s="85">
        <v>4516421.16</v>
      </c>
      <c r="AE180" s="85">
        <v>165774800.84999999</v>
      </c>
      <c r="AF180" s="85">
        <v>6140613.29</v>
      </c>
      <c r="AG180" s="85">
        <v>2889989.92</v>
      </c>
      <c r="AH180" s="85">
        <v>2656562.1800000002</v>
      </c>
      <c r="AI180" s="85">
        <v>2891633.6</v>
      </c>
      <c r="AJ180" s="85">
        <v>4264194.6500000004</v>
      </c>
      <c r="AK180" s="85">
        <v>3100161.5</v>
      </c>
      <c r="AL180" s="85">
        <v>4585983.33</v>
      </c>
      <c r="AM180" s="85">
        <v>7670343.9900000002</v>
      </c>
      <c r="AN180" s="85">
        <v>4206836.93</v>
      </c>
      <c r="AO180" s="85">
        <v>2468077.85</v>
      </c>
      <c r="AP180" s="85">
        <v>3899788.91</v>
      </c>
      <c r="AQ180" s="85">
        <v>46342224.789999999</v>
      </c>
      <c r="AR180" s="85">
        <v>4219953.91</v>
      </c>
      <c r="AS180" s="85">
        <v>3819947.92</v>
      </c>
      <c r="AT180" s="85">
        <v>4286146.87</v>
      </c>
      <c r="AU180" s="85">
        <v>2692289.12</v>
      </c>
      <c r="AV180" s="85">
        <v>464872.08</v>
      </c>
      <c r="AW180" s="85">
        <v>1401866.57</v>
      </c>
      <c r="AX180" s="85">
        <v>155750751.53999999</v>
      </c>
      <c r="AY180" s="85">
        <v>4408016.18</v>
      </c>
      <c r="AZ180" s="85">
        <v>4596758.96</v>
      </c>
      <c r="BA180" s="85">
        <v>7191848.9800000004</v>
      </c>
      <c r="BB180" s="85">
        <v>8435978.4100000001</v>
      </c>
      <c r="BC180" s="85">
        <v>6569076.5199999996</v>
      </c>
      <c r="BD180" s="85">
        <v>11639931.92</v>
      </c>
      <c r="BE180" s="85">
        <v>6366838.1100000003</v>
      </c>
      <c r="BF180" s="85">
        <v>6346692.4299999997</v>
      </c>
      <c r="BG180" s="85">
        <v>1605086.56</v>
      </c>
      <c r="BH180" s="85">
        <v>1229081.55</v>
      </c>
      <c r="BI180" s="85">
        <v>106492772.77</v>
      </c>
      <c r="BJ180" s="85">
        <v>24437312.84</v>
      </c>
      <c r="BK180" s="85">
        <v>3228830.98</v>
      </c>
      <c r="BL180" s="85">
        <v>2937310.2</v>
      </c>
      <c r="BM180" s="85">
        <v>3060058.13</v>
      </c>
      <c r="BN180" s="85">
        <v>6447665.2599999998</v>
      </c>
      <c r="BO180" s="85">
        <v>1731626.52</v>
      </c>
      <c r="BP180" s="85">
        <v>68880200.099999994</v>
      </c>
      <c r="BQ180" s="85">
        <v>3378244.33</v>
      </c>
      <c r="BR180" s="85">
        <v>3735423.92</v>
      </c>
      <c r="BS180" s="85">
        <v>6080153.5999999996</v>
      </c>
      <c r="BT180" s="85">
        <v>5127275.12</v>
      </c>
      <c r="BU180" s="85">
        <v>20484128.579999998</v>
      </c>
      <c r="BV180" s="85">
        <v>4668087.8600000003</v>
      </c>
      <c r="BW180" s="85">
        <v>1997654.56</v>
      </c>
      <c r="BX180" s="85">
        <v>3135956.48</v>
      </c>
      <c r="BY180" s="86">
        <v>43490575.20000001</v>
      </c>
    </row>
    <row r="181" spans="1:77" x14ac:dyDescent="0.2">
      <c r="A181" s="83" t="s">
        <v>553</v>
      </c>
      <c r="B181" s="84" t="s">
        <v>556</v>
      </c>
      <c r="C181" s="83" t="s">
        <v>557</v>
      </c>
      <c r="D181" s="85">
        <v>12499367.470000001</v>
      </c>
      <c r="E181" s="85">
        <v>456880.33</v>
      </c>
      <c r="F181" s="85">
        <v>7445323.0599999996</v>
      </c>
      <c r="G181" s="85">
        <v>0</v>
      </c>
      <c r="H181" s="85">
        <v>0</v>
      </c>
      <c r="I181" s="85">
        <v>0</v>
      </c>
      <c r="J181" s="85">
        <v>3016504.72</v>
      </c>
      <c r="K181" s="85">
        <v>5972371.1699999999</v>
      </c>
      <c r="L181" s="85">
        <v>1010093.59</v>
      </c>
      <c r="M181" s="85">
        <v>448987.74</v>
      </c>
      <c r="N181" s="85">
        <v>0</v>
      </c>
      <c r="O181" s="85">
        <v>100237.2</v>
      </c>
      <c r="P181" s="85">
        <v>1047829.06</v>
      </c>
      <c r="Q181" s="85">
        <v>354979.49</v>
      </c>
      <c r="R181" s="85">
        <v>256284.65</v>
      </c>
      <c r="S181" s="85">
        <v>1795510.34</v>
      </c>
      <c r="T181" s="85">
        <v>1563406.39</v>
      </c>
      <c r="U181" s="85">
        <v>936119.96</v>
      </c>
      <c r="V181" s="85">
        <v>4025203.24</v>
      </c>
      <c r="W181" s="85">
        <v>15319.27</v>
      </c>
      <c r="X181" s="85">
        <v>675639.7</v>
      </c>
      <c r="Y181" s="85">
        <v>960720.96</v>
      </c>
      <c r="Z181" s="85">
        <v>14472.49</v>
      </c>
      <c r="AA181" s="85">
        <v>139171.79</v>
      </c>
      <c r="AB181" s="85">
        <v>0</v>
      </c>
      <c r="AC181" s="85">
        <v>0</v>
      </c>
      <c r="AD181" s="85">
        <v>0</v>
      </c>
      <c r="AE181" s="85">
        <v>1254274.0900000001</v>
      </c>
      <c r="AF181" s="85">
        <v>750267.78</v>
      </c>
      <c r="AG181" s="85">
        <v>502427.9</v>
      </c>
      <c r="AH181" s="85">
        <v>0</v>
      </c>
      <c r="AI181" s="85">
        <v>30318</v>
      </c>
      <c r="AJ181" s="85">
        <v>8408.5</v>
      </c>
      <c r="AK181" s="85">
        <v>62369.5</v>
      </c>
      <c r="AL181" s="85">
        <v>105</v>
      </c>
      <c r="AM181" s="85">
        <v>104657.60000000001</v>
      </c>
      <c r="AN181" s="85">
        <v>56693.75</v>
      </c>
      <c r="AO181" s="85">
        <v>704610.8</v>
      </c>
      <c r="AP181" s="85">
        <v>1040148.33</v>
      </c>
      <c r="AQ181" s="85">
        <v>9094488.4100000001</v>
      </c>
      <c r="AR181" s="85">
        <v>0</v>
      </c>
      <c r="AS181" s="85">
        <v>0</v>
      </c>
      <c r="AT181" s="85">
        <v>0</v>
      </c>
      <c r="AU181" s="85">
        <v>0</v>
      </c>
      <c r="AV181" s="85">
        <v>0</v>
      </c>
      <c r="AW181" s="85">
        <v>0</v>
      </c>
      <c r="AX181" s="85">
        <v>0</v>
      </c>
      <c r="AY181" s="85">
        <v>31394</v>
      </c>
      <c r="AZ181" s="85">
        <v>0</v>
      </c>
      <c r="BA181" s="85">
        <v>0</v>
      </c>
      <c r="BB181" s="85">
        <v>0</v>
      </c>
      <c r="BC181" s="85">
        <v>0</v>
      </c>
      <c r="BD181" s="85">
        <v>2237040.17</v>
      </c>
      <c r="BE181" s="85">
        <v>171202.8</v>
      </c>
      <c r="BF181" s="85">
        <v>67290</v>
      </c>
      <c r="BG181" s="85">
        <v>0</v>
      </c>
      <c r="BH181" s="85">
        <v>0</v>
      </c>
      <c r="BI181" s="85">
        <v>32647503.59</v>
      </c>
      <c r="BJ181" s="85">
        <v>10208231.060000001</v>
      </c>
      <c r="BK181" s="85">
        <v>831280.08</v>
      </c>
      <c r="BL181" s="85">
        <v>0</v>
      </c>
      <c r="BM181" s="85">
        <v>55360</v>
      </c>
      <c r="BN181" s="85">
        <v>0</v>
      </c>
      <c r="BO181" s="85">
        <v>0</v>
      </c>
      <c r="BP181" s="85">
        <v>1130765.1000000001</v>
      </c>
      <c r="BQ181" s="85">
        <v>0</v>
      </c>
      <c r="BR181" s="85">
        <v>32251.4</v>
      </c>
      <c r="BS181" s="85">
        <v>360</v>
      </c>
      <c r="BT181" s="85">
        <v>0</v>
      </c>
      <c r="BU181" s="85">
        <v>223540</v>
      </c>
      <c r="BV181" s="85">
        <v>58370</v>
      </c>
      <c r="BW181" s="85">
        <v>26.25</v>
      </c>
      <c r="BX181" s="85">
        <v>603075.4</v>
      </c>
      <c r="BY181" s="86">
        <v>1531970.27</v>
      </c>
    </row>
    <row r="182" spans="1:77" x14ac:dyDescent="0.2">
      <c r="A182" s="83" t="s">
        <v>553</v>
      </c>
      <c r="B182" s="84" t="s">
        <v>558</v>
      </c>
      <c r="C182" s="83" t="s">
        <v>559</v>
      </c>
      <c r="D182" s="85">
        <v>48547674.189999998</v>
      </c>
      <c r="E182" s="85">
        <v>4341138.08</v>
      </c>
      <c r="F182" s="85">
        <v>9147313.4000000004</v>
      </c>
      <c r="G182" s="85">
        <v>1900692.08</v>
      </c>
      <c r="H182" s="85">
        <v>1137572.1299999999</v>
      </c>
      <c r="I182" s="85">
        <v>624735.06999999995</v>
      </c>
      <c r="J182" s="85">
        <v>221477414.18000001</v>
      </c>
      <c r="K182" s="85">
        <v>1508296.44</v>
      </c>
      <c r="L182" s="85">
        <v>353585.7</v>
      </c>
      <c r="M182" s="85">
        <v>33137335.649999999</v>
      </c>
      <c r="N182" s="85">
        <v>1231020.96</v>
      </c>
      <c r="O182" s="85">
        <v>2795639.44</v>
      </c>
      <c r="P182" s="85">
        <v>14899683.52</v>
      </c>
      <c r="Q182" s="85">
        <v>10568901.449999999</v>
      </c>
      <c r="R182" s="85">
        <v>83504.5</v>
      </c>
      <c r="S182" s="85">
        <v>513912.47</v>
      </c>
      <c r="T182" s="85">
        <v>120165</v>
      </c>
      <c r="U182" s="85">
        <v>470222</v>
      </c>
      <c r="V182" s="85">
        <v>41696914.659999996</v>
      </c>
      <c r="W182" s="85">
        <v>7507101.0999999996</v>
      </c>
      <c r="X182" s="85">
        <v>809221.05</v>
      </c>
      <c r="Y182" s="85">
        <v>4871870.5999999996</v>
      </c>
      <c r="Z182" s="85">
        <v>837156.22</v>
      </c>
      <c r="AA182" s="85">
        <v>1400235.07</v>
      </c>
      <c r="AB182" s="85">
        <v>4203282.72</v>
      </c>
      <c r="AC182" s="85">
        <v>796335.24</v>
      </c>
      <c r="AD182" s="85">
        <v>0</v>
      </c>
      <c r="AE182" s="85">
        <v>94274309.530000001</v>
      </c>
      <c r="AF182" s="85">
        <v>288985.40000000002</v>
      </c>
      <c r="AG182" s="85">
        <v>166841.79999999999</v>
      </c>
      <c r="AH182" s="85">
        <v>502035.01</v>
      </c>
      <c r="AI182" s="85">
        <v>615559.09</v>
      </c>
      <c r="AJ182" s="85">
        <v>1120929.4099999999</v>
      </c>
      <c r="AK182" s="85">
        <v>732460.57</v>
      </c>
      <c r="AL182" s="85">
        <v>998472.93</v>
      </c>
      <c r="AM182" s="85">
        <v>2248291.89</v>
      </c>
      <c r="AN182" s="85">
        <v>1102235.1499999999</v>
      </c>
      <c r="AO182" s="85">
        <v>281129.36</v>
      </c>
      <c r="AP182" s="85">
        <v>42065</v>
      </c>
      <c r="AQ182" s="85">
        <v>7163524.7199999997</v>
      </c>
      <c r="AR182" s="85">
        <v>335575.68</v>
      </c>
      <c r="AS182" s="85">
        <v>650964.64</v>
      </c>
      <c r="AT182" s="85">
        <v>725060.23</v>
      </c>
      <c r="AU182" s="85">
        <v>468763.35</v>
      </c>
      <c r="AV182" s="85">
        <v>82433.7</v>
      </c>
      <c r="AW182" s="85">
        <v>291385.84999999998</v>
      </c>
      <c r="AX182" s="85">
        <v>39079583.490000002</v>
      </c>
      <c r="AY182" s="85">
        <v>1077740.1299999999</v>
      </c>
      <c r="AZ182" s="85">
        <v>1323293.29</v>
      </c>
      <c r="BA182" s="85">
        <v>2777979.3</v>
      </c>
      <c r="BB182" s="85">
        <v>2318874.69</v>
      </c>
      <c r="BC182" s="85">
        <v>1025116.87</v>
      </c>
      <c r="BD182" s="85">
        <v>4557943.1299000001</v>
      </c>
      <c r="BE182" s="85">
        <v>2976729.26</v>
      </c>
      <c r="BF182" s="85">
        <v>1581200</v>
      </c>
      <c r="BG182" s="85">
        <v>366492.5</v>
      </c>
      <c r="BH182" s="85">
        <v>342650.87</v>
      </c>
      <c r="BI182" s="85">
        <v>11320184.359999999</v>
      </c>
      <c r="BJ182" s="85">
        <v>7020365.2000000002</v>
      </c>
      <c r="BK182" s="85">
        <v>347429.14</v>
      </c>
      <c r="BL182" s="85">
        <v>688127.9</v>
      </c>
      <c r="BM182" s="85">
        <v>760963.46</v>
      </c>
      <c r="BN182" s="85">
        <v>1309716.6299999999</v>
      </c>
      <c r="BO182" s="85">
        <v>403403.74</v>
      </c>
      <c r="BP182" s="85">
        <v>21951031.73</v>
      </c>
      <c r="BQ182" s="85">
        <v>533160.44999999995</v>
      </c>
      <c r="BR182" s="85">
        <v>1126316.81</v>
      </c>
      <c r="BS182" s="85">
        <v>1140406.54</v>
      </c>
      <c r="BT182" s="85">
        <v>1331679.08</v>
      </c>
      <c r="BU182" s="85">
        <v>7311344.3099999996</v>
      </c>
      <c r="BV182" s="85">
        <v>919062.47</v>
      </c>
      <c r="BW182" s="85">
        <v>789118.21</v>
      </c>
      <c r="BX182" s="85">
        <v>34090</v>
      </c>
      <c r="BY182" s="86">
        <v>8902520.1600000001</v>
      </c>
    </row>
    <row r="183" spans="1:77" x14ac:dyDescent="0.2">
      <c r="A183" s="83" t="s">
        <v>553</v>
      </c>
      <c r="B183" s="84" t="s">
        <v>560</v>
      </c>
      <c r="C183" s="83" t="s">
        <v>561</v>
      </c>
      <c r="D183" s="85">
        <v>0</v>
      </c>
      <c r="E183" s="85">
        <v>0</v>
      </c>
      <c r="F183" s="85">
        <v>0</v>
      </c>
      <c r="G183" s="85">
        <v>0</v>
      </c>
      <c r="H183" s="85">
        <v>0</v>
      </c>
      <c r="I183" s="85">
        <v>105930</v>
      </c>
      <c r="J183" s="85">
        <v>0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  <c r="Q183" s="85">
        <v>0</v>
      </c>
      <c r="R183" s="85">
        <v>0</v>
      </c>
      <c r="S183" s="85">
        <v>0</v>
      </c>
      <c r="T183" s="85">
        <v>0</v>
      </c>
      <c r="U183" s="85">
        <v>0</v>
      </c>
      <c r="V183" s="85">
        <v>0</v>
      </c>
      <c r="W183" s="85">
        <v>0</v>
      </c>
      <c r="X183" s="85">
        <v>18900</v>
      </c>
      <c r="Y183" s="85">
        <v>0</v>
      </c>
      <c r="Z183" s="85">
        <v>0</v>
      </c>
      <c r="AA183" s="85">
        <v>0</v>
      </c>
      <c r="AB183" s="85">
        <v>0</v>
      </c>
      <c r="AC183" s="85">
        <v>69750</v>
      </c>
      <c r="AD183" s="85">
        <v>0</v>
      </c>
      <c r="AE183" s="85">
        <v>79500</v>
      </c>
      <c r="AF183" s="85">
        <v>0</v>
      </c>
      <c r="AG183" s="85">
        <v>0</v>
      </c>
      <c r="AH183" s="85">
        <v>0</v>
      </c>
      <c r="AI183" s="85">
        <v>0</v>
      </c>
      <c r="AJ183" s="85">
        <v>0</v>
      </c>
      <c r="AK183" s="85">
        <v>0</v>
      </c>
      <c r="AL183" s="85">
        <v>0</v>
      </c>
      <c r="AM183" s="85">
        <v>0</v>
      </c>
      <c r="AN183" s="85">
        <v>0</v>
      </c>
      <c r="AO183" s="85">
        <v>0</v>
      </c>
      <c r="AP183" s="85">
        <v>0</v>
      </c>
      <c r="AQ183" s="85">
        <v>0</v>
      </c>
      <c r="AR183" s="85">
        <v>0</v>
      </c>
      <c r="AS183" s="85">
        <v>0</v>
      </c>
      <c r="AT183" s="85">
        <v>0</v>
      </c>
      <c r="AU183" s="85">
        <v>0</v>
      </c>
      <c r="AV183" s="85">
        <v>0</v>
      </c>
      <c r="AW183" s="85">
        <v>0</v>
      </c>
      <c r="AX183" s="85">
        <v>0</v>
      </c>
      <c r="AY183" s="85">
        <v>0</v>
      </c>
      <c r="AZ183" s="85">
        <v>0</v>
      </c>
      <c r="BA183" s="85">
        <v>0</v>
      </c>
      <c r="BB183" s="85">
        <v>5460</v>
      </c>
      <c r="BC183" s="85">
        <v>0</v>
      </c>
      <c r="BD183" s="85">
        <v>0</v>
      </c>
      <c r="BE183" s="85">
        <v>0</v>
      </c>
      <c r="BF183" s="85">
        <v>0</v>
      </c>
      <c r="BG183" s="85">
        <v>0</v>
      </c>
      <c r="BH183" s="85">
        <v>0</v>
      </c>
      <c r="BI183" s="85">
        <v>0</v>
      </c>
      <c r="BJ183" s="85">
        <v>0</v>
      </c>
      <c r="BK183" s="85">
        <v>0</v>
      </c>
      <c r="BL183" s="85">
        <v>63690</v>
      </c>
      <c r="BM183" s="85">
        <v>15880</v>
      </c>
      <c r="BN183" s="85">
        <v>0</v>
      </c>
      <c r="BO183" s="85">
        <v>0</v>
      </c>
      <c r="BP183" s="85">
        <v>0</v>
      </c>
      <c r="BQ183" s="85">
        <v>0</v>
      </c>
      <c r="BR183" s="85">
        <v>0</v>
      </c>
      <c r="BS183" s="85">
        <v>0</v>
      </c>
      <c r="BT183" s="85">
        <v>0</v>
      </c>
      <c r="BU183" s="85">
        <v>0</v>
      </c>
      <c r="BV183" s="85">
        <v>10330</v>
      </c>
      <c r="BW183" s="85">
        <v>6420</v>
      </c>
      <c r="BX183" s="85">
        <v>0</v>
      </c>
      <c r="BY183" s="86">
        <v>783612.25</v>
      </c>
    </row>
    <row r="184" spans="1:77" x14ac:dyDescent="0.2">
      <c r="A184" s="83" t="s">
        <v>553</v>
      </c>
      <c r="B184" s="84" t="s">
        <v>562</v>
      </c>
      <c r="C184" s="83" t="s">
        <v>563</v>
      </c>
      <c r="D184" s="85">
        <v>1079998.98</v>
      </c>
      <c r="E184" s="85">
        <v>127487.42</v>
      </c>
      <c r="F184" s="85">
        <v>602055.28</v>
      </c>
      <c r="G184" s="85">
        <v>377738.91</v>
      </c>
      <c r="H184" s="85">
        <v>105968.94</v>
      </c>
      <c r="I184" s="85">
        <v>193150.79</v>
      </c>
      <c r="J184" s="85">
        <v>1293783.6000000001</v>
      </c>
      <c r="K184" s="85">
        <v>839757.41</v>
      </c>
      <c r="L184" s="85">
        <v>332180.7</v>
      </c>
      <c r="M184" s="85">
        <v>692225.5</v>
      </c>
      <c r="N184" s="85">
        <v>133274.93</v>
      </c>
      <c r="O184" s="85">
        <v>224936.23</v>
      </c>
      <c r="P184" s="85">
        <v>723356.82</v>
      </c>
      <c r="Q184" s="85">
        <v>1428816.39</v>
      </c>
      <c r="R184" s="85">
        <v>43656.25</v>
      </c>
      <c r="S184" s="85">
        <v>295839.42</v>
      </c>
      <c r="T184" s="85">
        <v>310487.52</v>
      </c>
      <c r="U184" s="85">
        <v>144168.76</v>
      </c>
      <c r="V184" s="85">
        <v>2142676.87</v>
      </c>
      <c r="W184" s="85">
        <v>589389.61</v>
      </c>
      <c r="X184" s="85">
        <v>144061.12</v>
      </c>
      <c r="Y184" s="85">
        <v>147555.60999999999</v>
      </c>
      <c r="Z184" s="85">
        <v>88418.559999999998</v>
      </c>
      <c r="AA184" s="85">
        <v>293669.13</v>
      </c>
      <c r="AB184" s="85">
        <v>276151.40000000002</v>
      </c>
      <c r="AC184" s="85">
        <v>31093.78</v>
      </c>
      <c r="AD184" s="85">
        <v>75040.45</v>
      </c>
      <c r="AE184" s="85">
        <v>984023.98</v>
      </c>
      <c r="AF184" s="85">
        <v>356680.38</v>
      </c>
      <c r="AG184" s="85">
        <v>103999.80100000001</v>
      </c>
      <c r="AH184" s="85">
        <v>94076.4</v>
      </c>
      <c r="AI184" s="85">
        <v>176193.68</v>
      </c>
      <c r="AJ184" s="85">
        <v>255515.83</v>
      </c>
      <c r="AK184" s="85">
        <v>639123.66</v>
      </c>
      <c r="AL184" s="85">
        <v>221456.82</v>
      </c>
      <c r="AM184" s="85">
        <v>303065.45</v>
      </c>
      <c r="AN184" s="85">
        <v>109690.32</v>
      </c>
      <c r="AO184" s="85">
        <v>189400.91</v>
      </c>
      <c r="AP184" s="85">
        <v>135206.9</v>
      </c>
      <c r="AQ184" s="85">
        <v>390212.1</v>
      </c>
      <c r="AR184" s="85">
        <v>119568.57</v>
      </c>
      <c r="AS184" s="85">
        <v>168928.11</v>
      </c>
      <c r="AT184" s="85">
        <v>273964</v>
      </c>
      <c r="AU184" s="85">
        <v>172192</v>
      </c>
      <c r="AV184" s="85">
        <v>5905</v>
      </c>
      <c r="AW184" s="85">
        <v>93257</v>
      </c>
      <c r="AX184" s="85">
        <v>1885538.98</v>
      </c>
      <c r="AY184" s="85">
        <v>165518.9</v>
      </c>
      <c r="AZ184" s="85">
        <v>8619.5</v>
      </c>
      <c r="BA184" s="85">
        <v>521818.5</v>
      </c>
      <c r="BB184" s="85">
        <v>195082.7</v>
      </c>
      <c r="BC184" s="85">
        <v>158393.29999999999</v>
      </c>
      <c r="BD184" s="85">
        <v>561127.68000000005</v>
      </c>
      <c r="BE184" s="85">
        <v>361955.78</v>
      </c>
      <c r="BF184" s="85">
        <v>206270.9</v>
      </c>
      <c r="BG184" s="85">
        <v>76610.7</v>
      </c>
      <c r="BH184" s="85">
        <v>65871.839999999997</v>
      </c>
      <c r="BI184" s="85">
        <v>2501333.1800000002</v>
      </c>
      <c r="BJ184" s="85">
        <v>860876.35</v>
      </c>
      <c r="BK184" s="85">
        <v>246330.04</v>
      </c>
      <c r="BL184" s="85">
        <v>190324.66</v>
      </c>
      <c r="BM184" s="85">
        <v>257420.57</v>
      </c>
      <c r="BN184" s="85">
        <v>121201.07</v>
      </c>
      <c r="BO184" s="85">
        <v>137989.01</v>
      </c>
      <c r="BP184" s="85">
        <v>1087047.47</v>
      </c>
      <c r="BQ184" s="85">
        <v>131219.43</v>
      </c>
      <c r="BR184" s="85">
        <v>373527.74</v>
      </c>
      <c r="BS184" s="85">
        <v>142063.12</v>
      </c>
      <c r="BT184" s="85">
        <v>105428.24</v>
      </c>
      <c r="BU184" s="85">
        <v>347540</v>
      </c>
      <c r="BV184" s="85">
        <v>256404.17</v>
      </c>
      <c r="BW184" s="85">
        <v>127945.28</v>
      </c>
      <c r="BX184" s="85">
        <v>63027.97</v>
      </c>
      <c r="BY184" s="86">
        <v>28185574.450000003</v>
      </c>
    </row>
    <row r="185" spans="1:77" x14ac:dyDescent="0.2">
      <c r="A185" s="83" t="s">
        <v>553</v>
      </c>
      <c r="B185" s="84" t="s">
        <v>564</v>
      </c>
      <c r="C185" s="83" t="s">
        <v>565</v>
      </c>
      <c r="D185" s="85">
        <v>24290528.02</v>
      </c>
      <c r="E185" s="85">
        <v>4823705.8</v>
      </c>
      <c r="F185" s="85">
        <v>6474821.7400000002</v>
      </c>
      <c r="G185" s="85">
        <v>3726099.46</v>
      </c>
      <c r="H185" s="85">
        <v>4395997.3499999996</v>
      </c>
      <c r="I185" s="85">
        <v>1691868.5</v>
      </c>
      <c r="J185" s="85">
        <v>71186552.799999997</v>
      </c>
      <c r="K185" s="85">
        <v>6932126.6600000001</v>
      </c>
      <c r="L185" s="85">
        <v>1850768.85</v>
      </c>
      <c r="M185" s="85">
        <v>15672346.77</v>
      </c>
      <c r="N185" s="85">
        <v>1354298.96</v>
      </c>
      <c r="O185" s="85">
        <v>5096316.49</v>
      </c>
      <c r="P185" s="85">
        <v>8253226.9100000001</v>
      </c>
      <c r="Q185" s="85">
        <v>8820475.0500000007</v>
      </c>
      <c r="R185" s="85">
        <v>302965</v>
      </c>
      <c r="S185" s="85">
        <v>2905280.74</v>
      </c>
      <c r="T185" s="85">
        <v>1630427.95</v>
      </c>
      <c r="U185" s="85">
        <v>1155999.33</v>
      </c>
      <c r="V185" s="85">
        <v>27984258.98</v>
      </c>
      <c r="W185" s="85">
        <v>4363152.6900000004</v>
      </c>
      <c r="X185" s="85">
        <v>2022850.02</v>
      </c>
      <c r="Y185" s="85">
        <v>3567914.12</v>
      </c>
      <c r="Z185" s="85">
        <v>1506888.68</v>
      </c>
      <c r="AA185" s="85">
        <v>1741483.82</v>
      </c>
      <c r="AB185" s="85">
        <v>3461959</v>
      </c>
      <c r="AC185" s="85">
        <v>1090352.19</v>
      </c>
      <c r="AD185" s="85">
        <v>0</v>
      </c>
      <c r="AE185" s="85">
        <v>44040059.240000002</v>
      </c>
      <c r="AF185" s="85">
        <v>2788758</v>
      </c>
      <c r="AG185" s="85">
        <v>1060682.46</v>
      </c>
      <c r="AH185" s="85">
        <v>2200845</v>
      </c>
      <c r="AI185" s="85">
        <v>1284349</v>
      </c>
      <c r="AJ185" s="85">
        <v>2297817.58</v>
      </c>
      <c r="AK185" s="85">
        <v>2014070.4</v>
      </c>
      <c r="AL185" s="85">
        <v>1516126.5</v>
      </c>
      <c r="AM185" s="85">
        <v>1981706.54</v>
      </c>
      <c r="AN185" s="85">
        <v>1388178</v>
      </c>
      <c r="AO185" s="85">
        <v>1252152.2</v>
      </c>
      <c r="AP185" s="85">
        <v>1554190.5</v>
      </c>
      <c r="AQ185" s="85">
        <v>12052409.210000001</v>
      </c>
      <c r="AR185" s="85">
        <v>1981935.29</v>
      </c>
      <c r="AS185" s="85">
        <v>1189960.55</v>
      </c>
      <c r="AT185" s="85">
        <v>1423970.52</v>
      </c>
      <c r="AU185" s="85">
        <v>996102.5</v>
      </c>
      <c r="AV185" s="85">
        <v>201722</v>
      </c>
      <c r="AW185" s="85">
        <v>1020926.75</v>
      </c>
      <c r="AX185" s="85">
        <v>27985745.469999999</v>
      </c>
      <c r="AY185" s="85">
        <v>2356973</v>
      </c>
      <c r="AZ185" s="85">
        <v>1256236.5</v>
      </c>
      <c r="BA185" s="85">
        <v>2175000</v>
      </c>
      <c r="BB185" s="85">
        <v>2552668.02</v>
      </c>
      <c r="BC185" s="85">
        <v>1831078.5</v>
      </c>
      <c r="BD185" s="85">
        <v>3241794</v>
      </c>
      <c r="BE185" s="85">
        <v>2104093</v>
      </c>
      <c r="BF185" s="85">
        <v>1597700.6</v>
      </c>
      <c r="BG185" s="85">
        <v>502539</v>
      </c>
      <c r="BH185" s="85">
        <v>551644</v>
      </c>
      <c r="BI185" s="85">
        <v>14051137.029999999</v>
      </c>
      <c r="BJ185" s="85">
        <v>6654788</v>
      </c>
      <c r="BK185" s="85">
        <v>1814629.75</v>
      </c>
      <c r="BL185" s="85">
        <v>1086300</v>
      </c>
      <c r="BM185" s="85">
        <v>2660983</v>
      </c>
      <c r="BN185" s="85">
        <v>2243145.4</v>
      </c>
      <c r="BO185" s="85">
        <v>973426.02</v>
      </c>
      <c r="BP185" s="85">
        <v>15367128.75</v>
      </c>
      <c r="BQ185" s="85">
        <v>1203060.79</v>
      </c>
      <c r="BR185" s="85">
        <v>330894.57</v>
      </c>
      <c r="BS185" s="85">
        <v>2504097.65</v>
      </c>
      <c r="BT185" s="85">
        <v>2535379</v>
      </c>
      <c r="BU185" s="85">
        <v>7824716.8499999996</v>
      </c>
      <c r="BV185" s="85">
        <v>1499601.46</v>
      </c>
      <c r="BW185" s="85">
        <v>602426.57999999996</v>
      </c>
      <c r="BX185" s="85">
        <v>624969.9</v>
      </c>
      <c r="BY185" s="86">
        <v>57134024.28989999</v>
      </c>
    </row>
    <row r="186" spans="1:77" x14ac:dyDescent="0.2">
      <c r="A186" s="83" t="s">
        <v>553</v>
      </c>
      <c r="B186" s="84" t="s">
        <v>566</v>
      </c>
      <c r="C186" s="83" t="s">
        <v>567</v>
      </c>
      <c r="D186" s="85">
        <v>4155540</v>
      </c>
      <c r="E186" s="85">
        <v>3000</v>
      </c>
      <c r="F186" s="85">
        <v>153290.25</v>
      </c>
      <c r="G186" s="85">
        <v>0</v>
      </c>
      <c r="H186" s="85">
        <v>39055</v>
      </c>
      <c r="I186" s="85">
        <v>0</v>
      </c>
      <c r="J186" s="85">
        <v>2455795.11</v>
      </c>
      <c r="K186" s="85">
        <v>1166290.5</v>
      </c>
      <c r="L186" s="85">
        <v>335569</v>
      </c>
      <c r="M186" s="85">
        <v>363121.78</v>
      </c>
      <c r="N186" s="85">
        <v>48095</v>
      </c>
      <c r="O186" s="85">
        <v>173405</v>
      </c>
      <c r="P186" s="85">
        <v>88100</v>
      </c>
      <c r="Q186" s="85">
        <v>663375</v>
      </c>
      <c r="R186" s="85">
        <v>0</v>
      </c>
      <c r="S186" s="85">
        <v>0</v>
      </c>
      <c r="T186" s="85">
        <v>0</v>
      </c>
      <c r="U186" s="85">
        <v>168080</v>
      </c>
      <c r="V186" s="85">
        <v>58000</v>
      </c>
      <c r="W186" s="85">
        <v>465422.4</v>
      </c>
      <c r="X186" s="85">
        <v>14338</v>
      </c>
      <c r="Y186" s="85">
        <v>1880372</v>
      </c>
      <c r="Z186" s="85">
        <v>0</v>
      </c>
      <c r="AA186" s="85">
        <v>0</v>
      </c>
      <c r="AB186" s="85">
        <v>0</v>
      </c>
      <c r="AC186" s="85">
        <v>0</v>
      </c>
      <c r="AD186" s="85">
        <v>0</v>
      </c>
      <c r="AE186" s="85">
        <v>0</v>
      </c>
      <c r="AF186" s="85">
        <v>1203100</v>
      </c>
      <c r="AG186" s="85">
        <v>6300</v>
      </c>
      <c r="AH186" s="85">
        <v>0</v>
      </c>
      <c r="AI186" s="85">
        <v>428400</v>
      </c>
      <c r="AJ186" s="85">
        <v>0</v>
      </c>
      <c r="AK186" s="85">
        <v>0</v>
      </c>
      <c r="AL186" s="85">
        <v>0</v>
      </c>
      <c r="AM186" s="85">
        <v>0</v>
      </c>
      <c r="AN186" s="85">
        <v>80752.5</v>
      </c>
      <c r="AO186" s="85">
        <v>107700</v>
      </c>
      <c r="AP186" s="85">
        <v>0</v>
      </c>
      <c r="AQ186" s="85">
        <v>459415.2</v>
      </c>
      <c r="AR186" s="85">
        <v>0</v>
      </c>
      <c r="AS186" s="85">
        <v>0</v>
      </c>
      <c r="AT186" s="85">
        <v>0</v>
      </c>
      <c r="AU186" s="85">
        <v>363800</v>
      </c>
      <c r="AV186" s="85">
        <v>0</v>
      </c>
      <c r="AW186" s="85">
        <v>25000</v>
      </c>
      <c r="AX186" s="85">
        <v>402407</v>
      </c>
      <c r="AY186" s="85">
        <v>0</v>
      </c>
      <c r="AZ186" s="85">
        <v>295500</v>
      </c>
      <c r="BA186" s="85">
        <v>0</v>
      </c>
      <c r="BB186" s="85">
        <v>356990</v>
      </c>
      <c r="BC186" s="85">
        <v>576400</v>
      </c>
      <c r="BD186" s="85">
        <v>0</v>
      </c>
      <c r="BE186" s="85">
        <v>0</v>
      </c>
      <c r="BF186" s="85">
        <v>27600</v>
      </c>
      <c r="BG186" s="85">
        <v>181444</v>
      </c>
      <c r="BH186" s="85">
        <v>0</v>
      </c>
      <c r="BI186" s="85">
        <v>0</v>
      </c>
      <c r="BJ186" s="85">
        <v>941000</v>
      </c>
      <c r="BK186" s="85">
        <v>480500</v>
      </c>
      <c r="BL186" s="85">
        <v>99700</v>
      </c>
      <c r="BM186" s="85">
        <v>487073</v>
      </c>
      <c r="BN186" s="85">
        <v>200000</v>
      </c>
      <c r="BO186" s="85">
        <v>346800</v>
      </c>
      <c r="BP186" s="85">
        <v>361008.5</v>
      </c>
      <c r="BQ186" s="85">
        <v>506026.1</v>
      </c>
      <c r="BR186" s="85">
        <v>16800</v>
      </c>
      <c r="BS186" s="85">
        <v>0</v>
      </c>
      <c r="BT186" s="85">
        <v>0</v>
      </c>
      <c r="BU186" s="85">
        <v>52930</v>
      </c>
      <c r="BV186" s="85">
        <v>0</v>
      </c>
      <c r="BW186" s="85">
        <v>0</v>
      </c>
      <c r="BX186" s="85">
        <v>0</v>
      </c>
      <c r="BY186" s="86">
        <v>8653243.160000002</v>
      </c>
    </row>
    <row r="187" spans="1:77" x14ac:dyDescent="0.2">
      <c r="A187" s="83" t="s">
        <v>553</v>
      </c>
      <c r="B187" s="84" t="s">
        <v>568</v>
      </c>
      <c r="C187" s="83" t="s">
        <v>569</v>
      </c>
      <c r="D187" s="85">
        <v>3923985.96</v>
      </c>
      <c r="E187" s="85">
        <v>14500</v>
      </c>
      <c r="F187" s="85">
        <v>74258</v>
      </c>
      <c r="G187" s="85">
        <v>24824</v>
      </c>
      <c r="H187" s="85">
        <v>273635</v>
      </c>
      <c r="I187" s="85">
        <v>14500</v>
      </c>
      <c r="J187" s="85">
        <v>0</v>
      </c>
      <c r="K187" s="85">
        <v>86028</v>
      </c>
      <c r="L187" s="85">
        <v>0</v>
      </c>
      <c r="M187" s="85">
        <v>424287.65</v>
      </c>
      <c r="N187" s="85">
        <v>2200</v>
      </c>
      <c r="O187" s="85">
        <v>37497</v>
      </c>
      <c r="P187" s="85">
        <v>0</v>
      </c>
      <c r="Q187" s="85">
        <v>0</v>
      </c>
      <c r="R187" s="85">
        <v>29360.7</v>
      </c>
      <c r="S187" s="85">
        <v>41650</v>
      </c>
      <c r="T187" s="85">
        <v>0</v>
      </c>
      <c r="U187" s="85">
        <v>10930.15</v>
      </c>
      <c r="V187" s="85">
        <v>0</v>
      </c>
      <c r="W187" s="85">
        <v>42947.5</v>
      </c>
      <c r="X187" s="85">
        <v>8800</v>
      </c>
      <c r="Y187" s="85">
        <v>131664.75</v>
      </c>
      <c r="Z187" s="85">
        <v>4000</v>
      </c>
      <c r="AA187" s="85">
        <v>60800</v>
      </c>
      <c r="AB187" s="85">
        <v>37100</v>
      </c>
      <c r="AC187" s="85">
        <v>0</v>
      </c>
      <c r="AD187" s="85">
        <v>0</v>
      </c>
      <c r="AE187" s="85">
        <v>136507</v>
      </c>
      <c r="AF187" s="85">
        <v>36450</v>
      </c>
      <c r="AG187" s="85">
        <v>11700</v>
      </c>
      <c r="AH187" s="85">
        <v>24300</v>
      </c>
      <c r="AI187" s="85">
        <v>12650</v>
      </c>
      <c r="AJ187" s="85">
        <v>0</v>
      </c>
      <c r="AK187" s="85">
        <v>35100</v>
      </c>
      <c r="AL187" s="85">
        <v>0</v>
      </c>
      <c r="AM187" s="85">
        <v>53600</v>
      </c>
      <c r="AN187" s="85">
        <v>48830</v>
      </c>
      <c r="AO187" s="85">
        <v>49010</v>
      </c>
      <c r="AP187" s="85">
        <v>0</v>
      </c>
      <c r="AQ187" s="85">
        <v>32735</v>
      </c>
      <c r="AR187" s="85">
        <v>13900</v>
      </c>
      <c r="AS187" s="85">
        <v>13350</v>
      </c>
      <c r="AT187" s="85">
        <v>40800</v>
      </c>
      <c r="AU187" s="85">
        <v>2040</v>
      </c>
      <c r="AV187" s="85">
        <v>0</v>
      </c>
      <c r="AW187" s="85">
        <v>0</v>
      </c>
      <c r="AX187" s="85">
        <v>2003402.57</v>
      </c>
      <c r="AY187" s="85">
        <v>0</v>
      </c>
      <c r="AZ187" s="85">
        <v>0</v>
      </c>
      <c r="BA187" s="85">
        <v>23720.400000000001</v>
      </c>
      <c r="BB187" s="85">
        <v>26975.5</v>
      </c>
      <c r="BC187" s="85">
        <v>14377</v>
      </c>
      <c r="BD187" s="85">
        <v>124400</v>
      </c>
      <c r="BE187" s="85">
        <v>0</v>
      </c>
      <c r="BF187" s="85">
        <v>0</v>
      </c>
      <c r="BG187" s="85">
        <v>43450</v>
      </c>
      <c r="BH187" s="85">
        <v>0</v>
      </c>
      <c r="BI187" s="85">
        <v>1001725.75</v>
      </c>
      <c r="BJ187" s="85">
        <v>0</v>
      </c>
      <c r="BK187" s="85">
        <v>37985</v>
      </c>
      <c r="BL187" s="85">
        <v>0</v>
      </c>
      <c r="BM187" s="85">
        <v>0</v>
      </c>
      <c r="BN187" s="85">
        <v>28405</v>
      </c>
      <c r="BO187" s="85">
        <v>0</v>
      </c>
      <c r="BP187" s="85">
        <v>1145922.8500000001</v>
      </c>
      <c r="BQ187" s="85">
        <v>11960</v>
      </c>
      <c r="BR187" s="85">
        <v>7276</v>
      </c>
      <c r="BS187" s="85">
        <v>4400</v>
      </c>
      <c r="BT187" s="85">
        <v>43384</v>
      </c>
      <c r="BU187" s="85">
        <v>0</v>
      </c>
      <c r="BV187" s="85">
        <v>0</v>
      </c>
      <c r="BW187" s="85">
        <v>38100</v>
      </c>
      <c r="BX187" s="85">
        <v>0</v>
      </c>
      <c r="BY187" s="86">
        <v>21940842</v>
      </c>
    </row>
    <row r="188" spans="1:77" x14ac:dyDescent="0.2">
      <c r="A188" s="83" t="s">
        <v>553</v>
      </c>
      <c r="B188" s="84" t="s">
        <v>570</v>
      </c>
      <c r="C188" s="83" t="s">
        <v>571</v>
      </c>
      <c r="D188" s="85">
        <v>528320.86</v>
      </c>
      <c r="E188" s="85">
        <v>84758.17</v>
      </c>
      <c r="F188" s="85">
        <v>152477.01999999999</v>
      </c>
      <c r="G188" s="85">
        <v>98514.35</v>
      </c>
      <c r="H188" s="85">
        <v>66640</v>
      </c>
      <c r="I188" s="85">
        <v>15500</v>
      </c>
      <c r="J188" s="85">
        <v>53234.239999999998</v>
      </c>
      <c r="K188" s="85">
        <v>75896.03</v>
      </c>
      <c r="L188" s="85">
        <v>5101.7700000000004</v>
      </c>
      <c r="M188" s="85">
        <v>123031.86</v>
      </c>
      <c r="N188" s="85">
        <v>125490</v>
      </c>
      <c r="O188" s="85">
        <v>196286.4</v>
      </c>
      <c r="P188" s="85">
        <v>121998.12</v>
      </c>
      <c r="Q188" s="85">
        <v>244746.8</v>
      </c>
      <c r="R188" s="85">
        <v>32406</v>
      </c>
      <c r="S188" s="85">
        <v>70572.45</v>
      </c>
      <c r="T188" s="85">
        <v>66940</v>
      </c>
      <c r="U188" s="85">
        <v>61762.51</v>
      </c>
      <c r="V188" s="85">
        <v>0</v>
      </c>
      <c r="W188" s="85">
        <v>92199.86</v>
      </c>
      <c r="X188" s="85">
        <v>118066.56</v>
      </c>
      <c r="Y188" s="85">
        <v>129203.7</v>
      </c>
      <c r="Z188" s="85">
        <v>92537.73</v>
      </c>
      <c r="AA188" s="85">
        <v>190513.02</v>
      </c>
      <c r="AB188" s="85">
        <v>107197</v>
      </c>
      <c r="AC188" s="85">
        <v>100</v>
      </c>
      <c r="AD188" s="85">
        <v>76854.5</v>
      </c>
      <c r="AE188" s="85">
        <v>252026.84</v>
      </c>
      <c r="AF188" s="85">
        <v>61600</v>
      </c>
      <c r="AG188" s="85">
        <v>18401.61</v>
      </c>
      <c r="AH188" s="85">
        <v>49400</v>
      </c>
      <c r="AI188" s="85">
        <v>64556.49</v>
      </c>
      <c r="AJ188" s="85">
        <v>136800</v>
      </c>
      <c r="AK188" s="85">
        <v>194329.65</v>
      </c>
      <c r="AL188" s="85">
        <v>52815</v>
      </c>
      <c r="AM188" s="85">
        <v>223966.77</v>
      </c>
      <c r="AN188" s="85">
        <v>233109.11</v>
      </c>
      <c r="AO188" s="85">
        <v>194769.77</v>
      </c>
      <c r="AP188" s="85">
        <v>28730.19</v>
      </c>
      <c r="AQ188" s="85">
        <v>168809.67</v>
      </c>
      <c r="AR188" s="85">
        <v>264219.90000000002</v>
      </c>
      <c r="AS188" s="85">
        <v>15005.81</v>
      </c>
      <c r="AT188" s="85">
        <v>64463.12</v>
      </c>
      <c r="AU188" s="85">
        <v>76238.149999999994</v>
      </c>
      <c r="AV188" s="85">
        <v>15138.05</v>
      </c>
      <c r="AW188" s="85">
        <v>37416.93</v>
      </c>
      <c r="AX188" s="85">
        <v>187460</v>
      </c>
      <c r="AY188" s="85">
        <v>102766.79</v>
      </c>
      <c r="AZ188" s="85">
        <v>70132.350000000006</v>
      </c>
      <c r="BA188" s="85">
        <v>189123.04</v>
      </c>
      <c r="BB188" s="85">
        <v>135313.4</v>
      </c>
      <c r="BC188" s="85">
        <v>134398.5</v>
      </c>
      <c r="BD188" s="85">
        <v>89946.37</v>
      </c>
      <c r="BE188" s="85">
        <v>126862.78</v>
      </c>
      <c r="BF188" s="85">
        <v>36812.629999999997</v>
      </c>
      <c r="BG188" s="85">
        <v>27130.84</v>
      </c>
      <c r="BH188" s="85">
        <v>14622.72</v>
      </c>
      <c r="BI188" s="85">
        <v>314482.61</v>
      </c>
      <c r="BJ188" s="85">
        <v>235046.06</v>
      </c>
      <c r="BK188" s="85">
        <v>143464.1</v>
      </c>
      <c r="BL188" s="85">
        <v>51806.46</v>
      </c>
      <c r="BM188" s="85">
        <v>145670.59</v>
      </c>
      <c r="BN188" s="85">
        <v>155580.41</v>
      </c>
      <c r="BO188" s="85">
        <v>124303.17</v>
      </c>
      <c r="BP188" s="85">
        <v>392988.19</v>
      </c>
      <c r="BQ188" s="85">
        <v>82149.58</v>
      </c>
      <c r="BR188" s="85">
        <v>228564.76</v>
      </c>
      <c r="BS188" s="85">
        <v>220334.09</v>
      </c>
      <c r="BT188" s="85">
        <v>54815.09</v>
      </c>
      <c r="BU188" s="85">
        <v>121451</v>
      </c>
      <c r="BV188" s="85">
        <v>101802.38</v>
      </c>
      <c r="BW188" s="85">
        <v>78552.98</v>
      </c>
      <c r="BX188" s="85">
        <v>4515.3999999999996</v>
      </c>
      <c r="BY188" s="86">
        <v>641754.69999999995</v>
      </c>
    </row>
    <row r="189" spans="1:77" x14ac:dyDescent="0.2">
      <c r="A189" s="83" t="s">
        <v>553</v>
      </c>
      <c r="B189" s="84" t="s">
        <v>572</v>
      </c>
      <c r="C189" s="83" t="s">
        <v>573</v>
      </c>
      <c r="D189" s="85">
        <v>106227.5</v>
      </c>
      <c r="E189" s="85">
        <v>19955.5</v>
      </c>
      <c r="F189" s="85">
        <v>93859</v>
      </c>
      <c r="G189" s="85">
        <v>0</v>
      </c>
      <c r="H189" s="85">
        <v>42411</v>
      </c>
      <c r="I189" s="85">
        <v>0</v>
      </c>
      <c r="J189" s="85">
        <v>0</v>
      </c>
      <c r="K189" s="85">
        <v>70780</v>
      </c>
      <c r="L189" s="85">
        <v>0</v>
      </c>
      <c r="M189" s="85">
        <v>8050</v>
      </c>
      <c r="N189" s="85">
        <v>0</v>
      </c>
      <c r="O189" s="85">
        <v>16581</v>
      </c>
      <c r="P189" s="85">
        <v>0</v>
      </c>
      <c r="Q189" s="85">
        <v>9993.7999999999993</v>
      </c>
      <c r="R189" s="85">
        <v>0</v>
      </c>
      <c r="S189" s="85">
        <v>0</v>
      </c>
      <c r="T189" s="85">
        <v>0</v>
      </c>
      <c r="U189" s="85">
        <v>0</v>
      </c>
      <c r="V189" s="85">
        <v>0</v>
      </c>
      <c r="W189" s="85">
        <v>400</v>
      </c>
      <c r="X189" s="85">
        <v>0</v>
      </c>
      <c r="Y189" s="85">
        <v>33170</v>
      </c>
      <c r="Z189" s="85">
        <v>3000</v>
      </c>
      <c r="AA189" s="85">
        <v>0</v>
      </c>
      <c r="AB189" s="85">
        <v>7383</v>
      </c>
      <c r="AC189" s="85">
        <v>0</v>
      </c>
      <c r="AD189" s="85">
        <v>0</v>
      </c>
      <c r="AE189" s="85">
        <v>800</v>
      </c>
      <c r="AF189" s="85">
        <v>60607</v>
      </c>
      <c r="AG189" s="85">
        <v>3170</v>
      </c>
      <c r="AH189" s="85">
        <v>500</v>
      </c>
      <c r="AI189" s="85">
        <v>0</v>
      </c>
      <c r="AJ189" s="85">
        <v>14900</v>
      </c>
      <c r="AK189" s="85">
        <v>22256</v>
      </c>
      <c r="AL189" s="85">
        <v>0</v>
      </c>
      <c r="AM189" s="85">
        <v>0</v>
      </c>
      <c r="AN189" s="85">
        <v>31280</v>
      </c>
      <c r="AO189" s="85">
        <v>21350</v>
      </c>
      <c r="AP189" s="85">
        <v>69015</v>
      </c>
      <c r="AQ189" s="85">
        <v>0</v>
      </c>
      <c r="AR189" s="85">
        <v>600</v>
      </c>
      <c r="AS189" s="85">
        <v>0</v>
      </c>
      <c r="AT189" s="85">
        <v>0</v>
      </c>
      <c r="AU189" s="85">
        <v>0</v>
      </c>
      <c r="AV189" s="85">
        <v>0</v>
      </c>
      <c r="AW189" s="85">
        <v>37450</v>
      </c>
      <c r="AX189" s="85">
        <v>0</v>
      </c>
      <c r="AY189" s="85">
        <v>1320</v>
      </c>
      <c r="AZ189" s="85">
        <v>46558.68</v>
      </c>
      <c r="BA189" s="85">
        <v>28687.1</v>
      </c>
      <c r="BB189" s="85">
        <v>0</v>
      </c>
      <c r="BC189" s="85">
        <v>16478</v>
      </c>
      <c r="BD189" s="85">
        <v>800</v>
      </c>
      <c r="BE189" s="85">
        <v>0</v>
      </c>
      <c r="BF189" s="85">
        <v>0</v>
      </c>
      <c r="BG189" s="85">
        <v>14596.21</v>
      </c>
      <c r="BH189" s="85">
        <v>17570</v>
      </c>
      <c r="BI189" s="85">
        <v>78110</v>
      </c>
      <c r="BJ189" s="85">
        <v>0</v>
      </c>
      <c r="BK189" s="85">
        <v>0</v>
      </c>
      <c r="BL189" s="85">
        <v>12150</v>
      </c>
      <c r="BM189" s="85">
        <v>3136.53</v>
      </c>
      <c r="BN189" s="85">
        <v>64257.81</v>
      </c>
      <c r="BO189" s="85">
        <v>34000</v>
      </c>
      <c r="BP189" s="85">
        <v>346260</v>
      </c>
      <c r="BQ189" s="85">
        <v>0</v>
      </c>
      <c r="BR189" s="85">
        <v>0</v>
      </c>
      <c r="BS189" s="85">
        <v>0</v>
      </c>
      <c r="BT189" s="85">
        <v>0</v>
      </c>
      <c r="BU189" s="85">
        <v>27338.400000000001</v>
      </c>
      <c r="BV189" s="85">
        <v>128724.5</v>
      </c>
      <c r="BW189" s="85">
        <v>5000</v>
      </c>
      <c r="BX189" s="85">
        <v>0</v>
      </c>
      <c r="BY189" s="86">
        <v>15382486.489999998</v>
      </c>
    </row>
    <row r="190" spans="1:77" x14ac:dyDescent="0.2">
      <c r="A190" s="83" t="s">
        <v>553</v>
      </c>
      <c r="B190" s="84" t="s">
        <v>574</v>
      </c>
      <c r="C190" s="83" t="s">
        <v>575</v>
      </c>
      <c r="D190" s="85">
        <v>132342.95000000001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85">
        <v>56957.25</v>
      </c>
      <c r="L190" s="85">
        <v>0</v>
      </c>
      <c r="M190" s="85">
        <v>0</v>
      </c>
      <c r="N190" s="85">
        <v>0</v>
      </c>
      <c r="O190" s="85">
        <v>0</v>
      </c>
      <c r="P190" s="85">
        <v>0</v>
      </c>
      <c r="Q190" s="85">
        <v>0</v>
      </c>
      <c r="R190" s="85">
        <v>0</v>
      </c>
      <c r="S190" s="85">
        <v>0</v>
      </c>
      <c r="T190" s="85">
        <v>0</v>
      </c>
      <c r="U190" s="85">
        <v>0</v>
      </c>
      <c r="V190" s="85">
        <v>0</v>
      </c>
      <c r="W190" s="85">
        <v>0</v>
      </c>
      <c r="X190" s="85">
        <v>0</v>
      </c>
      <c r="Y190" s="85">
        <v>54953</v>
      </c>
      <c r="Z190" s="85">
        <v>0</v>
      </c>
      <c r="AA190" s="85">
        <v>0</v>
      </c>
      <c r="AB190" s="85">
        <v>15650</v>
      </c>
      <c r="AC190" s="85">
        <v>0</v>
      </c>
      <c r="AD190" s="85">
        <v>0</v>
      </c>
      <c r="AE190" s="85">
        <v>9490</v>
      </c>
      <c r="AF190" s="85">
        <v>0</v>
      </c>
      <c r="AG190" s="85">
        <v>0</v>
      </c>
      <c r="AH190" s="85">
        <v>7000</v>
      </c>
      <c r="AI190" s="85">
        <v>3735</v>
      </c>
      <c r="AJ190" s="85">
        <v>0</v>
      </c>
      <c r="AK190" s="85">
        <v>1000</v>
      </c>
      <c r="AL190" s="85">
        <v>0</v>
      </c>
      <c r="AM190" s="85">
        <v>0</v>
      </c>
      <c r="AN190" s="85">
        <v>4500</v>
      </c>
      <c r="AO190" s="85">
        <v>0</v>
      </c>
      <c r="AP190" s="85">
        <v>0</v>
      </c>
      <c r="AQ190" s="85">
        <v>3200</v>
      </c>
      <c r="AR190" s="85">
        <v>0</v>
      </c>
      <c r="AS190" s="85">
        <v>0</v>
      </c>
      <c r="AT190" s="85">
        <v>0</v>
      </c>
      <c r="AU190" s="85">
        <v>5380</v>
      </c>
      <c r="AV190" s="85">
        <v>0</v>
      </c>
      <c r="AW190" s="85">
        <v>0</v>
      </c>
      <c r="AX190" s="85">
        <v>0</v>
      </c>
      <c r="AY190" s="85">
        <v>0</v>
      </c>
      <c r="AZ190" s="85">
        <v>74846.5</v>
      </c>
      <c r="BA190" s="85">
        <v>10486</v>
      </c>
      <c r="BB190" s="85">
        <v>0</v>
      </c>
      <c r="BC190" s="85">
        <v>0</v>
      </c>
      <c r="BD190" s="85">
        <v>0</v>
      </c>
      <c r="BE190" s="85">
        <v>0</v>
      </c>
      <c r="BF190" s="85">
        <v>0</v>
      </c>
      <c r="BG190" s="85">
        <v>3420</v>
      </c>
      <c r="BH190" s="85">
        <v>0</v>
      </c>
      <c r="BI190" s="85">
        <v>0</v>
      </c>
      <c r="BJ190" s="85">
        <v>0</v>
      </c>
      <c r="BK190" s="85">
        <v>59920</v>
      </c>
      <c r="BL190" s="85">
        <v>0</v>
      </c>
      <c r="BM190" s="85">
        <v>13800</v>
      </c>
      <c r="BN190" s="85">
        <v>800</v>
      </c>
      <c r="BO190" s="85">
        <v>0</v>
      </c>
      <c r="BP190" s="85">
        <v>0</v>
      </c>
      <c r="BQ190" s="85">
        <v>1900</v>
      </c>
      <c r="BR190" s="85">
        <v>0</v>
      </c>
      <c r="BS190" s="85">
        <v>0</v>
      </c>
      <c r="BT190" s="85">
        <v>0</v>
      </c>
      <c r="BU190" s="85">
        <v>43540</v>
      </c>
      <c r="BV190" s="85">
        <v>0</v>
      </c>
      <c r="BW190" s="85">
        <v>0</v>
      </c>
      <c r="BX190" s="85">
        <v>0</v>
      </c>
      <c r="BY190" s="86">
        <v>5564394.1299999999</v>
      </c>
    </row>
    <row r="191" spans="1:77" x14ac:dyDescent="0.2">
      <c r="A191" s="83" t="s">
        <v>553</v>
      </c>
      <c r="B191" s="84" t="s">
        <v>576</v>
      </c>
      <c r="C191" s="83" t="s">
        <v>577</v>
      </c>
      <c r="D191" s="85">
        <v>3842385.26</v>
      </c>
      <c r="E191" s="85">
        <v>109889</v>
      </c>
      <c r="F191" s="85">
        <v>395743.97</v>
      </c>
      <c r="G191" s="85">
        <v>303821.07</v>
      </c>
      <c r="H191" s="85">
        <v>137490</v>
      </c>
      <c r="I191" s="85">
        <v>122085</v>
      </c>
      <c r="J191" s="85">
        <v>4442265.53</v>
      </c>
      <c r="K191" s="85">
        <v>315459.5</v>
      </c>
      <c r="L191" s="85">
        <v>15000</v>
      </c>
      <c r="M191" s="85">
        <v>405393.22</v>
      </c>
      <c r="N191" s="85">
        <v>95820</v>
      </c>
      <c r="O191" s="85">
        <v>271523.51</v>
      </c>
      <c r="P191" s="85">
        <v>280177.8</v>
      </c>
      <c r="Q191" s="85">
        <v>246653.34</v>
      </c>
      <c r="R191" s="85">
        <v>49500</v>
      </c>
      <c r="S191" s="85">
        <v>146500</v>
      </c>
      <c r="T191" s="85">
        <v>0</v>
      </c>
      <c r="U191" s="85">
        <v>200670</v>
      </c>
      <c r="V191" s="85">
        <v>428305</v>
      </c>
      <c r="W191" s="85">
        <v>604168.25</v>
      </c>
      <c r="X191" s="85">
        <v>78105.75</v>
      </c>
      <c r="Y191" s="85">
        <v>764185.9</v>
      </c>
      <c r="Z191" s="85">
        <v>4500</v>
      </c>
      <c r="AA191" s="85">
        <v>17670</v>
      </c>
      <c r="AB191" s="85">
        <v>235821.64</v>
      </c>
      <c r="AC191" s="85">
        <v>0</v>
      </c>
      <c r="AD191" s="85">
        <v>185971.28</v>
      </c>
      <c r="AE191" s="85">
        <v>3994088.85</v>
      </c>
      <c r="AF191" s="85">
        <v>187587.33</v>
      </c>
      <c r="AG191" s="85">
        <v>84270</v>
      </c>
      <c r="AH191" s="85">
        <v>100986.18</v>
      </c>
      <c r="AI191" s="85">
        <v>119345.55</v>
      </c>
      <c r="AJ191" s="85">
        <v>10440</v>
      </c>
      <c r="AK191" s="85">
        <v>142623</v>
      </c>
      <c r="AL191" s="85">
        <v>105498</v>
      </c>
      <c r="AM191" s="85">
        <v>135011.25</v>
      </c>
      <c r="AN191" s="85">
        <v>181787.51999999999</v>
      </c>
      <c r="AO191" s="85">
        <v>93745.5</v>
      </c>
      <c r="AP191" s="85">
        <v>418760</v>
      </c>
      <c r="AQ191" s="85">
        <v>776019</v>
      </c>
      <c r="AR191" s="85">
        <v>80228</v>
      </c>
      <c r="AS191" s="85">
        <v>84683.5</v>
      </c>
      <c r="AT191" s="85">
        <v>48460</v>
      </c>
      <c r="AU191" s="85">
        <v>138240</v>
      </c>
      <c r="AV191" s="85">
        <v>5000</v>
      </c>
      <c r="AW191" s="85">
        <v>0</v>
      </c>
      <c r="AX191" s="85">
        <v>2923900.25</v>
      </c>
      <c r="AY191" s="85">
        <v>0</v>
      </c>
      <c r="AZ191" s="85">
        <v>219544.7</v>
      </c>
      <c r="BA191" s="85">
        <v>296028.79999999999</v>
      </c>
      <c r="BB191" s="85">
        <v>131111.82999999999</v>
      </c>
      <c r="BC191" s="85">
        <v>119364</v>
      </c>
      <c r="BD191" s="85">
        <v>245695</v>
      </c>
      <c r="BE191" s="85">
        <v>365004.05</v>
      </c>
      <c r="BF191" s="85">
        <v>43001</v>
      </c>
      <c r="BG191" s="85">
        <v>25420</v>
      </c>
      <c r="BH191" s="85">
        <v>105400</v>
      </c>
      <c r="BI191" s="85">
        <v>2292411.14</v>
      </c>
      <c r="BJ191" s="85">
        <v>311479.09000000003</v>
      </c>
      <c r="BK191" s="85">
        <v>96039.5</v>
      </c>
      <c r="BL191" s="85">
        <v>47365</v>
      </c>
      <c r="BM191" s="85">
        <v>62690</v>
      </c>
      <c r="BN191" s="85">
        <v>92590</v>
      </c>
      <c r="BO191" s="85">
        <v>25118.07</v>
      </c>
      <c r="BP191" s="85">
        <v>2499563.31</v>
      </c>
      <c r="BQ191" s="85">
        <v>3738.3</v>
      </c>
      <c r="BR191" s="85">
        <v>56260</v>
      </c>
      <c r="BS191" s="85">
        <v>113300</v>
      </c>
      <c r="BT191" s="85">
        <v>38544</v>
      </c>
      <c r="BU191" s="85">
        <v>381920.5</v>
      </c>
      <c r="BV191" s="85">
        <v>25073.7</v>
      </c>
      <c r="BW191" s="85">
        <v>38580</v>
      </c>
      <c r="BX191" s="85">
        <v>0</v>
      </c>
      <c r="BY191" s="86">
        <v>7480583.4800000023</v>
      </c>
    </row>
    <row r="192" spans="1:77" x14ac:dyDescent="0.2">
      <c r="A192" s="83" t="s">
        <v>553</v>
      </c>
      <c r="B192" s="84" t="s">
        <v>578</v>
      </c>
      <c r="C192" s="83" t="s">
        <v>579</v>
      </c>
      <c r="D192" s="85">
        <v>11400</v>
      </c>
      <c r="E192" s="85">
        <v>0</v>
      </c>
      <c r="F192" s="85">
        <v>33063</v>
      </c>
      <c r="G192" s="85">
        <v>0</v>
      </c>
      <c r="H192" s="85">
        <v>0</v>
      </c>
      <c r="I192" s="85">
        <v>3638</v>
      </c>
      <c r="J192" s="85">
        <v>0</v>
      </c>
      <c r="K192" s="85">
        <v>97744.5</v>
      </c>
      <c r="L192" s="85">
        <v>952.3</v>
      </c>
      <c r="M192" s="85">
        <v>9041.5</v>
      </c>
      <c r="N192" s="85">
        <v>0</v>
      </c>
      <c r="O192" s="85">
        <v>3916.2</v>
      </c>
      <c r="P192" s="85">
        <v>4066</v>
      </c>
      <c r="Q192" s="85">
        <v>2782</v>
      </c>
      <c r="R192" s="85">
        <v>0</v>
      </c>
      <c r="S192" s="85">
        <v>0</v>
      </c>
      <c r="T192" s="85">
        <v>2974.6</v>
      </c>
      <c r="U192" s="85">
        <v>0</v>
      </c>
      <c r="V192" s="85">
        <v>0</v>
      </c>
      <c r="W192" s="85">
        <v>53981.5</v>
      </c>
      <c r="X192" s="85">
        <v>0</v>
      </c>
      <c r="Y192" s="85">
        <v>17655</v>
      </c>
      <c r="Z192" s="85">
        <v>2514.5</v>
      </c>
      <c r="AA192" s="85">
        <v>856</v>
      </c>
      <c r="AB192" s="85">
        <v>15900</v>
      </c>
      <c r="AC192" s="85">
        <v>481.5</v>
      </c>
      <c r="AD192" s="85">
        <v>0</v>
      </c>
      <c r="AE192" s="85">
        <v>0</v>
      </c>
      <c r="AF192" s="85">
        <v>0</v>
      </c>
      <c r="AG192" s="85">
        <v>1500</v>
      </c>
      <c r="AH192" s="85">
        <v>0</v>
      </c>
      <c r="AI192" s="85">
        <v>785</v>
      </c>
      <c r="AJ192" s="85">
        <v>0</v>
      </c>
      <c r="AK192" s="85">
        <v>0</v>
      </c>
      <c r="AL192" s="85">
        <v>0</v>
      </c>
      <c r="AM192" s="85">
        <v>10840</v>
      </c>
      <c r="AN192" s="85">
        <v>0</v>
      </c>
      <c r="AO192" s="85">
        <v>1200</v>
      </c>
      <c r="AP192" s="85">
        <v>0</v>
      </c>
      <c r="AQ192" s="85">
        <v>0</v>
      </c>
      <c r="AR192" s="85">
        <v>1183</v>
      </c>
      <c r="AS192" s="85">
        <v>4268</v>
      </c>
      <c r="AT192" s="85">
        <v>8088</v>
      </c>
      <c r="AU192" s="85">
        <v>750</v>
      </c>
      <c r="AV192" s="85">
        <v>3906</v>
      </c>
      <c r="AW192" s="85">
        <v>0</v>
      </c>
      <c r="AX192" s="85">
        <v>0</v>
      </c>
      <c r="AY192" s="85">
        <v>0</v>
      </c>
      <c r="AZ192" s="85">
        <v>0</v>
      </c>
      <c r="BA192" s="85">
        <v>5992</v>
      </c>
      <c r="BB192" s="85">
        <v>17120</v>
      </c>
      <c r="BC192" s="85">
        <v>13300</v>
      </c>
      <c r="BD192" s="85">
        <v>0</v>
      </c>
      <c r="BE192" s="85">
        <v>0</v>
      </c>
      <c r="BF192" s="85">
        <v>0</v>
      </c>
      <c r="BG192" s="85">
        <v>22900</v>
      </c>
      <c r="BH192" s="85">
        <v>0</v>
      </c>
      <c r="BI192" s="85">
        <v>0</v>
      </c>
      <c r="BJ192" s="85">
        <v>0</v>
      </c>
      <c r="BK192" s="85">
        <v>37042</v>
      </c>
      <c r="BL192" s="85">
        <v>10690</v>
      </c>
      <c r="BM192" s="85">
        <v>0</v>
      </c>
      <c r="BN192" s="85">
        <v>0</v>
      </c>
      <c r="BO192" s="85">
        <v>750</v>
      </c>
      <c r="BP192" s="85">
        <v>57008</v>
      </c>
      <c r="BQ192" s="85">
        <v>12680</v>
      </c>
      <c r="BR192" s="85">
        <v>7700</v>
      </c>
      <c r="BS192" s="85">
        <v>0</v>
      </c>
      <c r="BT192" s="85">
        <v>3750</v>
      </c>
      <c r="BU192" s="85">
        <v>0</v>
      </c>
      <c r="BV192" s="85">
        <v>2140</v>
      </c>
      <c r="BW192" s="85">
        <v>2500</v>
      </c>
      <c r="BX192" s="85">
        <v>0</v>
      </c>
      <c r="BY192" s="86">
        <v>1318344.19</v>
      </c>
    </row>
    <row r="193" spans="1:77" x14ac:dyDescent="0.2">
      <c r="A193" s="83" t="s">
        <v>553</v>
      </c>
      <c r="B193" s="84" t="s">
        <v>580</v>
      </c>
      <c r="C193" s="83" t="s">
        <v>581</v>
      </c>
      <c r="D193" s="85">
        <v>260075.26</v>
      </c>
      <c r="E193" s="85">
        <v>8132</v>
      </c>
      <c r="F193" s="85">
        <v>483469.53</v>
      </c>
      <c r="G193" s="85">
        <v>65817.66</v>
      </c>
      <c r="H193" s="85">
        <v>197661.89</v>
      </c>
      <c r="I193" s="85">
        <v>12176.6</v>
      </c>
      <c r="J193" s="85">
        <v>1426679.87</v>
      </c>
      <c r="K193" s="85">
        <v>228511.75</v>
      </c>
      <c r="L193" s="85">
        <v>0</v>
      </c>
      <c r="M193" s="85">
        <v>43248.78</v>
      </c>
      <c r="N193" s="85">
        <v>1750</v>
      </c>
      <c r="O193" s="85">
        <v>460672.78</v>
      </c>
      <c r="P193" s="85">
        <v>81363</v>
      </c>
      <c r="Q193" s="85">
        <v>0</v>
      </c>
      <c r="R193" s="85">
        <v>30000</v>
      </c>
      <c r="S193" s="85">
        <v>5250</v>
      </c>
      <c r="T193" s="85">
        <v>205565</v>
      </c>
      <c r="U193" s="85">
        <v>27071</v>
      </c>
      <c r="V193" s="85">
        <v>0</v>
      </c>
      <c r="W193" s="85">
        <v>43441.5</v>
      </c>
      <c r="X193" s="85">
        <v>31511.599999999999</v>
      </c>
      <c r="Y193" s="85">
        <v>89398.5</v>
      </c>
      <c r="Z193" s="85">
        <v>123328</v>
      </c>
      <c r="AA193" s="85">
        <v>0</v>
      </c>
      <c r="AB193" s="85">
        <v>83674</v>
      </c>
      <c r="AC193" s="85">
        <v>0</v>
      </c>
      <c r="AD193" s="85">
        <v>58913.35</v>
      </c>
      <c r="AE193" s="85">
        <v>67351.8</v>
      </c>
      <c r="AF193" s="85">
        <v>71284.240000000005</v>
      </c>
      <c r="AG193" s="85">
        <v>7300</v>
      </c>
      <c r="AH193" s="85">
        <v>44539</v>
      </c>
      <c r="AI193" s="85">
        <v>9320</v>
      </c>
      <c r="AJ193" s="85">
        <v>16480</v>
      </c>
      <c r="AK193" s="85">
        <v>3600</v>
      </c>
      <c r="AL193" s="85">
        <v>11630</v>
      </c>
      <c r="AM193" s="85">
        <v>830</v>
      </c>
      <c r="AN193" s="85">
        <v>42893</v>
      </c>
      <c r="AO193" s="85">
        <v>0</v>
      </c>
      <c r="AP193" s="85">
        <v>8100</v>
      </c>
      <c r="AQ193" s="85">
        <v>200002</v>
      </c>
      <c r="AR193" s="85">
        <v>35624</v>
      </c>
      <c r="AS193" s="85">
        <v>400</v>
      </c>
      <c r="AT193" s="85">
        <v>23219</v>
      </c>
      <c r="AU193" s="85">
        <v>217148</v>
      </c>
      <c r="AV193" s="85">
        <v>1930</v>
      </c>
      <c r="AW193" s="85">
        <v>7260</v>
      </c>
      <c r="AX193" s="85">
        <v>0</v>
      </c>
      <c r="AY193" s="85">
        <v>0</v>
      </c>
      <c r="AZ193" s="85">
        <v>11770</v>
      </c>
      <c r="BA193" s="85">
        <v>46614.05</v>
      </c>
      <c r="BB193" s="85">
        <v>123082.63</v>
      </c>
      <c r="BC193" s="85">
        <v>110407.62</v>
      </c>
      <c r="BD193" s="85">
        <v>9300</v>
      </c>
      <c r="BE193" s="85">
        <v>261218.85</v>
      </c>
      <c r="BF193" s="85">
        <v>227150</v>
      </c>
      <c r="BG193" s="85">
        <v>10103.4</v>
      </c>
      <c r="BH193" s="85">
        <v>4260</v>
      </c>
      <c r="BI193" s="85">
        <v>355833.5</v>
      </c>
      <c r="BJ193" s="85">
        <v>0</v>
      </c>
      <c r="BK193" s="85">
        <v>106197.5</v>
      </c>
      <c r="BL193" s="85">
        <v>4963</v>
      </c>
      <c r="BM193" s="85">
        <v>0</v>
      </c>
      <c r="BN193" s="85">
        <v>171763.21</v>
      </c>
      <c r="BO193" s="85">
        <v>44094.7</v>
      </c>
      <c r="BP193" s="85">
        <v>290636.90000000002</v>
      </c>
      <c r="BQ193" s="85">
        <v>9097</v>
      </c>
      <c r="BR193" s="85">
        <v>4494</v>
      </c>
      <c r="BS193" s="85">
        <v>10165</v>
      </c>
      <c r="BT193" s="85">
        <v>3520</v>
      </c>
      <c r="BU193" s="85">
        <v>0</v>
      </c>
      <c r="BV193" s="85">
        <v>4494</v>
      </c>
      <c r="BW193" s="85">
        <v>0</v>
      </c>
      <c r="BX193" s="85">
        <v>0</v>
      </c>
      <c r="BY193" s="86">
        <v>138787.5</v>
      </c>
    </row>
    <row r="194" spans="1:77" x14ac:dyDescent="0.2">
      <c r="A194" s="83" t="s">
        <v>553</v>
      </c>
      <c r="B194" s="84" t="s">
        <v>582</v>
      </c>
      <c r="C194" s="83" t="s">
        <v>583</v>
      </c>
      <c r="D194" s="85">
        <v>329424.5</v>
      </c>
      <c r="E194" s="85">
        <v>0</v>
      </c>
      <c r="F194" s="85">
        <v>839417.04</v>
      </c>
      <c r="G194" s="85">
        <v>148890.5</v>
      </c>
      <c r="H194" s="85">
        <v>37236</v>
      </c>
      <c r="I194" s="85">
        <v>0</v>
      </c>
      <c r="J194" s="85">
        <v>393686.63</v>
      </c>
      <c r="K194" s="85">
        <v>38092</v>
      </c>
      <c r="L194" s="85">
        <v>0</v>
      </c>
      <c r="M194" s="85">
        <v>113206</v>
      </c>
      <c r="N194" s="85">
        <v>0</v>
      </c>
      <c r="O194" s="85">
        <v>88200</v>
      </c>
      <c r="P194" s="85">
        <v>442806.13</v>
      </c>
      <c r="Q194" s="85">
        <v>119626</v>
      </c>
      <c r="R194" s="85">
        <v>0</v>
      </c>
      <c r="S194" s="85">
        <v>20416.650000000001</v>
      </c>
      <c r="T194" s="85">
        <v>0</v>
      </c>
      <c r="U194" s="85">
        <v>0</v>
      </c>
      <c r="V194" s="85">
        <v>425378.4</v>
      </c>
      <c r="W194" s="85">
        <v>311809.08</v>
      </c>
      <c r="X194" s="85">
        <v>39055</v>
      </c>
      <c r="Y194" s="85">
        <v>321470.8</v>
      </c>
      <c r="Z194" s="85">
        <v>0</v>
      </c>
      <c r="AA194" s="85">
        <v>13375</v>
      </c>
      <c r="AB194" s="85">
        <v>7078.05</v>
      </c>
      <c r="AC194" s="85">
        <v>0</v>
      </c>
      <c r="AD194" s="85">
        <v>29960</v>
      </c>
      <c r="AE194" s="85">
        <v>37022</v>
      </c>
      <c r="AF194" s="85">
        <v>0</v>
      </c>
      <c r="AG194" s="85">
        <v>0</v>
      </c>
      <c r="AH194" s="85">
        <v>0</v>
      </c>
      <c r="AI194" s="85">
        <v>0</v>
      </c>
      <c r="AJ194" s="85">
        <v>24800</v>
      </c>
      <c r="AK194" s="85">
        <v>0</v>
      </c>
      <c r="AL194" s="85">
        <v>0</v>
      </c>
      <c r="AM194" s="85">
        <v>0</v>
      </c>
      <c r="AN194" s="85">
        <v>0</v>
      </c>
      <c r="AO194" s="85">
        <v>0</v>
      </c>
      <c r="AP194" s="85">
        <v>0</v>
      </c>
      <c r="AQ194" s="85">
        <v>0</v>
      </c>
      <c r="AR194" s="85">
        <v>0</v>
      </c>
      <c r="AS194" s="85">
        <v>0</v>
      </c>
      <c r="AT194" s="85">
        <v>0</v>
      </c>
      <c r="AU194" s="85">
        <v>0</v>
      </c>
      <c r="AV194" s="85">
        <v>0</v>
      </c>
      <c r="AW194" s="85">
        <v>0</v>
      </c>
      <c r="AX194" s="85">
        <v>0</v>
      </c>
      <c r="AY194" s="85">
        <v>0</v>
      </c>
      <c r="AZ194" s="85">
        <v>0</v>
      </c>
      <c r="BA194" s="85">
        <v>0</v>
      </c>
      <c r="BB194" s="85">
        <v>537580</v>
      </c>
      <c r="BC194" s="85">
        <v>10737.45</v>
      </c>
      <c r="BD194" s="85">
        <v>49754.97</v>
      </c>
      <c r="BE194" s="85">
        <v>0</v>
      </c>
      <c r="BF194" s="85">
        <v>0</v>
      </c>
      <c r="BG194" s="85">
        <v>0</v>
      </c>
      <c r="BH194" s="85">
        <v>0</v>
      </c>
      <c r="BI194" s="85">
        <v>774024.1</v>
      </c>
      <c r="BJ194" s="85">
        <v>127361.4</v>
      </c>
      <c r="BK194" s="85">
        <v>0</v>
      </c>
      <c r="BL194" s="85">
        <v>0</v>
      </c>
      <c r="BM194" s="85">
        <v>0</v>
      </c>
      <c r="BN194" s="85">
        <v>0</v>
      </c>
      <c r="BO194" s="85">
        <v>0</v>
      </c>
      <c r="BP194" s="85">
        <v>0</v>
      </c>
      <c r="BQ194" s="85">
        <v>0</v>
      </c>
      <c r="BR194" s="85">
        <v>0</v>
      </c>
      <c r="BS194" s="85">
        <v>0</v>
      </c>
      <c r="BT194" s="85">
        <v>0</v>
      </c>
      <c r="BU194" s="85">
        <v>402648.49</v>
      </c>
      <c r="BV194" s="85">
        <v>0</v>
      </c>
      <c r="BW194" s="85">
        <v>0</v>
      </c>
      <c r="BX194" s="85">
        <v>0</v>
      </c>
      <c r="BY194" s="86">
        <v>28840716.359999999</v>
      </c>
    </row>
    <row r="195" spans="1:77" x14ac:dyDescent="0.2">
      <c r="A195" s="83" t="s">
        <v>553</v>
      </c>
      <c r="B195" s="84" t="s">
        <v>584</v>
      </c>
      <c r="C195" s="83" t="s">
        <v>585</v>
      </c>
      <c r="D195" s="85">
        <v>0</v>
      </c>
      <c r="E195" s="85">
        <v>0</v>
      </c>
      <c r="F195" s="85">
        <v>0</v>
      </c>
      <c r="G195" s="85">
        <v>0</v>
      </c>
      <c r="H195" s="85">
        <v>0</v>
      </c>
      <c r="I195" s="85">
        <v>0</v>
      </c>
      <c r="J195" s="85">
        <v>0</v>
      </c>
      <c r="K195" s="85">
        <v>0</v>
      </c>
      <c r="L195" s="85">
        <v>14000</v>
      </c>
      <c r="M195" s="85">
        <v>0</v>
      </c>
      <c r="N195" s="85">
        <v>4000</v>
      </c>
      <c r="O195" s="85">
        <v>34423.919999999998</v>
      </c>
      <c r="P195" s="85">
        <v>58500</v>
      </c>
      <c r="Q195" s="85">
        <v>360000</v>
      </c>
      <c r="R195" s="85">
        <v>6000</v>
      </c>
      <c r="S195" s="85">
        <v>0</v>
      </c>
      <c r="T195" s="85">
        <v>56100</v>
      </c>
      <c r="U195" s="85">
        <v>0</v>
      </c>
      <c r="V195" s="85">
        <v>0</v>
      </c>
      <c r="W195" s="85">
        <v>0</v>
      </c>
      <c r="X195" s="85">
        <v>0</v>
      </c>
      <c r="Y195" s="85">
        <v>96000</v>
      </c>
      <c r="Z195" s="85">
        <v>261240</v>
      </c>
      <c r="AA195" s="85">
        <v>0</v>
      </c>
      <c r="AB195" s="85">
        <v>0</v>
      </c>
      <c r="AC195" s="85">
        <v>0</v>
      </c>
      <c r="AD195" s="85">
        <v>31000</v>
      </c>
      <c r="AE195" s="85">
        <v>0</v>
      </c>
      <c r="AF195" s="85">
        <v>0</v>
      </c>
      <c r="AG195" s="85">
        <v>0</v>
      </c>
      <c r="AH195" s="85">
        <v>0</v>
      </c>
      <c r="AI195" s="85">
        <v>0</v>
      </c>
      <c r="AJ195" s="85">
        <v>0</v>
      </c>
      <c r="AK195" s="85">
        <v>0</v>
      </c>
      <c r="AL195" s="85">
        <v>0</v>
      </c>
      <c r="AM195" s="85">
        <v>83700</v>
      </c>
      <c r="AN195" s="85">
        <v>50000</v>
      </c>
      <c r="AO195" s="85">
        <v>42500</v>
      </c>
      <c r="AP195" s="85">
        <v>0</v>
      </c>
      <c r="AQ195" s="85">
        <v>0</v>
      </c>
      <c r="AR195" s="85">
        <v>178540</v>
      </c>
      <c r="AS195" s="85">
        <v>0</v>
      </c>
      <c r="AT195" s="85">
        <v>0</v>
      </c>
      <c r="AU195" s="85">
        <v>0</v>
      </c>
      <c r="AV195" s="85">
        <v>0</v>
      </c>
      <c r="AW195" s="85">
        <v>0</v>
      </c>
      <c r="AX195" s="85">
        <v>0</v>
      </c>
      <c r="AY195" s="85">
        <v>215000</v>
      </c>
      <c r="AZ195" s="85">
        <v>0</v>
      </c>
      <c r="BA195" s="85">
        <v>0</v>
      </c>
      <c r="BB195" s="85">
        <v>27990</v>
      </c>
      <c r="BC195" s="85">
        <v>0</v>
      </c>
      <c r="BD195" s="85">
        <v>0</v>
      </c>
      <c r="BE195" s="85">
        <v>84000</v>
      </c>
      <c r="BF195" s="85">
        <v>172800</v>
      </c>
      <c r="BG195" s="85">
        <v>0</v>
      </c>
      <c r="BH195" s="85">
        <v>0</v>
      </c>
      <c r="BI195" s="85">
        <v>114000</v>
      </c>
      <c r="BJ195" s="85">
        <v>0</v>
      </c>
      <c r="BK195" s="85">
        <v>225728.5</v>
      </c>
      <c r="BL195" s="85">
        <v>2400</v>
      </c>
      <c r="BM195" s="85">
        <v>0</v>
      </c>
      <c r="BN195" s="85">
        <v>0</v>
      </c>
      <c r="BO195" s="85">
        <v>0</v>
      </c>
      <c r="BP195" s="85">
        <v>0</v>
      </c>
      <c r="BQ195" s="85">
        <v>0</v>
      </c>
      <c r="BR195" s="85">
        <v>0</v>
      </c>
      <c r="BS195" s="85">
        <v>0</v>
      </c>
      <c r="BT195" s="85">
        <v>0</v>
      </c>
      <c r="BU195" s="85">
        <v>0</v>
      </c>
      <c r="BV195" s="85">
        <v>0</v>
      </c>
      <c r="BW195" s="85">
        <v>0</v>
      </c>
      <c r="BX195" s="85">
        <v>0</v>
      </c>
      <c r="BY195" s="86">
        <v>709519.40000000014</v>
      </c>
    </row>
    <row r="196" spans="1:77" x14ac:dyDescent="0.2">
      <c r="A196" s="83" t="s">
        <v>553</v>
      </c>
      <c r="B196" s="84" t="s">
        <v>586</v>
      </c>
      <c r="C196" s="83" t="s">
        <v>587</v>
      </c>
      <c r="D196" s="85">
        <v>10273505.66</v>
      </c>
      <c r="E196" s="85">
        <v>5350</v>
      </c>
      <c r="F196" s="85">
        <v>0</v>
      </c>
      <c r="G196" s="85">
        <v>0</v>
      </c>
      <c r="H196" s="85">
        <v>0</v>
      </c>
      <c r="I196" s="85">
        <v>0</v>
      </c>
      <c r="J196" s="85">
        <v>2135627.5</v>
      </c>
      <c r="K196" s="85">
        <v>389177.92</v>
      </c>
      <c r="L196" s="85">
        <v>0</v>
      </c>
      <c r="M196" s="85">
        <v>43010</v>
      </c>
      <c r="N196" s="85">
        <v>0</v>
      </c>
      <c r="O196" s="85">
        <v>104250</v>
      </c>
      <c r="P196" s="85">
        <v>175055</v>
      </c>
      <c r="Q196" s="85">
        <v>840832.33</v>
      </c>
      <c r="R196" s="85">
        <v>0</v>
      </c>
      <c r="S196" s="85">
        <v>0</v>
      </c>
      <c r="T196" s="85">
        <v>0</v>
      </c>
      <c r="U196" s="85">
        <v>6000</v>
      </c>
      <c r="V196" s="85">
        <v>0</v>
      </c>
      <c r="W196" s="85">
        <v>399898</v>
      </c>
      <c r="X196" s="85">
        <v>0</v>
      </c>
      <c r="Y196" s="85">
        <v>40000</v>
      </c>
      <c r="Z196" s="85">
        <v>16000</v>
      </c>
      <c r="AA196" s="85">
        <v>0</v>
      </c>
      <c r="AB196" s="85">
        <v>120000</v>
      </c>
      <c r="AC196" s="85">
        <v>0</v>
      </c>
      <c r="AD196" s="85">
        <v>0</v>
      </c>
      <c r="AE196" s="85">
        <v>1948681</v>
      </c>
      <c r="AF196" s="85">
        <v>10000</v>
      </c>
      <c r="AG196" s="85">
        <v>0</v>
      </c>
      <c r="AH196" s="85">
        <v>6905</v>
      </c>
      <c r="AI196" s="85">
        <v>4000</v>
      </c>
      <c r="AJ196" s="85">
        <v>20000</v>
      </c>
      <c r="AK196" s="85">
        <v>0</v>
      </c>
      <c r="AL196" s="85">
        <v>0</v>
      </c>
      <c r="AM196" s="85">
        <v>62066.67</v>
      </c>
      <c r="AN196" s="85">
        <v>0</v>
      </c>
      <c r="AO196" s="85">
        <v>0</v>
      </c>
      <c r="AP196" s="85">
        <v>0</v>
      </c>
      <c r="AQ196" s="85">
        <v>0</v>
      </c>
      <c r="AR196" s="85">
        <v>0</v>
      </c>
      <c r="AS196" s="85">
        <v>0</v>
      </c>
      <c r="AT196" s="85">
        <v>0</v>
      </c>
      <c r="AU196" s="85">
        <v>650</v>
      </c>
      <c r="AV196" s="85">
        <v>0</v>
      </c>
      <c r="AW196" s="85">
        <v>139153</v>
      </c>
      <c r="AX196" s="85">
        <v>0</v>
      </c>
      <c r="AY196" s="85">
        <v>0</v>
      </c>
      <c r="AZ196" s="85">
        <v>6926</v>
      </c>
      <c r="BA196" s="85">
        <v>15534.95</v>
      </c>
      <c r="BB196" s="85">
        <v>0</v>
      </c>
      <c r="BC196" s="85">
        <v>0</v>
      </c>
      <c r="BD196" s="85">
        <v>0</v>
      </c>
      <c r="BE196" s="85">
        <v>0</v>
      </c>
      <c r="BF196" s="85">
        <v>0</v>
      </c>
      <c r="BG196" s="85">
        <v>0</v>
      </c>
      <c r="BH196" s="85">
        <v>0</v>
      </c>
      <c r="BI196" s="85">
        <v>1527080</v>
      </c>
      <c r="BJ196" s="85">
        <v>0</v>
      </c>
      <c r="BK196" s="85">
        <v>0</v>
      </c>
      <c r="BL196" s="85">
        <v>199020</v>
      </c>
      <c r="BM196" s="85">
        <v>0</v>
      </c>
      <c r="BN196" s="85">
        <v>0</v>
      </c>
      <c r="BO196" s="85">
        <v>5044.8900000000003</v>
      </c>
      <c r="BP196" s="85">
        <v>2012257.88</v>
      </c>
      <c r="BQ196" s="85">
        <v>0</v>
      </c>
      <c r="BR196" s="85">
        <v>0</v>
      </c>
      <c r="BS196" s="85">
        <v>0</v>
      </c>
      <c r="BT196" s="85">
        <v>17555</v>
      </c>
      <c r="BU196" s="85">
        <v>109782</v>
      </c>
      <c r="BV196" s="85">
        <v>25000</v>
      </c>
      <c r="BW196" s="85">
        <v>0</v>
      </c>
      <c r="BX196" s="85">
        <v>0</v>
      </c>
      <c r="BY196" s="86">
        <v>7283915.7899999991</v>
      </c>
    </row>
    <row r="197" spans="1:77" x14ac:dyDescent="0.2">
      <c r="A197" s="83" t="s">
        <v>553</v>
      </c>
      <c r="B197" s="84" t="s">
        <v>588</v>
      </c>
      <c r="C197" s="83" t="s">
        <v>589</v>
      </c>
      <c r="D197" s="85">
        <v>713256</v>
      </c>
      <c r="E197" s="85">
        <v>0</v>
      </c>
      <c r="F197" s="85">
        <v>684816.05</v>
      </c>
      <c r="G197" s="85">
        <v>58939</v>
      </c>
      <c r="H197" s="85">
        <v>0</v>
      </c>
      <c r="I197" s="85">
        <v>0</v>
      </c>
      <c r="J197" s="85">
        <v>338601.5</v>
      </c>
      <c r="K197" s="85">
        <v>0</v>
      </c>
      <c r="L197" s="85">
        <v>63718.5</v>
      </c>
      <c r="M197" s="85">
        <v>28355</v>
      </c>
      <c r="N197" s="85">
        <v>30032</v>
      </c>
      <c r="O197" s="85">
        <v>98900</v>
      </c>
      <c r="P197" s="85">
        <v>229016.86</v>
      </c>
      <c r="Q197" s="85">
        <v>316803.56</v>
      </c>
      <c r="R197" s="85">
        <v>27285</v>
      </c>
      <c r="S197" s="85">
        <v>0</v>
      </c>
      <c r="T197" s="85">
        <v>38700</v>
      </c>
      <c r="U197" s="85">
        <v>45700</v>
      </c>
      <c r="V197" s="85">
        <v>587644</v>
      </c>
      <c r="W197" s="85">
        <v>27200</v>
      </c>
      <c r="X197" s="85">
        <v>28850</v>
      </c>
      <c r="Y197" s="85">
        <v>0</v>
      </c>
      <c r="Z197" s="85">
        <v>3317</v>
      </c>
      <c r="AA197" s="85">
        <v>137426</v>
      </c>
      <c r="AB197" s="85">
        <v>63200</v>
      </c>
      <c r="AC197" s="85">
        <v>0</v>
      </c>
      <c r="AD197" s="85">
        <v>81590</v>
      </c>
      <c r="AE197" s="85">
        <v>49650</v>
      </c>
      <c r="AF197" s="85">
        <v>0</v>
      </c>
      <c r="AG197" s="85">
        <v>4450</v>
      </c>
      <c r="AH197" s="85">
        <v>0</v>
      </c>
      <c r="AI197" s="85">
        <v>2000</v>
      </c>
      <c r="AJ197" s="85">
        <v>33200</v>
      </c>
      <c r="AK197" s="85">
        <v>0</v>
      </c>
      <c r="AL197" s="85">
        <v>15400</v>
      </c>
      <c r="AM197" s="85">
        <v>0</v>
      </c>
      <c r="AN197" s="85">
        <v>0</v>
      </c>
      <c r="AO197" s="85">
        <v>0</v>
      </c>
      <c r="AP197" s="85">
        <v>2100</v>
      </c>
      <c r="AQ197" s="85">
        <v>0</v>
      </c>
      <c r="AR197" s="85">
        <v>0</v>
      </c>
      <c r="AS197" s="85">
        <v>14250</v>
      </c>
      <c r="AT197" s="85">
        <v>0</v>
      </c>
      <c r="AU197" s="85">
        <v>19700</v>
      </c>
      <c r="AV197" s="85">
        <v>4400</v>
      </c>
      <c r="AW197" s="85">
        <v>18450</v>
      </c>
      <c r="AX197" s="85">
        <v>0</v>
      </c>
      <c r="AY197" s="85">
        <v>0</v>
      </c>
      <c r="AZ197" s="85">
        <v>46170</v>
      </c>
      <c r="BA197" s="85">
        <v>3638</v>
      </c>
      <c r="BB197" s="85">
        <v>0</v>
      </c>
      <c r="BC197" s="85">
        <v>71262</v>
      </c>
      <c r="BD197" s="85">
        <v>12500</v>
      </c>
      <c r="BE197" s="85">
        <v>0</v>
      </c>
      <c r="BF197" s="85">
        <v>59600</v>
      </c>
      <c r="BG197" s="85">
        <v>0</v>
      </c>
      <c r="BH197" s="85">
        <v>14926.5</v>
      </c>
      <c r="BI197" s="85">
        <v>0</v>
      </c>
      <c r="BJ197" s="85">
        <v>487900</v>
      </c>
      <c r="BK197" s="85">
        <v>55640</v>
      </c>
      <c r="BL197" s="85">
        <v>42550</v>
      </c>
      <c r="BM197" s="85">
        <v>20700</v>
      </c>
      <c r="BN197" s="85">
        <v>75200</v>
      </c>
      <c r="BO197" s="85">
        <v>23800</v>
      </c>
      <c r="BP197" s="85">
        <v>374295.59</v>
      </c>
      <c r="BQ197" s="85">
        <v>0</v>
      </c>
      <c r="BR197" s="85">
        <v>0</v>
      </c>
      <c r="BS197" s="85">
        <v>0</v>
      </c>
      <c r="BT197" s="85">
        <v>29649.7</v>
      </c>
      <c r="BU197" s="85">
        <v>0</v>
      </c>
      <c r="BV197" s="85">
        <v>45005</v>
      </c>
      <c r="BW197" s="85">
        <v>2300</v>
      </c>
      <c r="BX197" s="85">
        <v>0</v>
      </c>
      <c r="BY197" s="86">
        <v>2710273.8700000006</v>
      </c>
    </row>
    <row r="198" spans="1:77" x14ac:dyDescent="0.2">
      <c r="A198" s="83" t="s">
        <v>553</v>
      </c>
      <c r="B198" s="84" t="s">
        <v>590</v>
      </c>
      <c r="C198" s="83" t="s">
        <v>591</v>
      </c>
      <c r="D198" s="85">
        <v>174560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58930</v>
      </c>
      <c r="P198" s="85">
        <v>395481</v>
      </c>
      <c r="Q198" s="85">
        <v>0</v>
      </c>
      <c r="R198" s="85">
        <v>0</v>
      </c>
      <c r="S198" s="85">
        <v>0</v>
      </c>
      <c r="T198" s="85">
        <v>0</v>
      </c>
      <c r="U198" s="85">
        <v>0</v>
      </c>
      <c r="V198" s="85">
        <v>0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85">
        <v>0</v>
      </c>
      <c r="AC198" s="85">
        <v>0</v>
      </c>
      <c r="AD198" s="85">
        <v>0</v>
      </c>
      <c r="AE198" s="85">
        <v>0</v>
      </c>
      <c r="AF198" s="85">
        <v>0</v>
      </c>
      <c r="AG198" s="85">
        <v>9000</v>
      </c>
      <c r="AH198" s="85">
        <v>0</v>
      </c>
      <c r="AI198" s="85">
        <v>0</v>
      </c>
      <c r="AJ198" s="85">
        <v>23500</v>
      </c>
      <c r="AK198" s="85">
        <v>0</v>
      </c>
      <c r="AL198" s="85">
        <v>0</v>
      </c>
      <c r="AM198" s="85">
        <v>0</v>
      </c>
      <c r="AN198" s="85">
        <v>83800</v>
      </c>
      <c r="AO198" s="85">
        <v>0</v>
      </c>
      <c r="AP198" s="85">
        <v>0</v>
      </c>
      <c r="AQ198" s="85">
        <v>0</v>
      </c>
      <c r="AR198" s="85">
        <v>0</v>
      </c>
      <c r="AS198" s="85">
        <v>0</v>
      </c>
      <c r="AT198" s="85">
        <v>0</v>
      </c>
      <c r="AU198" s="85">
        <v>80600</v>
      </c>
      <c r="AV198" s="85">
        <v>0</v>
      </c>
      <c r="AW198" s="85">
        <v>0</v>
      </c>
      <c r="AX198" s="85">
        <v>0</v>
      </c>
      <c r="AY198" s="85">
        <v>0</v>
      </c>
      <c r="AZ198" s="85">
        <v>0</v>
      </c>
      <c r="BA198" s="85">
        <v>0</v>
      </c>
      <c r="BB198" s="85">
        <v>0</v>
      </c>
      <c r="BC198" s="85">
        <v>0</v>
      </c>
      <c r="BD198" s="85">
        <v>0</v>
      </c>
      <c r="BE198" s="85">
        <v>0</v>
      </c>
      <c r="BF198" s="85">
        <v>0</v>
      </c>
      <c r="BG198" s="85">
        <v>0</v>
      </c>
      <c r="BH198" s="85">
        <v>1500</v>
      </c>
      <c r="BI198" s="85">
        <v>0</v>
      </c>
      <c r="BJ198" s="85">
        <v>0</v>
      </c>
      <c r="BK198" s="85">
        <v>0</v>
      </c>
      <c r="BL198" s="85">
        <v>0</v>
      </c>
      <c r="BM198" s="85">
        <v>0</v>
      </c>
      <c r="BN198" s="85">
        <v>0</v>
      </c>
      <c r="BO198" s="85">
        <v>0</v>
      </c>
      <c r="BP198" s="85">
        <v>0</v>
      </c>
      <c r="BQ198" s="85">
        <v>0</v>
      </c>
      <c r="BR198" s="85">
        <v>0</v>
      </c>
      <c r="BS198" s="85">
        <v>0</v>
      </c>
      <c r="BT198" s="85">
        <v>0</v>
      </c>
      <c r="BU198" s="85">
        <v>0</v>
      </c>
      <c r="BV198" s="85">
        <v>0</v>
      </c>
      <c r="BW198" s="85">
        <v>0</v>
      </c>
      <c r="BX198" s="85">
        <v>0</v>
      </c>
      <c r="BY198" s="86">
        <v>1203969.95</v>
      </c>
    </row>
    <row r="199" spans="1:77" x14ac:dyDescent="0.2">
      <c r="A199" s="83" t="s">
        <v>553</v>
      </c>
      <c r="B199" s="84" t="s">
        <v>592</v>
      </c>
      <c r="C199" s="83" t="s">
        <v>593</v>
      </c>
      <c r="D199" s="85">
        <v>6424200</v>
      </c>
      <c r="E199" s="85">
        <v>0</v>
      </c>
      <c r="F199" s="85">
        <v>2092440</v>
      </c>
      <c r="G199" s="85">
        <v>1218500</v>
      </c>
      <c r="H199" s="85">
        <v>570500</v>
      </c>
      <c r="I199" s="85">
        <v>0</v>
      </c>
      <c r="J199" s="85">
        <v>3618525.48</v>
      </c>
      <c r="K199" s="85">
        <v>2079732.7</v>
      </c>
      <c r="L199" s="85">
        <v>0</v>
      </c>
      <c r="M199" s="85">
        <v>3444476.02</v>
      </c>
      <c r="N199" s="85">
        <v>674730</v>
      </c>
      <c r="O199" s="85">
        <v>106565.08</v>
      </c>
      <c r="P199" s="85">
        <v>2134486.9500000002</v>
      </c>
      <c r="Q199" s="85">
        <v>2592825</v>
      </c>
      <c r="R199" s="85">
        <v>24850</v>
      </c>
      <c r="S199" s="85">
        <v>790210.03</v>
      </c>
      <c r="T199" s="85">
        <v>669425.62</v>
      </c>
      <c r="U199" s="85">
        <v>0</v>
      </c>
      <c r="V199" s="85">
        <v>13808486.800000001</v>
      </c>
      <c r="W199" s="85">
        <v>0</v>
      </c>
      <c r="X199" s="85">
        <v>329025</v>
      </c>
      <c r="Y199" s="85">
        <v>63000</v>
      </c>
      <c r="Z199" s="85">
        <v>599400</v>
      </c>
      <c r="AA199" s="85">
        <v>0</v>
      </c>
      <c r="AB199" s="85">
        <v>0</v>
      </c>
      <c r="AC199" s="85">
        <v>0</v>
      </c>
      <c r="AD199" s="85">
        <v>90000</v>
      </c>
      <c r="AE199" s="85">
        <v>5287810</v>
      </c>
      <c r="AF199" s="85">
        <v>550490.6</v>
      </c>
      <c r="AG199" s="85">
        <v>353115</v>
      </c>
      <c r="AH199" s="85">
        <v>0</v>
      </c>
      <c r="AI199" s="85">
        <v>382670.5</v>
      </c>
      <c r="AJ199" s="85">
        <v>0</v>
      </c>
      <c r="AK199" s="85">
        <v>515559.6</v>
      </c>
      <c r="AL199" s="85">
        <v>0</v>
      </c>
      <c r="AM199" s="85">
        <v>167320</v>
      </c>
      <c r="AN199" s="85">
        <v>0</v>
      </c>
      <c r="AO199" s="85">
        <v>430825</v>
      </c>
      <c r="AP199" s="85">
        <v>0</v>
      </c>
      <c r="AQ199" s="85">
        <v>660100</v>
      </c>
      <c r="AR199" s="85">
        <v>522530</v>
      </c>
      <c r="AS199" s="85">
        <v>0</v>
      </c>
      <c r="AT199" s="85">
        <v>360000</v>
      </c>
      <c r="AU199" s="85">
        <v>0</v>
      </c>
      <c r="AV199" s="85">
        <v>0</v>
      </c>
      <c r="AW199" s="85">
        <v>240000</v>
      </c>
      <c r="AX199" s="85">
        <v>2946692.76</v>
      </c>
      <c r="AY199" s="85">
        <v>495480</v>
      </c>
      <c r="AZ199" s="85">
        <v>5850</v>
      </c>
      <c r="BA199" s="85">
        <v>48000</v>
      </c>
      <c r="BB199" s="85">
        <v>1334300</v>
      </c>
      <c r="BC199" s="85">
        <v>282033.5</v>
      </c>
      <c r="BD199" s="85">
        <v>2319513.6800000002</v>
      </c>
      <c r="BE199" s="85">
        <v>942799.5</v>
      </c>
      <c r="BF199" s="85">
        <v>122488</v>
      </c>
      <c r="BG199" s="85">
        <v>0</v>
      </c>
      <c r="BH199" s="85">
        <v>93744</v>
      </c>
      <c r="BI199" s="85">
        <v>4051046</v>
      </c>
      <c r="BJ199" s="85">
        <v>0</v>
      </c>
      <c r="BK199" s="85">
        <v>70200</v>
      </c>
      <c r="BL199" s="85">
        <v>0</v>
      </c>
      <c r="BM199" s="85">
        <v>0</v>
      </c>
      <c r="BN199" s="85">
        <v>0</v>
      </c>
      <c r="BO199" s="85">
        <v>56100</v>
      </c>
      <c r="BP199" s="85">
        <v>0</v>
      </c>
      <c r="BQ199" s="85">
        <v>0</v>
      </c>
      <c r="BR199" s="85">
        <v>0</v>
      </c>
      <c r="BS199" s="85">
        <v>0</v>
      </c>
      <c r="BT199" s="85">
        <v>0</v>
      </c>
      <c r="BU199" s="85">
        <v>0</v>
      </c>
      <c r="BV199" s="85">
        <v>498834</v>
      </c>
      <c r="BW199" s="85">
        <v>0</v>
      </c>
      <c r="BX199" s="85">
        <v>0</v>
      </c>
      <c r="BY199" s="86">
        <v>8067208.25</v>
      </c>
    </row>
    <row r="200" spans="1:77" x14ac:dyDescent="0.2">
      <c r="A200" s="83" t="s">
        <v>553</v>
      </c>
      <c r="B200" s="84" t="s">
        <v>594</v>
      </c>
      <c r="C200" s="83" t="s">
        <v>595</v>
      </c>
      <c r="D200" s="85">
        <v>0</v>
      </c>
      <c r="E200" s="85">
        <v>0</v>
      </c>
      <c r="F200" s="85">
        <v>0</v>
      </c>
      <c r="G200" s="85">
        <v>0</v>
      </c>
      <c r="H200" s="85">
        <v>0</v>
      </c>
      <c r="I200" s="85">
        <v>142920</v>
      </c>
      <c r="J200" s="85">
        <v>0</v>
      </c>
      <c r="K200" s="85">
        <v>0</v>
      </c>
      <c r="L200" s="85">
        <v>88670</v>
      </c>
      <c r="M200" s="85">
        <v>0</v>
      </c>
      <c r="N200" s="85">
        <v>0</v>
      </c>
      <c r="O200" s="85">
        <v>233343.76</v>
      </c>
      <c r="P200" s="85">
        <v>0</v>
      </c>
      <c r="Q200" s="85">
        <v>2010487.46</v>
      </c>
      <c r="R200" s="85">
        <v>108835</v>
      </c>
      <c r="S200" s="85">
        <v>535136</v>
      </c>
      <c r="T200" s="85">
        <v>0</v>
      </c>
      <c r="U200" s="85">
        <v>0</v>
      </c>
      <c r="V200" s="85">
        <v>0</v>
      </c>
      <c r="W200" s="85">
        <v>0</v>
      </c>
      <c r="X200" s="85">
        <v>0</v>
      </c>
      <c r="Y200" s="85">
        <v>0</v>
      </c>
      <c r="Z200" s="85">
        <v>0</v>
      </c>
      <c r="AA200" s="85">
        <v>0</v>
      </c>
      <c r="AB200" s="85">
        <v>0</v>
      </c>
      <c r="AC200" s="85">
        <v>0</v>
      </c>
      <c r="AD200" s="85">
        <v>194320</v>
      </c>
      <c r="AE200" s="85">
        <v>0</v>
      </c>
      <c r="AF200" s="85">
        <v>0</v>
      </c>
      <c r="AG200" s="85">
        <v>0</v>
      </c>
      <c r="AH200" s="85">
        <v>0</v>
      </c>
      <c r="AI200" s="85">
        <v>0</v>
      </c>
      <c r="AJ200" s="85">
        <v>0</v>
      </c>
      <c r="AK200" s="85">
        <v>0</v>
      </c>
      <c r="AL200" s="85">
        <v>0</v>
      </c>
      <c r="AM200" s="85">
        <v>0</v>
      </c>
      <c r="AN200" s="85">
        <v>322955.90000000002</v>
      </c>
      <c r="AO200" s="85">
        <v>0</v>
      </c>
      <c r="AP200" s="85">
        <v>0</v>
      </c>
      <c r="AQ200" s="85">
        <v>0</v>
      </c>
      <c r="AR200" s="85">
        <v>0</v>
      </c>
      <c r="AS200" s="85">
        <v>0</v>
      </c>
      <c r="AT200" s="85">
        <v>0</v>
      </c>
      <c r="AU200" s="85">
        <v>0</v>
      </c>
      <c r="AV200" s="85">
        <v>15010</v>
      </c>
      <c r="AW200" s="85">
        <v>0</v>
      </c>
      <c r="AX200" s="85">
        <v>0</v>
      </c>
      <c r="AY200" s="85">
        <v>223875</v>
      </c>
      <c r="AZ200" s="85">
        <v>766137</v>
      </c>
      <c r="BA200" s="85">
        <v>0</v>
      </c>
      <c r="BB200" s="85">
        <v>0</v>
      </c>
      <c r="BC200" s="85">
        <v>0</v>
      </c>
      <c r="BD200" s="85">
        <v>0</v>
      </c>
      <c r="BE200" s="85">
        <v>0</v>
      </c>
      <c r="BF200" s="85">
        <v>0</v>
      </c>
      <c r="BG200" s="85">
        <v>73297.8</v>
      </c>
      <c r="BH200" s="85">
        <v>91035</v>
      </c>
      <c r="BI200" s="85">
        <v>0</v>
      </c>
      <c r="BJ200" s="85">
        <v>0</v>
      </c>
      <c r="BK200" s="85">
        <v>5100</v>
      </c>
      <c r="BL200" s="85">
        <v>6000</v>
      </c>
      <c r="BM200" s="85">
        <v>194250</v>
      </c>
      <c r="BN200" s="85">
        <v>0</v>
      </c>
      <c r="BO200" s="85">
        <v>24300</v>
      </c>
      <c r="BP200" s="85">
        <v>0</v>
      </c>
      <c r="BQ200" s="85">
        <v>0</v>
      </c>
      <c r="BR200" s="85">
        <v>0</v>
      </c>
      <c r="BS200" s="85">
        <v>0</v>
      </c>
      <c r="BT200" s="85">
        <v>0</v>
      </c>
      <c r="BU200" s="85">
        <v>0</v>
      </c>
      <c r="BV200" s="85">
        <v>361559</v>
      </c>
      <c r="BW200" s="85">
        <v>149632</v>
      </c>
      <c r="BX200" s="85">
        <v>0</v>
      </c>
      <c r="BY200" s="86">
        <v>3463781.63</v>
      </c>
    </row>
    <row r="201" spans="1:77" x14ac:dyDescent="0.2">
      <c r="A201" s="83" t="s">
        <v>553</v>
      </c>
      <c r="B201" s="84" t="s">
        <v>596</v>
      </c>
      <c r="C201" s="83" t="s">
        <v>597</v>
      </c>
      <c r="D201" s="85">
        <v>167500</v>
      </c>
      <c r="E201" s="85">
        <v>0</v>
      </c>
      <c r="F201" s="85">
        <v>0</v>
      </c>
      <c r="G201" s="85">
        <v>0</v>
      </c>
      <c r="H201" s="85">
        <v>0</v>
      </c>
      <c r="I201" s="85">
        <v>0</v>
      </c>
      <c r="J201" s="85">
        <v>592784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  <c r="Q201" s="85">
        <v>73840</v>
      </c>
      <c r="R201" s="85">
        <v>0</v>
      </c>
      <c r="S201" s="85">
        <v>0</v>
      </c>
      <c r="T201" s="85">
        <v>0</v>
      </c>
      <c r="U201" s="85">
        <v>0</v>
      </c>
      <c r="V201" s="85">
        <v>0</v>
      </c>
      <c r="W201" s="85">
        <v>0</v>
      </c>
      <c r="X201" s="85">
        <v>0</v>
      </c>
      <c r="Y201" s="85">
        <v>48000</v>
      </c>
      <c r="Z201" s="85">
        <v>0</v>
      </c>
      <c r="AA201" s="85">
        <v>0</v>
      </c>
      <c r="AB201" s="85">
        <v>0</v>
      </c>
      <c r="AC201" s="85">
        <v>0</v>
      </c>
      <c r="AD201" s="85">
        <v>0</v>
      </c>
      <c r="AE201" s="85">
        <v>59200</v>
      </c>
      <c r="AF201" s="85">
        <v>0</v>
      </c>
      <c r="AG201" s="85">
        <v>8000</v>
      </c>
      <c r="AH201" s="85">
        <v>0</v>
      </c>
      <c r="AI201" s="85">
        <v>0</v>
      </c>
      <c r="AJ201" s="85">
        <v>0</v>
      </c>
      <c r="AK201" s="85">
        <v>0</v>
      </c>
      <c r="AL201" s="85">
        <v>0</v>
      </c>
      <c r="AM201" s="85">
        <v>0</v>
      </c>
      <c r="AN201" s="85">
        <v>0</v>
      </c>
      <c r="AO201" s="85">
        <v>0</v>
      </c>
      <c r="AP201" s="85">
        <v>0</v>
      </c>
      <c r="AQ201" s="85">
        <v>14000</v>
      </c>
      <c r="AR201" s="85">
        <v>0</v>
      </c>
      <c r="AS201" s="85">
        <v>0</v>
      </c>
      <c r="AT201" s="85">
        <v>0</v>
      </c>
      <c r="AU201" s="85">
        <v>0</v>
      </c>
      <c r="AV201" s="85">
        <v>0</v>
      </c>
      <c r="AW201" s="85">
        <v>0</v>
      </c>
      <c r="AX201" s="85">
        <v>0</v>
      </c>
      <c r="AY201" s="85">
        <v>0</v>
      </c>
      <c r="AZ201" s="85">
        <v>0</v>
      </c>
      <c r="BA201" s="85">
        <v>0</v>
      </c>
      <c r="BB201" s="85">
        <v>0</v>
      </c>
      <c r="BC201" s="85">
        <v>0</v>
      </c>
      <c r="BD201" s="85">
        <v>0</v>
      </c>
      <c r="BE201" s="85">
        <v>33600</v>
      </c>
      <c r="BF201" s="85">
        <v>4800</v>
      </c>
      <c r="BG201" s="85">
        <v>0</v>
      </c>
      <c r="BH201" s="85">
        <v>0</v>
      </c>
      <c r="BI201" s="85">
        <v>233800</v>
      </c>
      <c r="BJ201" s="85">
        <v>0</v>
      </c>
      <c r="BK201" s="85">
        <v>0</v>
      </c>
      <c r="BL201" s="85">
        <v>0</v>
      </c>
      <c r="BM201" s="85">
        <v>56473</v>
      </c>
      <c r="BN201" s="85">
        <v>0</v>
      </c>
      <c r="BO201" s="85">
        <v>0</v>
      </c>
      <c r="BP201" s="85">
        <v>0</v>
      </c>
      <c r="BQ201" s="85">
        <v>0</v>
      </c>
      <c r="BR201" s="85">
        <v>0</v>
      </c>
      <c r="BS201" s="85">
        <v>0</v>
      </c>
      <c r="BT201" s="85">
        <v>0</v>
      </c>
      <c r="BU201" s="85">
        <v>0</v>
      </c>
      <c r="BV201" s="85">
        <v>0</v>
      </c>
      <c r="BW201" s="85">
        <v>0</v>
      </c>
      <c r="BX201" s="85">
        <v>0</v>
      </c>
      <c r="BY201" s="86">
        <v>758410</v>
      </c>
    </row>
    <row r="202" spans="1:77" x14ac:dyDescent="0.2">
      <c r="A202" s="83" t="s">
        <v>553</v>
      </c>
      <c r="B202" s="84" t="s">
        <v>598</v>
      </c>
      <c r="C202" s="83" t="s">
        <v>599</v>
      </c>
      <c r="D202" s="85">
        <v>0</v>
      </c>
      <c r="E202" s="85">
        <v>0</v>
      </c>
      <c r="F202" s="85">
        <v>604800</v>
      </c>
      <c r="G202" s="85">
        <v>372468</v>
      </c>
      <c r="H202" s="85">
        <v>0</v>
      </c>
      <c r="I202" s="85">
        <v>0</v>
      </c>
      <c r="J202" s="85">
        <v>0</v>
      </c>
      <c r="K202" s="85">
        <v>954597</v>
      </c>
      <c r="L202" s="85">
        <v>0</v>
      </c>
      <c r="M202" s="85">
        <v>0</v>
      </c>
      <c r="N202" s="85">
        <v>113000</v>
      </c>
      <c r="O202" s="85">
        <v>753312</v>
      </c>
      <c r="P202" s="85">
        <v>0</v>
      </c>
      <c r="Q202" s="85">
        <v>1153310</v>
      </c>
      <c r="R202" s="85">
        <v>0</v>
      </c>
      <c r="S202" s="85">
        <v>0</v>
      </c>
      <c r="T202" s="85">
        <v>155100</v>
      </c>
      <c r="U202" s="85">
        <v>0</v>
      </c>
      <c r="V202" s="85">
        <v>1688450.16</v>
      </c>
      <c r="W202" s="85">
        <v>943285.5</v>
      </c>
      <c r="X202" s="85">
        <v>0</v>
      </c>
      <c r="Y202" s="85">
        <v>0</v>
      </c>
      <c r="Z202" s="85">
        <v>0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319130</v>
      </c>
      <c r="AG202" s="85">
        <v>0</v>
      </c>
      <c r="AH202" s="85">
        <v>67500</v>
      </c>
      <c r="AI202" s="85">
        <v>0</v>
      </c>
      <c r="AJ202" s="8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5">
        <v>0</v>
      </c>
      <c r="AQ202" s="85">
        <v>0</v>
      </c>
      <c r="AR202" s="85">
        <v>0</v>
      </c>
      <c r="AS202" s="85">
        <v>0</v>
      </c>
      <c r="AT202" s="85">
        <v>0</v>
      </c>
      <c r="AU202" s="85">
        <v>0</v>
      </c>
      <c r="AV202" s="85">
        <v>0</v>
      </c>
      <c r="AW202" s="85">
        <v>0</v>
      </c>
      <c r="AX202" s="85">
        <v>240000</v>
      </c>
      <c r="AY202" s="85">
        <v>170000</v>
      </c>
      <c r="AZ202" s="85">
        <v>0</v>
      </c>
      <c r="BA202" s="85">
        <v>0</v>
      </c>
      <c r="BB202" s="85">
        <v>0</v>
      </c>
      <c r="BC202" s="85">
        <v>0</v>
      </c>
      <c r="BD202" s="85">
        <v>0</v>
      </c>
      <c r="BE202" s="85">
        <v>0</v>
      </c>
      <c r="BF202" s="85">
        <v>231120</v>
      </c>
      <c r="BG202" s="85">
        <v>0</v>
      </c>
      <c r="BH202" s="85">
        <v>0</v>
      </c>
      <c r="BI202" s="85">
        <v>0</v>
      </c>
      <c r="BJ202" s="85">
        <v>0</v>
      </c>
      <c r="BK202" s="85">
        <v>295320</v>
      </c>
      <c r="BL202" s="85">
        <v>0</v>
      </c>
      <c r="BM202" s="85">
        <v>86310</v>
      </c>
      <c r="BN202" s="85">
        <v>238500</v>
      </c>
      <c r="BO202" s="85">
        <v>108600</v>
      </c>
      <c r="BP202" s="85">
        <v>0</v>
      </c>
      <c r="BQ202" s="85">
        <v>0</v>
      </c>
      <c r="BR202" s="85">
        <v>0</v>
      </c>
      <c r="BS202" s="85">
        <v>0</v>
      </c>
      <c r="BT202" s="85">
        <v>0</v>
      </c>
      <c r="BU202" s="85">
        <v>217082.8</v>
      </c>
      <c r="BV202" s="85">
        <v>0</v>
      </c>
      <c r="BW202" s="85">
        <v>0</v>
      </c>
      <c r="BX202" s="85">
        <v>0</v>
      </c>
      <c r="BY202" s="86">
        <v>27270519.689900003</v>
      </c>
    </row>
    <row r="203" spans="1:77" x14ac:dyDescent="0.2">
      <c r="A203" s="83" t="s">
        <v>553</v>
      </c>
      <c r="B203" s="84" t="s">
        <v>600</v>
      </c>
      <c r="C203" s="83" t="s">
        <v>601</v>
      </c>
      <c r="D203" s="85">
        <v>3211196.24</v>
      </c>
      <c r="E203" s="85">
        <v>302334</v>
      </c>
      <c r="F203" s="85">
        <v>1364761.96</v>
      </c>
      <c r="G203" s="85">
        <v>0</v>
      </c>
      <c r="H203" s="85">
        <v>0</v>
      </c>
      <c r="I203" s="85">
        <v>0</v>
      </c>
      <c r="J203" s="85">
        <v>0</v>
      </c>
      <c r="K203" s="85">
        <v>1205801.6000000001</v>
      </c>
      <c r="L203" s="85">
        <v>0</v>
      </c>
      <c r="M203" s="85">
        <v>1042764.8</v>
      </c>
      <c r="N203" s="85">
        <v>0</v>
      </c>
      <c r="O203" s="85">
        <v>0</v>
      </c>
      <c r="P203" s="85">
        <v>1696412.33</v>
      </c>
      <c r="Q203" s="85">
        <v>438495</v>
      </c>
      <c r="R203" s="85">
        <v>0</v>
      </c>
      <c r="S203" s="85">
        <v>339553.8</v>
      </c>
      <c r="T203" s="85">
        <v>111622.48</v>
      </c>
      <c r="U203" s="85">
        <v>0</v>
      </c>
      <c r="V203" s="85">
        <v>4936091.09</v>
      </c>
      <c r="W203" s="85">
        <v>0</v>
      </c>
      <c r="X203" s="85">
        <v>0</v>
      </c>
      <c r="Y203" s="85">
        <v>0</v>
      </c>
      <c r="Z203" s="85">
        <v>0</v>
      </c>
      <c r="AA203" s="85">
        <v>0</v>
      </c>
      <c r="AB203" s="85">
        <v>0</v>
      </c>
      <c r="AC203" s="85">
        <v>0</v>
      </c>
      <c r="AD203" s="85">
        <v>0</v>
      </c>
      <c r="AE203" s="85">
        <v>8508584.8499999996</v>
      </c>
      <c r="AF203" s="85">
        <v>0</v>
      </c>
      <c r="AG203" s="85">
        <v>0</v>
      </c>
      <c r="AH203" s="85">
        <v>5250</v>
      </c>
      <c r="AI203" s="85">
        <v>0</v>
      </c>
      <c r="AJ203" s="85">
        <v>0</v>
      </c>
      <c r="AK203" s="85">
        <v>0</v>
      </c>
      <c r="AL203" s="85">
        <v>0</v>
      </c>
      <c r="AM203" s="85">
        <v>0</v>
      </c>
      <c r="AN203" s="85">
        <v>0</v>
      </c>
      <c r="AO203" s="85">
        <v>0</v>
      </c>
      <c r="AP203" s="85">
        <v>0</v>
      </c>
      <c r="AQ203" s="85">
        <v>0</v>
      </c>
      <c r="AR203" s="85">
        <v>0</v>
      </c>
      <c r="AS203" s="85">
        <v>0</v>
      </c>
      <c r="AT203" s="85">
        <v>0</v>
      </c>
      <c r="AU203" s="85">
        <v>0</v>
      </c>
      <c r="AV203" s="85">
        <v>0</v>
      </c>
      <c r="AW203" s="85">
        <v>0</v>
      </c>
      <c r="AX203" s="85">
        <v>3409507.08</v>
      </c>
      <c r="AY203" s="85">
        <v>0</v>
      </c>
      <c r="AZ203" s="85">
        <v>246857</v>
      </c>
      <c r="BA203" s="85">
        <v>397777.05</v>
      </c>
      <c r="BB203" s="85">
        <v>0</v>
      </c>
      <c r="BC203" s="85">
        <v>0</v>
      </c>
      <c r="BD203" s="85">
        <v>0</v>
      </c>
      <c r="BE203" s="85">
        <v>712138</v>
      </c>
      <c r="BF203" s="85">
        <v>318731</v>
      </c>
      <c r="BG203" s="85">
        <v>0</v>
      </c>
      <c r="BH203" s="85">
        <v>46800</v>
      </c>
      <c r="BI203" s="85">
        <v>0</v>
      </c>
      <c r="BJ203" s="85">
        <v>0</v>
      </c>
      <c r="BK203" s="85">
        <v>7800</v>
      </c>
      <c r="BL203" s="85">
        <v>0</v>
      </c>
      <c r="BM203" s="85">
        <v>0</v>
      </c>
      <c r="BN203" s="85">
        <v>0</v>
      </c>
      <c r="BO203" s="85">
        <v>0</v>
      </c>
      <c r="BP203" s="85">
        <v>0</v>
      </c>
      <c r="BQ203" s="85">
        <v>0</v>
      </c>
      <c r="BR203" s="85">
        <v>0</v>
      </c>
      <c r="BS203" s="85">
        <v>0</v>
      </c>
      <c r="BT203" s="85">
        <v>0</v>
      </c>
      <c r="BU203" s="85">
        <v>0</v>
      </c>
      <c r="BV203" s="85">
        <v>0</v>
      </c>
      <c r="BW203" s="85">
        <v>0</v>
      </c>
      <c r="BX203" s="85">
        <v>0</v>
      </c>
      <c r="BY203" s="86">
        <v>43462402.189999998</v>
      </c>
    </row>
    <row r="204" spans="1:77" x14ac:dyDescent="0.2">
      <c r="A204" s="83" t="s">
        <v>553</v>
      </c>
      <c r="B204" s="84" t="s">
        <v>602</v>
      </c>
      <c r="C204" s="83" t="s">
        <v>603</v>
      </c>
      <c r="D204" s="85">
        <v>1318595.33</v>
      </c>
      <c r="E204" s="85">
        <v>228163</v>
      </c>
      <c r="F204" s="85">
        <v>281323.90000000002</v>
      </c>
      <c r="G204" s="85">
        <v>98970</v>
      </c>
      <c r="H204" s="85">
        <v>113540</v>
      </c>
      <c r="I204" s="85">
        <v>84928</v>
      </c>
      <c r="J204" s="85">
        <v>0</v>
      </c>
      <c r="K204" s="85">
        <v>440165</v>
      </c>
      <c r="L204" s="85">
        <v>34644</v>
      </c>
      <c r="M204" s="85">
        <v>1245688</v>
      </c>
      <c r="N204" s="85">
        <v>39324</v>
      </c>
      <c r="O204" s="85">
        <v>167170</v>
      </c>
      <c r="P204" s="85">
        <v>238264</v>
      </c>
      <c r="Q204" s="85">
        <v>404240</v>
      </c>
      <c r="R204" s="85">
        <v>4200</v>
      </c>
      <c r="S204" s="85">
        <v>131640</v>
      </c>
      <c r="T204" s="85">
        <v>228839</v>
      </c>
      <c r="U204" s="85">
        <v>42892.5</v>
      </c>
      <c r="V204" s="85">
        <v>446173.74</v>
      </c>
      <c r="W204" s="85">
        <v>256010</v>
      </c>
      <c r="X204" s="85">
        <v>116430</v>
      </c>
      <c r="Y204" s="85">
        <v>305003.5</v>
      </c>
      <c r="Z204" s="85">
        <v>43712.5</v>
      </c>
      <c r="AA204" s="85">
        <v>50653</v>
      </c>
      <c r="AB204" s="85">
        <v>237970</v>
      </c>
      <c r="AC204" s="85">
        <v>32050</v>
      </c>
      <c r="AD204" s="85">
        <v>65125</v>
      </c>
      <c r="AE204" s="85">
        <v>1428928.3</v>
      </c>
      <c r="AF204" s="85">
        <v>83712</v>
      </c>
      <c r="AG204" s="85">
        <v>57330</v>
      </c>
      <c r="AH204" s="85">
        <v>56298</v>
      </c>
      <c r="AI204" s="85">
        <v>51304</v>
      </c>
      <c r="AJ204" s="85">
        <v>105313.5</v>
      </c>
      <c r="AK204" s="85">
        <v>94745</v>
      </c>
      <c r="AL204" s="85">
        <v>81184</v>
      </c>
      <c r="AM204" s="85">
        <v>109528</v>
      </c>
      <c r="AN204" s="85">
        <v>117216</v>
      </c>
      <c r="AO204" s="85">
        <v>147136</v>
      </c>
      <c r="AP204" s="85">
        <v>77280</v>
      </c>
      <c r="AQ204" s="85">
        <v>242299.5</v>
      </c>
      <c r="AR204" s="85">
        <v>3000</v>
      </c>
      <c r="AS204" s="85">
        <v>43248</v>
      </c>
      <c r="AT204" s="85">
        <v>36828</v>
      </c>
      <c r="AU204" s="85">
        <v>31728</v>
      </c>
      <c r="AV204" s="85">
        <v>0</v>
      </c>
      <c r="AW204" s="85">
        <v>27720</v>
      </c>
      <c r="AX204" s="85">
        <v>631216</v>
      </c>
      <c r="AY204" s="85">
        <v>109553</v>
      </c>
      <c r="AZ204" s="85">
        <v>109376</v>
      </c>
      <c r="BA204" s="85">
        <v>383545</v>
      </c>
      <c r="BB204" s="85">
        <v>187304.7</v>
      </c>
      <c r="BC204" s="85">
        <v>80845</v>
      </c>
      <c r="BD204" s="85">
        <v>172540</v>
      </c>
      <c r="BE204" s="85">
        <v>204204</v>
      </c>
      <c r="BF204" s="85">
        <v>155717.75</v>
      </c>
      <c r="BG204" s="85">
        <v>24595</v>
      </c>
      <c r="BH204" s="85">
        <v>15631</v>
      </c>
      <c r="BI204" s="85">
        <v>859077</v>
      </c>
      <c r="BJ204" s="85">
        <v>531975</v>
      </c>
      <c r="BK204" s="85">
        <v>77484</v>
      </c>
      <c r="BL204" s="85">
        <v>51942</v>
      </c>
      <c r="BM204" s="85">
        <v>47274</v>
      </c>
      <c r="BN204" s="85">
        <v>82761</v>
      </c>
      <c r="BO204" s="85">
        <v>31022</v>
      </c>
      <c r="BP204" s="85">
        <v>628432</v>
      </c>
      <c r="BQ204" s="85">
        <v>58432</v>
      </c>
      <c r="BR204" s="85">
        <v>74009</v>
      </c>
      <c r="BS204" s="85">
        <v>223460</v>
      </c>
      <c r="BT204" s="85">
        <v>99100</v>
      </c>
      <c r="BU204" s="85">
        <v>257316</v>
      </c>
      <c r="BV204" s="85">
        <v>75702</v>
      </c>
      <c r="BW204" s="85">
        <v>32547.9</v>
      </c>
      <c r="BX204" s="85">
        <v>61126</v>
      </c>
      <c r="BY204" s="86">
        <v>4761001.5999999996</v>
      </c>
    </row>
    <row r="205" spans="1:77" x14ac:dyDescent="0.2">
      <c r="A205" s="83" t="s">
        <v>553</v>
      </c>
      <c r="B205" s="84" t="s">
        <v>604</v>
      </c>
      <c r="C205" s="83" t="s">
        <v>605</v>
      </c>
      <c r="D205" s="85">
        <v>3071566.5</v>
      </c>
      <c r="E205" s="85">
        <v>363301</v>
      </c>
      <c r="F205" s="85">
        <v>0</v>
      </c>
      <c r="G205" s="85">
        <v>0</v>
      </c>
      <c r="H205" s="85">
        <v>117233.55</v>
      </c>
      <c r="I205" s="85">
        <v>347168.5</v>
      </c>
      <c r="J205" s="85">
        <v>3068546.67</v>
      </c>
      <c r="K205" s="85">
        <v>0</v>
      </c>
      <c r="L205" s="85">
        <v>0</v>
      </c>
      <c r="M205" s="85">
        <v>277880</v>
      </c>
      <c r="N205" s="85">
        <v>0</v>
      </c>
      <c r="O205" s="85">
        <v>720000</v>
      </c>
      <c r="P205" s="85">
        <v>0</v>
      </c>
      <c r="Q205" s="85">
        <v>0</v>
      </c>
      <c r="R205" s="85">
        <v>0</v>
      </c>
      <c r="S205" s="85">
        <v>0</v>
      </c>
      <c r="T205" s="85">
        <v>0</v>
      </c>
      <c r="U205" s="85">
        <v>0</v>
      </c>
      <c r="V205" s="85">
        <v>2256512</v>
      </c>
      <c r="W205" s="85">
        <v>0</v>
      </c>
      <c r="X205" s="85">
        <v>0</v>
      </c>
      <c r="Y205" s="85">
        <v>0</v>
      </c>
      <c r="Z205" s="85">
        <v>6655976.9000000004</v>
      </c>
      <c r="AA205" s="85">
        <v>3600</v>
      </c>
      <c r="AB205" s="85">
        <v>287910</v>
      </c>
      <c r="AC205" s="85">
        <v>0</v>
      </c>
      <c r="AD205" s="85">
        <v>0</v>
      </c>
      <c r="AE205" s="85">
        <v>370555</v>
      </c>
      <c r="AF205" s="85">
        <v>184000</v>
      </c>
      <c r="AG205" s="85">
        <v>0</v>
      </c>
      <c r="AH205" s="85">
        <v>0</v>
      </c>
      <c r="AI205" s="85">
        <v>12680</v>
      </c>
      <c r="AJ205" s="85">
        <v>0</v>
      </c>
      <c r="AK205" s="85">
        <v>2040</v>
      </c>
      <c r="AL205" s="85">
        <v>0</v>
      </c>
      <c r="AM205" s="85">
        <v>0</v>
      </c>
      <c r="AN205" s="85">
        <v>634950</v>
      </c>
      <c r="AO205" s="85">
        <v>0</v>
      </c>
      <c r="AP205" s="85">
        <v>152000</v>
      </c>
      <c r="AQ205" s="85">
        <v>221868.95</v>
      </c>
      <c r="AR205" s="85">
        <v>64260</v>
      </c>
      <c r="AS205" s="85">
        <v>0</v>
      </c>
      <c r="AT205" s="85">
        <v>3780</v>
      </c>
      <c r="AU205" s="85">
        <v>40075</v>
      </c>
      <c r="AV205" s="85">
        <v>0</v>
      </c>
      <c r="AW205" s="85">
        <v>240</v>
      </c>
      <c r="AX205" s="85">
        <v>435000</v>
      </c>
      <c r="AY205" s="85">
        <v>0</v>
      </c>
      <c r="AZ205" s="85">
        <v>3181950</v>
      </c>
      <c r="BA205" s="85">
        <v>0</v>
      </c>
      <c r="BB205" s="85">
        <v>0</v>
      </c>
      <c r="BC205" s="85">
        <v>0</v>
      </c>
      <c r="BD205" s="85">
        <v>127203.45</v>
      </c>
      <c r="BE205" s="85">
        <v>0</v>
      </c>
      <c r="BF205" s="85">
        <v>20725.900000000001</v>
      </c>
      <c r="BG205" s="85">
        <v>0</v>
      </c>
      <c r="BH205" s="85">
        <v>0</v>
      </c>
      <c r="BI205" s="85">
        <v>0</v>
      </c>
      <c r="BJ205" s="85">
        <v>0</v>
      </c>
      <c r="BK205" s="85">
        <v>0</v>
      </c>
      <c r="BL205" s="85">
        <v>0</v>
      </c>
      <c r="BM205" s="85">
        <v>0</v>
      </c>
      <c r="BN205" s="85">
        <v>248970</v>
      </c>
      <c r="BO205" s="85">
        <v>0</v>
      </c>
      <c r="BP205" s="85">
        <v>4426940</v>
      </c>
      <c r="BQ205" s="85">
        <v>30687.599999999999</v>
      </c>
      <c r="BR205" s="85">
        <v>0</v>
      </c>
      <c r="BS205" s="85">
        <v>153740</v>
      </c>
      <c r="BT205" s="85">
        <v>0</v>
      </c>
      <c r="BU205" s="85">
        <v>8000135</v>
      </c>
      <c r="BV205" s="85">
        <v>0</v>
      </c>
      <c r="BW205" s="85">
        <v>50000</v>
      </c>
      <c r="BX205" s="85">
        <v>0</v>
      </c>
      <c r="BY205" s="86">
        <v>1432903</v>
      </c>
    </row>
    <row r="206" spans="1:77" x14ac:dyDescent="0.2">
      <c r="A206" s="83" t="s">
        <v>553</v>
      </c>
      <c r="B206" s="84" t="s">
        <v>606</v>
      </c>
      <c r="C206" s="83" t="s">
        <v>607</v>
      </c>
      <c r="D206" s="85">
        <v>3416530.52</v>
      </c>
      <c r="E206" s="85">
        <v>1844057.84</v>
      </c>
      <c r="F206" s="85">
        <v>2078761.03</v>
      </c>
      <c r="G206" s="85">
        <v>580226.9</v>
      </c>
      <c r="H206" s="85">
        <v>2023781.66</v>
      </c>
      <c r="I206" s="85">
        <v>161425</v>
      </c>
      <c r="J206" s="85">
        <v>28161672.48</v>
      </c>
      <c r="K206" s="85">
        <v>5089635.7699999996</v>
      </c>
      <c r="L206" s="85">
        <v>3538475.23</v>
      </c>
      <c r="M206" s="85">
        <v>1657994.44</v>
      </c>
      <c r="N206" s="85">
        <v>403408.87</v>
      </c>
      <c r="O206" s="85">
        <v>2518231.86</v>
      </c>
      <c r="P206" s="85">
        <v>1734410.88</v>
      </c>
      <c r="Q206" s="85">
        <v>6059699.5999999996</v>
      </c>
      <c r="R206" s="85">
        <v>487879.52</v>
      </c>
      <c r="S206" s="85">
        <v>685988.2</v>
      </c>
      <c r="T206" s="85">
        <v>1083916.46</v>
      </c>
      <c r="U206" s="85">
        <v>3126316.52</v>
      </c>
      <c r="V206" s="85">
        <v>12375151.35</v>
      </c>
      <c r="W206" s="85">
        <v>1841884.02</v>
      </c>
      <c r="X206" s="85">
        <v>100209</v>
      </c>
      <c r="Y206" s="85">
        <v>1463520.2</v>
      </c>
      <c r="Z206" s="85">
        <v>238541</v>
      </c>
      <c r="AA206" s="85">
        <v>32954</v>
      </c>
      <c r="AB206" s="85">
        <v>773788.64</v>
      </c>
      <c r="AC206" s="85">
        <v>501516.14</v>
      </c>
      <c r="AD206" s="85">
        <v>809062.89</v>
      </c>
      <c r="AE206" s="85">
        <v>16587805.32</v>
      </c>
      <c r="AF206" s="85">
        <v>292063.52</v>
      </c>
      <c r="AG206" s="85">
        <v>223657.5</v>
      </c>
      <c r="AH206" s="85">
        <v>59657</v>
      </c>
      <c r="AI206" s="85">
        <v>218729</v>
      </c>
      <c r="AJ206" s="85">
        <v>134148.85</v>
      </c>
      <c r="AK206" s="85">
        <v>897835.63</v>
      </c>
      <c r="AL206" s="85">
        <v>43235</v>
      </c>
      <c r="AM206" s="85">
        <v>3004231.66</v>
      </c>
      <c r="AN206" s="85">
        <v>138465</v>
      </c>
      <c r="AO206" s="85">
        <v>1503116.06</v>
      </c>
      <c r="AP206" s="85">
        <v>140927.9</v>
      </c>
      <c r="AQ206" s="85">
        <v>1614764.92</v>
      </c>
      <c r="AR206" s="85">
        <v>488545.28000000003</v>
      </c>
      <c r="AS206" s="85">
        <v>51780</v>
      </c>
      <c r="AT206" s="85">
        <v>796605.7</v>
      </c>
      <c r="AU206" s="85">
        <v>342411.31</v>
      </c>
      <c r="AV206" s="85">
        <v>815529.39</v>
      </c>
      <c r="AW206" s="85">
        <v>537930</v>
      </c>
      <c r="AX206" s="85">
        <v>4991639</v>
      </c>
      <c r="AY206" s="85">
        <v>2199749.94</v>
      </c>
      <c r="AZ206" s="85">
        <v>267020.95</v>
      </c>
      <c r="BA206" s="85">
        <v>581613.4</v>
      </c>
      <c r="BB206" s="85">
        <v>792879.24</v>
      </c>
      <c r="BC206" s="85">
        <v>6468133.2699999996</v>
      </c>
      <c r="BD206" s="85">
        <v>871814.16</v>
      </c>
      <c r="BE206" s="85">
        <v>3148718.32</v>
      </c>
      <c r="BF206" s="85">
        <v>70852.75</v>
      </c>
      <c r="BG206" s="85">
        <v>82294.31</v>
      </c>
      <c r="BH206" s="85">
        <v>1257872</v>
      </c>
      <c r="BI206" s="85">
        <v>14258298.09</v>
      </c>
      <c r="BJ206" s="85">
        <v>1898103.55</v>
      </c>
      <c r="BK206" s="85">
        <v>2209066.13</v>
      </c>
      <c r="BL206" s="85">
        <v>36902</v>
      </c>
      <c r="BM206" s="85">
        <v>881702</v>
      </c>
      <c r="BN206" s="85">
        <v>1260929.8</v>
      </c>
      <c r="BO206" s="85">
        <v>520983.8</v>
      </c>
      <c r="BP206" s="85">
        <v>2170267.6</v>
      </c>
      <c r="BQ206" s="85">
        <v>172895.1</v>
      </c>
      <c r="BR206" s="85">
        <v>144329</v>
      </c>
      <c r="BS206" s="85">
        <v>375523.12</v>
      </c>
      <c r="BT206" s="85">
        <v>146854.79999999999</v>
      </c>
      <c r="BU206" s="85">
        <v>296319.55</v>
      </c>
      <c r="BV206" s="85">
        <v>92683.32</v>
      </c>
      <c r="BW206" s="85">
        <v>154005.37</v>
      </c>
      <c r="BX206" s="85">
        <v>131924.51</v>
      </c>
      <c r="BY206" s="86">
        <v>10529769.5</v>
      </c>
    </row>
    <row r="207" spans="1:77" x14ac:dyDescent="0.2">
      <c r="A207" s="83" t="s">
        <v>553</v>
      </c>
      <c r="B207" s="84" t="s">
        <v>608</v>
      </c>
      <c r="C207" s="83" t="s">
        <v>609</v>
      </c>
      <c r="D207" s="85">
        <v>2667114</v>
      </c>
      <c r="E207" s="85">
        <v>2427954.65</v>
      </c>
      <c r="F207" s="85">
        <v>2825604.2</v>
      </c>
      <c r="G207" s="85">
        <v>569197.80000000005</v>
      </c>
      <c r="H207" s="85">
        <v>2660244.4</v>
      </c>
      <c r="I207" s="85">
        <v>0</v>
      </c>
      <c r="J207" s="85">
        <v>3525094.95</v>
      </c>
      <c r="K207" s="85">
        <v>918610</v>
      </c>
      <c r="L207" s="85">
        <v>327760</v>
      </c>
      <c r="M207" s="85">
        <v>3472350</v>
      </c>
      <c r="N207" s="85">
        <v>466765</v>
      </c>
      <c r="O207" s="85">
        <v>373818</v>
      </c>
      <c r="P207" s="85">
        <v>1829270.75</v>
      </c>
      <c r="Q207" s="85">
        <v>1844320.25</v>
      </c>
      <c r="R207" s="85">
        <v>52001.5</v>
      </c>
      <c r="S207" s="85">
        <v>393536</v>
      </c>
      <c r="T207" s="85">
        <v>733092.5</v>
      </c>
      <c r="U207" s="85">
        <v>334415</v>
      </c>
      <c r="V207" s="85">
        <v>13730514.5</v>
      </c>
      <c r="W207" s="85">
        <v>5143303</v>
      </c>
      <c r="X207" s="85">
        <v>728161.6</v>
      </c>
      <c r="Y207" s="85">
        <v>1958391.12</v>
      </c>
      <c r="Z207" s="85">
        <v>9020</v>
      </c>
      <c r="AA207" s="85">
        <v>188826.05</v>
      </c>
      <c r="AB207" s="85">
        <v>2783322.95</v>
      </c>
      <c r="AC207" s="85">
        <v>211218.8</v>
      </c>
      <c r="AD207" s="85">
        <v>365300</v>
      </c>
      <c r="AE207" s="85">
        <v>6342284.0300000003</v>
      </c>
      <c r="AF207" s="85">
        <v>694024.5</v>
      </c>
      <c r="AG207" s="85">
        <v>524108.5</v>
      </c>
      <c r="AH207" s="85">
        <v>622338</v>
      </c>
      <c r="AI207" s="85">
        <v>378195.6</v>
      </c>
      <c r="AJ207" s="85">
        <v>217402</v>
      </c>
      <c r="AK207" s="85">
        <v>958982.1</v>
      </c>
      <c r="AL207" s="85">
        <v>418008.55</v>
      </c>
      <c r="AM207" s="85">
        <v>213534</v>
      </c>
      <c r="AN207" s="85">
        <v>625128.30000000005</v>
      </c>
      <c r="AO207" s="85">
        <v>318717.5</v>
      </c>
      <c r="AP207" s="85">
        <v>194734</v>
      </c>
      <c r="AQ207" s="85">
        <v>3397825</v>
      </c>
      <c r="AR207" s="85">
        <v>433850</v>
      </c>
      <c r="AS207" s="85">
        <v>326301.3</v>
      </c>
      <c r="AT207" s="85">
        <v>348635</v>
      </c>
      <c r="AU207" s="85">
        <v>372166.65</v>
      </c>
      <c r="AV207" s="85">
        <v>40625.199999999997</v>
      </c>
      <c r="AW207" s="85">
        <v>155221.65</v>
      </c>
      <c r="AX207" s="85">
        <v>4281016.75</v>
      </c>
      <c r="AY207" s="85">
        <v>261965</v>
      </c>
      <c r="AZ207" s="85">
        <v>457671.45</v>
      </c>
      <c r="BA207" s="85">
        <v>1046969.5</v>
      </c>
      <c r="BB207" s="85">
        <v>1351251.05</v>
      </c>
      <c r="BC207" s="85">
        <v>1084756.9099999999</v>
      </c>
      <c r="BD207" s="85">
        <v>2243859.7000000002</v>
      </c>
      <c r="BE207" s="85">
        <v>1836072.6</v>
      </c>
      <c r="BF207" s="85">
        <v>935048.6</v>
      </c>
      <c r="BG207" s="85">
        <v>267953</v>
      </c>
      <c r="BH207" s="85">
        <v>169945</v>
      </c>
      <c r="BI207" s="85">
        <v>12706222.5</v>
      </c>
      <c r="BJ207" s="85">
        <v>2997802</v>
      </c>
      <c r="BK207" s="85">
        <v>480950.25</v>
      </c>
      <c r="BL207" s="85">
        <v>709193</v>
      </c>
      <c r="BM207" s="85">
        <v>4400</v>
      </c>
      <c r="BN207" s="85">
        <v>757501.4</v>
      </c>
      <c r="BO207" s="85">
        <v>172732.95</v>
      </c>
      <c r="BP207" s="85">
        <v>5206524.2</v>
      </c>
      <c r="BQ207" s="85">
        <v>471240</v>
      </c>
      <c r="BR207" s="85">
        <v>425775.1</v>
      </c>
      <c r="BS207" s="85">
        <v>370399.7</v>
      </c>
      <c r="BT207" s="85">
        <v>631994.25</v>
      </c>
      <c r="BU207" s="85">
        <v>2061010.8</v>
      </c>
      <c r="BV207" s="85">
        <v>733177.4</v>
      </c>
      <c r="BW207" s="85">
        <v>975143.4</v>
      </c>
      <c r="BX207" s="85">
        <v>283457.3</v>
      </c>
      <c r="BY207" s="86">
        <v>23035961.059999999</v>
      </c>
    </row>
    <row r="208" spans="1:77" x14ac:dyDescent="0.2">
      <c r="A208" s="83" t="s">
        <v>553</v>
      </c>
      <c r="B208" s="84" t="s">
        <v>610</v>
      </c>
      <c r="C208" s="83" t="s">
        <v>611</v>
      </c>
      <c r="D208" s="85">
        <v>10511348.6</v>
      </c>
      <c r="E208" s="85">
        <v>2669432.38</v>
      </c>
      <c r="F208" s="85">
        <v>135607645.62</v>
      </c>
      <c r="G208" s="85">
        <v>817100</v>
      </c>
      <c r="H208" s="85">
        <v>1573880</v>
      </c>
      <c r="I208" s="85">
        <v>580563</v>
      </c>
      <c r="J208" s="85">
        <v>2757050</v>
      </c>
      <c r="K208" s="85">
        <v>2345953.2400000002</v>
      </c>
      <c r="L208" s="85">
        <v>221500</v>
      </c>
      <c r="M208" s="85">
        <v>5535419</v>
      </c>
      <c r="N208" s="85">
        <v>0</v>
      </c>
      <c r="O208" s="85">
        <v>12950</v>
      </c>
      <c r="P208" s="85">
        <v>3008600</v>
      </c>
      <c r="Q208" s="85">
        <v>1419650</v>
      </c>
      <c r="R208" s="85">
        <v>192214.74</v>
      </c>
      <c r="S208" s="85">
        <v>0</v>
      </c>
      <c r="T208" s="85">
        <v>0</v>
      </c>
      <c r="U208" s="85">
        <v>0</v>
      </c>
      <c r="V208" s="85">
        <v>6706299</v>
      </c>
      <c r="W208" s="85">
        <v>1157710.2</v>
      </c>
      <c r="X208" s="85">
        <v>740276</v>
      </c>
      <c r="Y208" s="85">
        <v>5881086.5</v>
      </c>
      <c r="Z208" s="85">
        <v>328320.40000000002</v>
      </c>
      <c r="AA208" s="85">
        <v>1720640.8</v>
      </c>
      <c r="AB208" s="85">
        <v>1425190</v>
      </c>
      <c r="AC208" s="85">
        <v>0</v>
      </c>
      <c r="AD208" s="85">
        <v>121000</v>
      </c>
      <c r="AE208" s="85">
        <v>6229245</v>
      </c>
      <c r="AF208" s="85">
        <v>774200</v>
      </c>
      <c r="AG208" s="85">
        <v>0</v>
      </c>
      <c r="AH208" s="85">
        <v>50500</v>
      </c>
      <c r="AI208" s="85">
        <v>0</v>
      </c>
      <c r="AJ208" s="85">
        <v>221500</v>
      </c>
      <c r="AK208" s="85">
        <v>202700</v>
      </c>
      <c r="AL208" s="85">
        <v>322600</v>
      </c>
      <c r="AM208" s="85">
        <v>111500</v>
      </c>
      <c r="AN208" s="85">
        <v>98000</v>
      </c>
      <c r="AO208" s="85">
        <v>160800</v>
      </c>
      <c r="AP208" s="85">
        <v>139400</v>
      </c>
      <c r="AQ208" s="85">
        <v>2468550.6</v>
      </c>
      <c r="AR208" s="85">
        <v>0</v>
      </c>
      <c r="AS208" s="85">
        <v>0</v>
      </c>
      <c r="AT208" s="85">
        <v>0</v>
      </c>
      <c r="AU208" s="85">
        <v>5000</v>
      </c>
      <c r="AV208" s="85">
        <v>0</v>
      </c>
      <c r="AW208" s="85">
        <v>0</v>
      </c>
      <c r="AX208" s="85">
        <v>12376541.539999999</v>
      </c>
      <c r="AY208" s="85">
        <v>337826</v>
      </c>
      <c r="AZ208" s="85">
        <v>777768</v>
      </c>
      <c r="BA208" s="85">
        <v>1155071</v>
      </c>
      <c r="BB208" s="85">
        <v>195970</v>
      </c>
      <c r="BC208" s="85">
        <v>509900</v>
      </c>
      <c r="BD208" s="85">
        <v>3076436</v>
      </c>
      <c r="BE208" s="85">
        <v>1011044</v>
      </c>
      <c r="BF208" s="85">
        <v>612583</v>
      </c>
      <c r="BG208" s="85">
        <v>245051</v>
      </c>
      <c r="BH208" s="85">
        <v>351023.74</v>
      </c>
      <c r="BI208" s="85">
        <v>9814560</v>
      </c>
      <c r="BJ208" s="85">
        <v>3404275</v>
      </c>
      <c r="BK208" s="85">
        <v>1005255</v>
      </c>
      <c r="BL208" s="85">
        <v>0</v>
      </c>
      <c r="BM208" s="85">
        <v>136100</v>
      </c>
      <c r="BN208" s="85">
        <v>0</v>
      </c>
      <c r="BO208" s="85">
        <v>252028.79999999999</v>
      </c>
      <c r="BP208" s="85">
        <v>11055598</v>
      </c>
      <c r="BQ208" s="85">
        <v>251390</v>
      </c>
      <c r="BR208" s="85">
        <v>140840</v>
      </c>
      <c r="BS208" s="85">
        <v>168790</v>
      </c>
      <c r="BT208" s="85">
        <v>400070</v>
      </c>
      <c r="BU208" s="85">
        <v>203300</v>
      </c>
      <c r="BV208" s="85">
        <v>692865</v>
      </c>
      <c r="BW208" s="85">
        <v>176000</v>
      </c>
      <c r="BX208" s="85">
        <v>57840</v>
      </c>
      <c r="BY208" s="86">
        <v>15328759.520000001</v>
      </c>
    </row>
    <row r="209" spans="1:77" x14ac:dyDescent="0.2">
      <c r="A209" s="83" t="s">
        <v>553</v>
      </c>
      <c r="B209" s="84" t="s">
        <v>612</v>
      </c>
      <c r="C209" s="83" t="s">
        <v>613</v>
      </c>
      <c r="D209" s="85"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  <c r="Q209" s="85">
        <v>0</v>
      </c>
      <c r="R209" s="85">
        <v>0</v>
      </c>
      <c r="S209" s="85">
        <v>0</v>
      </c>
      <c r="T209" s="85">
        <v>0</v>
      </c>
      <c r="U209" s="85">
        <v>0</v>
      </c>
      <c r="V209" s="85">
        <v>0</v>
      </c>
      <c r="W209" s="85">
        <v>0</v>
      </c>
      <c r="X209" s="85">
        <v>0</v>
      </c>
      <c r="Y209" s="85">
        <v>0</v>
      </c>
      <c r="Z209" s="85">
        <v>6</v>
      </c>
      <c r="AA209" s="85">
        <v>0</v>
      </c>
      <c r="AB209" s="85">
        <v>0</v>
      </c>
      <c r="AC209" s="85">
        <v>0</v>
      </c>
      <c r="AD209" s="85">
        <v>0</v>
      </c>
      <c r="AE209" s="85">
        <v>0</v>
      </c>
      <c r="AF209" s="85">
        <v>0</v>
      </c>
      <c r="AG209" s="85">
        <v>0</v>
      </c>
      <c r="AH209" s="85">
        <v>0</v>
      </c>
      <c r="AI209" s="85">
        <v>0</v>
      </c>
      <c r="AJ209" s="85">
        <v>0</v>
      </c>
      <c r="AK209" s="85">
        <v>0</v>
      </c>
      <c r="AL209" s="85">
        <v>0</v>
      </c>
      <c r="AM209" s="85">
        <v>0</v>
      </c>
      <c r="AN209" s="85">
        <v>0</v>
      </c>
      <c r="AO209" s="85">
        <v>0</v>
      </c>
      <c r="AP209" s="85">
        <v>0</v>
      </c>
      <c r="AQ209" s="85">
        <v>0</v>
      </c>
      <c r="AR209" s="85">
        <v>0</v>
      </c>
      <c r="AS209" s="85">
        <v>0</v>
      </c>
      <c r="AT209" s="85">
        <v>0</v>
      </c>
      <c r="AU209" s="85">
        <v>0</v>
      </c>
      <c r="AV209" s="85">
        <v>0</v>
      </c>
      <c r="AW209" s="85">
        <v>0</v>
      </c>
      <c r="AX209" s="85">
        <v>0</v>
      </c>
      <c r="AY209" s="85">
        <v>0</v>
      </c>
      <c r="AZ209" s="85">
        <v>0</v>
      </c>
      <c r="BA209" s="85">
        <v>0</v>
      </c>
      <c r="BB209" s="85">
        <v>0</v>
      </c>
      <c r="BC209" s="85">
        <v>0</v>
      </c>
      <c r="BD209" s="85">
        <v>0</v>
      </c>
      <c r="BE209" s="85">
        <v>0</v>
      </c>
      <c r="BF209" s="85">
        <v>1200</v>
      </c>
      <c r="BG209" s="85">
        <v>0</v>
      </c>
      <c r="BH209" s="85">
        <v>0</v>
      </c>
      <c r="BI209" s="85">
        <v>0</v>
      </c>
      <c r="BJ209" s="85">
        <v>0</v>
      </c>
      <c r="BK209" s="85">
        <v>0</v>
      </c>
      <c r="BL209" s="85">
        <v>0</v>
      </c>
      <c r="BM209" s="85">
        <v>0</v>
      </c>
      <c r="BN209" s="85">
        <v>0</v>
      </c>
      <c r="BO209" s="85">
        <v>0</v>
      </c>
      <c r="BP209" s="85">
        <v>0</v>
      </c>
      <c r="BQ209" s="85">
        <v>0</v>
      </c>
      <c r="BR209" s="85">
        <v>0</v>
      </c>
      <c r="BS209" s="85">
        <v>0</v>
      </c>
      <c r="BT209" s="85">
        <v>0</v>
      </c>
      <c r="BU209" s="85">
        <v>0</v>
      </c>
      <c r="BV209" s="85">
        <v>0</v>
      </c>
      <c r="BW209" s="85">
        <v>0</v>
      </c>
      <c r="BX209" s="85">
        <v>0</v>
      </c>
      <c r="BY209" s="86">
        <v>26821556.169999998</v>
      </c>
    </row>
    <row r="210" spans="1:77" x14ac:dyDescent="0.2">
      <c r="A210" s="83" t="s">
        <v>553</v>
      </c>
      <c r="B210" s="84" t="s">
        <v>614</v>
      </c>
      <c r="C210" s="83" t="s">
        <v>615</v>
      </c>
      <c r="D210" s="85">
        <v>74610.22</v>
      </c>
      <c r="E210" s="85">
        <v>270</v>
      </c>
      <c r="F210" s="85">
        <v>0</v>
      </c>
      <c r="G210" s="85">
        <v>228</v>
      </c>
      <c r="H210" s="85">
        <v>168</v>
      </c>
      <c r="I210" s="85">
        <v>150</v>
      </c>
      <c r="J210" s="85">
        <v>18</v>
      </c>
      <c r="K210" s="85">
        <v>0</v>
      </c>
      <c r="L210" s="85">
        <v>170</v>
      </c>
      <c r="M210" s="85">
        <v>16915.16</v>
      </c>
      <c r="N210" s="85">
        <v>1151</v>
      </c>
      <c r="O210" s="85">
        <v>36</v>
      </c>
      <c r="P210" s="85">
        <v>134</v>
      </c>
      <c r="Q210" s="85">
        <v>501</v>
      </c>
      <c r="R210" s="85">
        <v>767.21</v>
      </c>
      <c r="S210" s="85">
        <v>0</v>
      </c>
      <c r="T210" s="85">
        <v>0</v>
      </c>
      <c r="U210" s="85">
        <v>0</v>
      </c>
      <c r="V210" s="85">
        <v>34684.47</v>
      </c>
      <c r="W210" s="85">
        <v>0</v>
      </c>
      <c r="X210" s="85">
        <v>0</v>
      </c>
      <c r="Y210" s="85">
        <v>0</v>
      </c>
      <c r="Z210" s="85">
        <v>48</v>
      </c>
      <c r="AA210" s="85">
        <v>0</v>
      </c>
      <c r="AB210" s="85">
        <v>0</v>
      </c>
      <c r="AC210" s="85">
        <v>0</v>
      </c>
      <c r="AD210" s="85">
        <v>0</v>
      </c>
      <c r="AE210" s="85">
        <v>325</v>
      </c>
      <c r="AF210" s="85">
        <v>0</v>
      </c>
      <c r="AG210" s="85">
        <v>0</v>
      </c>
      <c r="AH210" s="85">
        <v>126.85</v>
      </c>
      <c r="AI210" s="85">
        <v>0</v>
      </c>
      <c r="AJ210" s="85">
        <v>0</v>
      </c>
      <c r="AK210" s="85">
        <v>0</v>
      </c>
      <c r="AL210" s="85">
        <v>0</v>
      </c>
      <c r="AM210" s="85">
        <v>6</v>
      </c>
      <c r="AN210" s="85">
        <v>0</v>
      </c>
      <c r="AO210" s="85">
        <v>0</v>
      </c>
      <c r="AP210" s="85">
        <v>0</v>
      </c>
      <c r="AQ210" s="85">
        <v>113.44</v>
      </c>
      <c r="AR210" s="85">
        <v>0</v>
      </c>
      <c r="AS210" s="85">
        <v>10</v>
      </c>
      <c r="AT210" s="85">
        <v>0</v>
      </c>
      <c r="AU210" s="85">
        <v>125</v>
      </c>
      <c r="AV210" s="85">
        <v>0</v>
      </c>
      <c r="AW210" s="85">
        <v>0</v>
      </c>
      <c r="AX210" s="85">
        <v>46134.79</v>
      </c>
      <c r="AY210" s="85">
        <v>156</v>
      </c>
      <c r="AZ210" s="85">
        <v>879</v>
      </c>
      <c r="BA210" s="85">
        <v>738</v>
      </c>
      <c r="BB210" s="85">
        <v>34</v>
      </c>
      <c r="BC210" s="85">
        <v>294</v>
      </c>
      <c r="BD210" s="85">
        <v>8853.01</v>
      </c>
      <c r="BE210" s="85">
        <v>178</v>
      </c>
      <c r="BF210" s="85">
        <v>138</v>
      </c>
      <c r="BG210" s="85">
        <v>156</v>
      </c>
      <c r="BH210" s="85">
        <v>12</v>
      </c>
      <c r="BI210" s="85">
        <v>816.05</v>
      </c>
      <c r="BJ210" s="85">
        <v>372</v>
      </c>
      <c r="BK210" s="85">
        <v>288</v>
      </c>
      <c r="BL210" s="85">
        <v>186</v>
      </c>
      <c r="BM210" s="85">
        <v>198</v>
      </c>
      <c r="BN210" s="85">
        <v>228</v>
      </c>
      <c r="BO210" s="85">
        <v>250.81</v>
      </c>
      <c r="BP210" s="85">
        <v>8364.7199999999993</v>
      </c>
      <c r="BQ210" s="85">
        <v>0</v>
      </c>
      <c r="BR210" s="85">
        <v>0</v>
      </c>
      <c r="BS210" s="85">
        <v>0</v>
      </c>
      <c r="BT210" s="85">
        <v>18</v>
      </c>
      <c r="BU210" s="85">
        <v>132</v>
      </c>
      <c r="BV210" s="85">
        <v>0</v>
      </c>
      <c r="BW210" s="85">
        <v>20</v>
      </c>
      <c r="BX210" s="85">
        <v>0</v>
      </c>
      <c r="BY210" s="86">
        <v>235803179.17999995</v>
      </c>
    </row>
    <row r="211" spans="1:77" x14ac:dyDescent="0.2">
      <c r="A211" s="83" t="s">
        <v>553</v>
      </c>
      <c r="B211" s="84" t="s">
        <v>616</v>
      </c>
      <c r="C211" s="83" t="s">
        <v>617</v>
      </c>
      <c r="D211" s="85">
        <v>0</v>
      </c>
      <c r="E211" s="85">
        <v>0</v>
      </c>
      <c r="F211" s="85">
        <v>0</v>
      </c>
      <c r="G211" s="85">
        <v>15000</v>
      </c>
      <c r="H211" s="85">
        <v>0</v>
      </c>
      <c r="I211" s="85">
        <v>0</v>
      </c>
      <c r="J211" s="85">
        <v>815000</v>
      </c>
      <c r="K211" s="85">
        <v>0</v>
      </c>
      <c r="L211" s="85">
        <v>0</v>
      </c>
      <c r="M211" s="85">
        <v>0</v>
      </c>
      <c r="N211" s="85">
        <v>0</v>
      </c>
      <c r="O211" s="85">
        <v>0</v>
      </c>
      <c r="P211" s="85">
        <v>0</v>
      </c>
      <c r="Q211" s="85">
        <v>0</v>
      </c>
      <c r="R211" s="85">
        <v>0</v>
      </c>
      <c r="S211" s="85">
        <v>0</v>
      </c>
      <c r="T211" s="85">
        <v>0</v>
      </c>
      <c r="U211" s="85">
        <v>0</v>
      </c>
      <c r="V211" s="85">
        <v>0</v>
      </c>
      <c r="W211" s="85">
        <v>0</v>
      </c>
      <c r="X211" s="85">
        <v>0</v>
      </c>
      <c r="Y211" s="85">
        <v>0</v>
      </c>
      <c r="Z211" s="85">
        <v>0</v>
      </c>
      <c r="AA211" s="85">
        <v>0</v>
      </c>
      <c r="AB211" s="85">
        <v>0</v>
      </c>
      <c r="AC211" s="85">
        <v>0</v>
      </c>
      <c r="AD211" s="85">
        <v>0</v>
      </c>
      <c r="AE211" s="85">
        <v>0</v>
      </c>
      <c r="AF211" s="85">
        <v>0</v>
      </c>
      <c r="AG211" s="85">
        <v>0</v>
      </c>
      <c r="AH211" s="85">
        <v>0</v>
      </c>
      <c r="AI211" s="85">
        <v>0</v>
      </c>
      <c r="AJ211" s="85">
        <v>0</v>
      </c>
      <c r="AK211" s="85">
        <v>0</v>
      </c>
      <c r="AL211" s="85">
        <v>0</v>
      </c>
      <c r="AM211" s="85">
        <v>0</v>
      </c>
      <c r="AN211" s="85">
        <v>0</v>
      </c>
      <c r="AO211" s="85">
        <v>0</v>
      </c>
      <c r="AP211" s="85">
        <v>0</v>
      </c>
      <c r="AQ211" s="85">
        <v>0</v>
      </c>
      <c r="AR211" s="85">
        <v>0</v>
      </c>
      <c r="AS211" s="85">
        <v>0</v>
      </c>
      <c r="AT211" s="85">
        <v>0</v>
      </c>
      <c r="AU211" s="85">
        <v>0</v>
      </c>
      <c r="AV211" s="85">
        <v>0</v>
      </c>
      <c r="AW211" s="85">
        <v>0</v>
      </c>
      <c r="AX211" s="85">
        <v>0</v>
      </c>
      <c r="AY211" s="85">
        <v>0</v>
      </c>
      <c r="AZ211" s="85">
        <v>0</v>
      </c>
      <c r="BA211" s="85">
        <v>0</v>
      </c>
      <c r="BB211" s="85">
        <v>0</v>
      </c>
      <c r="BC211" s="85">
        <v>0</v>
      </c>
      <c r="BD211" s="85">
        <v>0</v>
      </c>
      <c r="BE211" s="85">
        <v>0</v>
      </c>
      <c r="BF211" s="85">
        <v>0</v>
      </c>
      <c r="BG211" s="85">
        <v>0</v>
      </c>
      <c r="BH211" s="85">
        <v>0</v>
      </c>
      <c r="BI211" s="85">
        <v>5158000</v>
      </c>
      <c r="BJ211" s="85">
        <v>0</v>
      </c>
      <c r="BK211" s="85">
        <v>0</v>
      </c>
      <c r="BL211" s="85">
        <v>0</v>
      </c>
      <c r="BM211" s="85">
        <v>0</v>
      </c>
      <c r="BN211" s="85">
        <v>0</v>
      </c>
      <c r="BO211" s="85">
        <v>0</v>
      </c>
      <c r="BP211" s="85">
        <v>0</v>
      </c>
      <c r="BQ211" s="85">
        <v>0</v>
      </c>
      <c r="BR211" s="85">
        <v>0</v>
      </c>
      <c r="BS211" s="85">
        <v>0</v>
      </c>
      <c r="BT211" s="85">
        <v>0</v>
      </c>
      <c r="BU211" s="85">
        <v>0</v>
      </c>
      <c r="BV211" s="85">
        <v>0</v>
      </c>
      <c r="BW211" s="85">
        <v>0</v>
      </c>
      <c r="BX211" s="85">
        <v>0</v>
      </c>
      <c r="BY211" s="86">
        <v>98343869.020000011</v>
      </c>
    </row>
    <row r="212" spans="1:77" x14ac:dyDescent="0.2">
      <c r="A212" s="83" t="s">
        <v>553</v>
      </c>
      <c r="B212" s="84" t="s">
        <v>618</v>
      </c>
      <c r="C212" s="83" t="s">
        <v>619</v>
      </c>
      <c r="D212" s="85">
        <v>0</v>
      </c>
      <c r="E212" s="85">
        <v>0</v>
      </c>
      <c r="F212" s="85">
        <v>127116</v>
      </c>
      <c r="G212" s="85">
        <v>21041.74</v>
      </c>
      <c r="H212" s="85">
        <v>0</v>
      </c>
      <c r="I212" s="85">
        <v>25553.74</v>
      </c>
      <c r="J212" s="85">
        <v>154884.59</v>
      </c>
      <c r="K212" s="85">
        <v>122907.31</v>
      </c>
      <c r="L212" s="85">
        <v>0</v>
      </c>
      <c r="M212" s="85">
        <v>233380.54</v>
      </c>
      <c r="N212" s="85">
        <v>52499.39</v>
      </c>
      <c r="O212" s="85">
        <v>8484.0300000000007</v>
      </c>
      <c r="P212" s="85">
        <v>0</v>
      </c>
      <c r="Q212" s="85">
        <v>0</v>
      </c>
      <c r="R212" s="85">
        <v>0</v>
      </c>
      <c r="S212" s="85">
        <v>0</v>
      </c>
      <c r="T212" s="85">
        <v>0</v>
      </c>
      <c r="U212" s="85">
        <v>0</v>
      </c>
      <c r="V212" s="85">
        <v>172937.54</v>
      </c>
      <c r="W212" s="85">
        <v>124423.93</v>
      </c>
      <c r="X212" s="85">
        <v>53767.5</v>
      </c>
      <c r="Y212" s="85">
        <v>0</v>
      </c>
      <c r="Z212" s="85">
        <v>105222.57</v>
      </c>
      <c r="AA212" s="85">
        <v>107837.42</v>
      </c>
      <c r="AB212" s="85">
        <v>18988.310000000001</v>
      </c>
      <c r="AC212" s="85">
        <v>51562.13</v>
      </c>
      <c r="AD212" s="85">
        <v>0</v>
      </c>
      <c r="AE212" s="85">
        <v>187900.18</v>
      </c>
      <c r="AF212" s="85">
        <v>28791.49</v>
      </c>
      <c r="AG212" s="85">
        <v>25737.8</v>
      </c>
      <c r="AH212" s="85">
        <v>7106.94</v>
      </c>
      <c r="AI212" s="85">
        <v>63186.39</v>
      </c>
      <c r="AJ212" s="85">
        <v>0</v>
      </c>
      <c r="AK212" s="85">
        <v>36409.93</v>
      </c>
      <c r="AL212" s="85">
        <v>15614.69</v>
      </c>
      <c r="AM212" s="85">
        <v>49885.66</v>
      </c>
      <c r="AN212" s="85">
        <v>36984.42</v>
      </c>
      <c r="AO212" s="85">
        <v>0</v>
      </c>
      <c r="AP212" s="85">
        <v>55764.12</v>
      </c>
      <c r="AQ212" s="85">
        <v>102442</v>
      </c>
      <c r="AR212" s="85">
        <v>51071.9</v>
      </c>
      <c r="AS212" s="85">
        <v>90603.26</v>
      </c>
      <c r="AT212" s="85">
        <v>89818.43</v>
      </c>
      <c r="AU212" s="85">
        <v>73626.78</v>
      </c>
      <c r="AV212" s="85">
        <v>43218.93</v>
      </c>
      <c r="AW212" s="85">
        <v>0</v>
      </c>
      <c r="AX212" s="85">
        <v>117715.89</v>
      </c>
      <c r="AY212" s="85">
        <v>4766.9799999999996</v>
      </c>
      <c r="AZ212" s="85">
        <v>9674.94</v>
      </c>
      <c r="BA212" s="85">
        <v>0</v>
      </c>
      <c r="BB212" s="85">
        <v>0</v>
      </c>
      <c r="BC212" s="85">
        <v>0</v>
      </c>
      <c r="BD212" s="85">
        <v>0</v>
      </c>
      <c r="BE212" s="85">
        <v>52883.68</v>
      </c>
      <c r="BF212" s="85">
        <v>0</v>
      </c>
      <c r="BG212" s="85">
        <v>29152.55</v>
      </c>
      <c r="BH212" s="85">
        <v>33973.57</v>
      </c>
      <c r="BI212" s="85">
        <v>43733.89</v>
      </c>
      <c r="BJ212" s="85">
        <v>84139.99</v>
      </c>
      <c r="BK212" s="85">
        <v>85014.86</v>
      </c>
      <c r="BL212" s="85">
        <v>55745.93</v>
      </c>
      <c r="BM212" s="85">
        <v>7954.38</v>
      </c>
      <c r="BN212" s="85">
        <v>88550.07</v>
      </c>
      <c r="BO212" s="85">
        <v>48400.38</v>
      </c>
      <c r="BP212" s="85">
        <v>123468.86</v>
      </c>
      <c r="BQ212" s="85">
        <v>0</v>
      </c>
      <c r="BR212" s="85">
        <v>47259.77</v>
      </c>
      <c r="BS212" s="85">
        <v>0</v>
      </c>
      <c r="BT212" s="85">
        <v>0</v>
      </c>
      <c r="BU212" s="85">
        <v>139929.25</v>
      </c>
      <c r="BV212" s="85">
        <v>77605.960000000006</v>
      </c>
      <c r="BW212" s="85">
        <v>0</v>
      </c>
      <c r="BX212" s="85">
        <v>35738</v>
      </c>
      <c r="BY212" s="86">
        <v>83711804.180000007</v>
      </c>
    </row>
    <row r="213" spans="1:77" x14ac:dyDescent="0.2">
      <c r="A213" s="83" t="s">
        <v>553</v>
      </c>
      <c r="B213" s="84" t="s">
        <v>620</v>
      </c>
      <c r="C213" s="83" t="s">
        <v>621</v>
      </c>
      <c r="D213" s="85">
        <v>0</v>
      </c>
      <c r="E213" s="85">
        <v>23750</v>
      </c>
      <c r="F213" s="85">
        <v>0</v>
      </c>
      <c r="G213" s="85">
        <v>0</v>
      </c>
      <c r="H213" s="85">
        <v>6300</v>
      </c>
      <c r="I213" s="85">
        <v>22500</v>
      </c>
      <c r="J213" s="85">
        <v>9100</v>
      </c>
      <c r="K213" s="85">
        <v>0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>
        <v>0</v>
      </c>
      <c r="S213" s="85">
        <v>0</v>
      </c>
      <c r="T213" s="85">
        <v>0</v>
      </c>
      <c r="U213" s="85">
        <v>0</v>
      </c>
      <c r="V213" s="85">
        <v>0</v>
      </c>
      <c r="W213" s="85">
        <v>0</v>
      </c>
      <c r="X213" s="85">
        <v>0</v>
      </c>
      <c r="Y213" s="85">
        <v>0</v>
      </c>
      <c r="Z213" s="85">
        <v>0</v>
      </c>
      <c r="AA213" s="85">
        <v>0</v>
      </c>
      <c r="AB213" s="85">
        <v>0</v>
      </c>
      <c r="AC213" s="85">
        <v>2205</v>
      </c>
      <c r="AD213" s="85">
        <v>0</v>
      </c>
      <c r="AE213" s="85">
        <v>53180</v>
      </c>
      <c r="AF213" s="85">
        <v>111252</v>
      </c>
      <c r="AG213" s="85">
        <v>0</v>
      </c>
      <c r="AH213" s="85">
        <v>0</v>
      </c>
      <c r="AI213" s="85">
        <v>0</v>
      </c>
      <c r="AJ213" s="85">
        <v>0</v>
      </c>
      <c r="AK213" s="85">
        <v>0</v>
      </c>
      <c r="AL213" s="85">
        <v>0</v>
      </c>
      <c r="AM213" s="85">
        <v>3800</v>
      </c>
      <c r="AN213" s="85">
        <v>0</v>
      </c>
      <c r="AO213" s="85">
        <v>0</v>
      </c>
      <c r="AP213" s="85">
        <v>0</v>
      </c>
      <c r="AQ213" s="85">
        <v>0</v>
      </c>
      <c r="AR213" s="85">
        <v>0</v>
      </c>
      <c r="AS213" s="85">
        <v>0</v>
      </c>
      <c r="AT213" s="85">
        <v>0</v>
      </c>
      <c r="AU213" s="85">
        <v>0</v>
      </c>
      <c r="AV213" s="85">
        <v>0</v>
      </c>
      <c r="AW213" s="85">
        <v>0</v>
      </c>
      <c r="AX213" s="85">
        <v>0</v>
      </c>
      <c r="AY213" s="85">
        <v>0</v>
      </c>
      <c r="AZ213" s="85">
        <v>24790</v>
      </c>
      <c r="BA213" s="85">
        <v>0</v>
      </c>
      <c r="BB213" s="85">
        <v>0</v>
      </c>
      <c r="BC213" s="85">
        <v>0</v>
      </c>
      <c r="BD213" s="85">
        <v>0</v>
      </c>
      <c r="BE213" s="85">
        <v>0</v>
      </c>
      <c r="BF213" s="85">
        <v>0</v>
      </c>
      <c r="BG213" s="85">
        <v>0</v>
      </c>
      <c r="BH213" s="85">
        <v>0</v>
      </c>
      <c r="BI213" s="85">
        <v>0</v>
      </c>
      <c r="BJ213" s="85">
        <v>0</v>
      </c>
      <c r="BK213" s="85">
        <v>0</v>
      </c>
      <c r="BL213" s="85">
        <v>0</v>
      </c>
      <c r="BM213" s="85">
        <v>0</v>
      </c>
      <c r="BN213" s="85">
        <v>0</v>
      </c>
      <c r="BO213" s="85">
        <v>0</v>
      </c>
      <c r="BP213" s="85">
        <v>0</v>
      </c>
      <c r="BQ213" s="85">
        <v>0</v>
      </c>
      <c r="BR213" s="85">
        <v>0</v>
      </c>
      <c r="BS213" s="85">
        <v>4200</v>
      </c>
      <c r="BT213" s="85">
        <v>0</v>
      </c>
      <c r="BU213" s="85">
        <v>0</v>
      </c>
      <c r="BV213" s="85">
        <v>0</v>
      </c>
      <c r="BW213" s="85">
        <v>0</v>
      </c>
      <c r="BX213" s="85">
        <v>0</v>
      </c>
      <c r="BY213" s="86">
        <v>3500</v>
      </c>
    </row>
    <row r="214" spans="1:77" x14ac:dyDescent="0.2">
      <c r="A214" s="83" t="s">
        <v>553</v>
      </c>
      <c r="B214" s="84" t="s">
        <v>622</v>
      </c>
      <c r="C214" s="83" t="s">
        <v>623</v>
      </c>
      <c r="D214" s="85">
        <v>0</v>
      </c>
      <c r="E214" s="85">
        <v>124450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85">
        <v>0</v>
      </c>
      <c r="L214" s="85">
        <v>0</v>
      </c>
      <c r="M214" s="85">
        <v>0</v>
      </c>
      <c r="N214" s="85">
        <v>0</v>
      </c>
      <c r="O214" s="85">
        <v>0</v>
      </c>
      <c r="P214" s="85">
        <v>0</v>
      </c>
      <c r="Q214" s="85">
        <v>0</v>
      </c>
      <c r="R214" s="85">
        <v>0</v>
      </c>
      <c r="S214" s="85">
        <v>0</v>
      </c>
      <c r="T214" s="85">
        <v>0</v>
      </c>
      <c r="U214" s="85">
        <v>0</v>
      </c>
      <c r="V214" s="85">
        <v>0</v>
      </c>
      <c r="W214" s="85">
        <v>0</v>
      </c>
      <c r="X214" s="85">
        <v>0</v>
      </c>
      <c r="Y214" s="85">
        <v>0</v>
      </c>
      <c r="Z214" s="85">
        <v>0</v>
      </c>
      <c r="AA214" s="85">
        <v>0</v>
      </c>
      <c r="AB214" s="85">
        <v>0</v>
      </c>
      <c r="AC214" s="85">
        <v>0</v>
      </c>
      <c r="AD214" s="85">
        <v>0</v>
      </c>
      <c r="AE214" s="85">
        <v>0</v>
      </c>
      <c r="AF214" s="85">
        <v>0</v>
      </c>
      <c r="AG214" s="85">
        <v>0</v>
      </c>
      <c r="AH214" s="85">
        <v>0</v>
      </c>
      <c r="AI214" s="85">
        <v>0</v>
      </c>
      <c r="AJ214" s="85">
        <v>0</v>
      </c>
      <c r="AK214" s="85">
        <v>0</v>
      </c>
      <c r="AL214" s="85">
        <v>0</v>
      </c>
      <c r="AM214" s="85">
        <v>0</v>
      </c>
      <c r="AN214" s="85">
        <v>0</v>
      </c>
      <c r="AO214" s="85">
        <v>0</v>
      </c>
      <c r="AP214" s="85">
        <v>0</v>
      </c>
      <c r="AQ214" s="85">
        <v>0</v>
      </c>
      <c r="AR214" s="85">
        <v>0</v>
      </c>
      <c r="AS214" s="85">
        <v>0</v>
      </c>
      <c r="AT214" s="85">
        <v>0</v>
      </c>
      <c r="AU214" s="85">
        <v>0</v>
      </c>
      <c r="AV214" s="85">
        <v>0</v>
      </c>
      <c r="AW214" s="85">
        <v>0</v>
      </c>
      <c r="AX214" s="85">
        <v>0</v>
      </c>
      <c r="AY214" s="85">
        <v>0</v>
      </c>
      <c r="AZ214" s="85">
        <v>0</v>
      </c>
      <c r="BA214" s="85">
        <v>0</v>
      </c>
      <c r="BB214" s="85">
        <v>0</v>
      </c>
      <c r="BC214" s="85">
        <v>0</v>
      </c>
      <c r="BD214" s="85">
        <v>0</v>
      </c>
      <c r="BE214" s="85">
        <v>0</v>
      </c>
      <c r="BF214" s="85">
        <v>0</v>
      </c>
      <c r="BG214" s="85">
        <v>0</v>
      </c>
      <c r="BH214" s="85">
        <v>0</v>
      </c>
      <c r="BI214" s="85">
        <v>0</v>
      </c>
      <c r="BJ214" s="85">
        <v>0</v>
      </c>
      <c r="BK214" s="85">
        <v>3838</v>
      </c>
      <c r="BL214" s="85">
        <v>0</v>
      </c>
      <c r="BM214" s="85">
        <v>0</v>
      </c>
      <c r="BN214" s="85">
        <v>0</v>
      </c>
      <c r="BO214" s="85">
        <v>0</v>
      </c>
      <c r="BP214" s="85">
        <v>0</v>
      </c>
      <c r="BQ214" s="85">
        <v>0</v>
      </c>
      <c r="BR214" s="85">
        <v>0</v>
      </c>
      <c r="BS214" s="85">
        <v>0</v>
      </c>
      <c r="BT214" s="85">
        <v>0</v>
      </c>
      <c r="BU214" s="85">
        <v>0</v>
      </c>
      <c r="BV214" s="85">
        <v>0</v>
      </c>
      <c r="BW214" s="85">
        <v>0</v>
      </c>
      <c r="BX214" s="85">
        <v>0</v>
      </c>
      <c r="BY214" s="86">
        <v>175200.59</v>
      </c>
    </row>
    <row r="215" spans="1:77" x14ac:dyDescent="0.2">
      <c r="A215" s="83" t="s">
        <v>553</v>
      </c>
      <c r="B215" s="84" t="s">
        <v>624</v>
      </c>
      <c r="C215" s="83" t="s">
        <v>625</v>
      </c>
      <c r="D215" s="85">
        <v>855000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85">
        <v>0</v>
      </c>
      <c r="Q215" s="85">
        <v>0</v>
      </c>
      <c r="R215" s="85">
        <v>0</v>
      </c>
      <c r="S215" s="85">
        <v>0</v>
      </c>
      <c r="T215" s="85">
        <v>0</v>
      </c>
      <c r="U215" s="85">
        <v>0</v>
      </c>
      <c r="V215" s="85">
        <v>147780</v>
      </c>
      <c r="W215" s="85">
        <v>0</v>
      </c>
      <c r="X215" s="85">
        <v>0</v>
      </c>
      <c r="Y215" s="85">
        <v>0</v>
      </c>
      <c r="Z215" s="85">
        <v>0</v>
      </c>
      <c r="AA215" s="85">
        <v>0</v>
      </c>
      <c r="AB215" s="85">
        <v>0</v>
      </c>
      <c r="AC215" s="85">
        <v>0</v>
      </c>
      <c r="AD215" s="85">
        <v>0</v>
      </c>
      <c r="AE215" s="85">
        <v>0</v>
      </c>
      <c r="AF215" s="85">
        <v>0</v>
      </c>
      <c r="AG215" s="85">
        <v>0</v>
      </c>
      <c r="AH215" s="85">
        <v>0</v>
      </c>
      <c r="AI215" s="85">
        <v>0</v>
      </c>
      <c r="AJ215" s="85">
        <v>0</v>
      </c>
      <c r="AK215" s="85">
        <v>0</v>
      </c>
      <c r="AL215" s="85">
        <v>0</v>
      </c>
      <c r="AM215" s="85">
        <v>0</v>
      </c>
      <c r="AN215" s="85">
        <v>0</v>
      </c>
      <c r="AO215" s="85">
        <v>0</v>
      </c>
      <c r="AP215" s="85">
        <v>0</v>
      </c>
      <c r="AQ215" s="85">
        <v>0</v>
      </c>
      <c r="AR215" s="85">
        <v>0</v>
      </c>
      <c r="AS215" s="85">
        <v>0</v>
      </c>
      <c r="AT215" s="85">
        <v>0</v>
      </c>
      <c r="AU215" s="85">
        <v>0</v>
      </c>
      <c r="AV215" s="85">
        <v>0</v>
      </c>
      <c r="AW215" s="85">
        <v>0</v>
      </c>
      <c r="AX215" s="85">
        <v>0</v>
      </c>
      <c r="AY215" s="85">
        <v>0</v>
      </c>
      <c r="AZ215" s="85">
        <v>33000</v>
      </c>
      <c r="BA215" s="85">
        <v>0</v>
      </c>
      <c r="BB215" s="85">
        <v>0</v>
      </c>
      <c r="BC215" s="85">
        <v>0</v>
      </c>
      <c r="BD215" s="85">
        <v>0</v>
      </c>
      <c r="BE215" s="85">
        <v>0</v>
      </c>
      <c r="BF215" s="85">
        <v>0</v>
      </c>
      <c r="BG215" s="85">
        <v>0</v>
      </c>
      <c r="BH215" s="85">
        <v>0</v>
      </c>
      <c r="BI215" s="85">
        <v>56280</v>
      </c>
      <c r="BJ215" s="85">
        <v>0</v>
      </c>
      <c r="BK215" s="85">
        <v>0</v>
      </c>
      <c r="BL215" s="85">
        <v>0</v>
      </c>
      <c r="BM215" s="85">
        <v>0</v>
      </c>
      <c r="BN215" s="85">
        <v>0</v>
      </c>
      <c r="BO215" s="85">
        <v>0</v>
      </c>
      <c r="BP215" s="85">
        <v>0</v>
      </c>
      <c r="BQ215" s="85">
        <v>0</v>
      </c>
      <c r="BR215" s="85">
        <v>0</v>
      </c>
      <c r="BS215" s="85">
        <v>0</v>
      </c>
      <c r="BT215" s="85">
        <v>0</v>
      </c>
      <c r="BU215" s="85">
        <v>0</v>
      </c>
      <c r="BV215" s="85">
        <v>0</v>
      </c>
      <c r="BW215" s="85">
        <v>0</v>
      </c>
      <c r="BX215" s="85">
        <v>0</v>
      </c>
      <c r="BY215" s="86">
        <v>209621631.65000007</v>
      </c>
    </row>
    <row r="216" spans="1:77" x14ac:dyDescent="0.2">
      <c r="A216" s="83" t="s">
        <v>553</v>
      </c>
      <c r="B216" s="84" t="s">
        <v>626</v>
      </c>
      <c r="C216" s="83" t="s">
        <v>627</v>
      </c>
      <c r="D216" s="85">
        <v>0</v>
      </c>
      <c r="E216" s="85">
        <v>0</v>
      </c>
      <c r="F216" s="85">
        <v>0</v>
      </c>
      <c r="G216" s="85">
        <v>0</v>
      </c>
      <c r="H216" s="85">
        <v>0</v>
      </c>
      <c r="I216" s="85">
        <v>0</v>
      </c>
      <c r="J216" s="85">
        <v>0</v>
      </c>
      <c r="K216" s="85">
        <v>0</v>
      </c>
      <c r="L216" s="85">
        <v>0</v>
      </c>
      <c r="M216" s="85">
        <v>980103.22</v>
      </c>
      <c r="N216" s="85">
        <v>0</v>
      </c>
      <c r="O216" s="85">
        <v>0</v>
      </c>
      <c r="P216" s="85">
        <v>0</v>
      </c>
      <c r="Q216" s="85">
        <v>0</v>
      </c>
      <c r="R216" s="85">
        <v>0</v>
      </c>
      <c r="S216" s="85">
        <v>0</v>
      </c>
      <c r="T216" s="85">
        <v>0</v>
      </c>
      <c r="U216" s="85">
        <v>0</v>
      </c>
      <c r="V216" s="85">
        <v>3637116.79</v>
      </c>
      <c r="W216" s="85">
        <v>0</v>
      </c>
      <c r="X216" s="85">
        <v>22647.19</v>
      </c>
      <c r="Y216" s="85">
        <v>0</v>
      </c>
      <c r="Z216" s="85">
        <v>345000</v>
      </c>
      <c r="AA216" s="85">
        <v>168000</v>
      </c>
      <c r="AB216" s="85">
        <v>806250</v>
      </c>
      <c r="AC216" s="85">
        <v>0</v>
      </c>
      <c r="AD216" s="85">
        <v>0</v>
      </c>
      <c r="AE216" s="85">
        <v>2537744.2799999998</v>
      </c>
      <c r="AF216" s="85">
        <v>0</v>
      </c>
      <c r="AG216" s="85">
        <v>101000</v>
      </c>
      <c r="AH216" s="85">
        <v>179000</v>
      </c>
      <c r="AI216" s="85">
        <v>96000</v>
      </c>
      <c r="AJ216" s="85">
        <v>0</v>
      </c>
      <c r="AK216" s="85">
        <v>0</v>
      </c>
      <c r="AL216" s="85">
        <v>150000</v>
      </c>
      <c r="AM216" s="85">
        <v>245072.7</v>
      </c>
      <c r="AN216" s="85">
        <v>206416</v>
      </c>
      <c r="AO216" s="85">
        <v>192500</v>
      </c>
      <c r="AP216" s="85">
        <v>30000</v>
      </c>
      <c r="AQ216" s="85">
        <v>0</v>
      </c>
      <c r="AR216" s="85">
        <v>0</v>
      </c>
      <c r="AS216" s="85">
        <v>177900</v>
      </c>
      <c r="AT216" s="85">
        <v>144000</v>
      </c>
      <c r="AU216" s="85">
        <v>156000</v>
      </c>
      <c r="AV216" s="85">
        <v>120000</v>
      </c>
      <c r="AW216" s="85">
        <v>3000</v>
      </c>
      <c r="AX216" s="85">
        <v>0</v>
      </c>
      <c r="AY216" s="85">
        <v>0</v>
      </c>
      <c r="AZ216" s="85">
        <v>0</v>
      </c>
      <c r="BA216" s="85">
        <v>0</v>
      </c>
      <c r="BB216" s="85">
        <v>0</v>
      </c>
      <c r="BC216" s="85">
        <v>0</v>
      </c>
      <c r="BD216" s="85">
        <v>0</v>
      </c>
      <c r="BE216" s="85">
        <v>23953.8</v>
      </c>
      <c r="BF216" s="85">
        <v>0</v>
      </c>
      <c r="BG216" s="85">
        <v>0</v>
      </c>
      <c r="BH216" s="85">
        <v>0</v>
      </c>
      <c r="BI216" s="85">
        <v>42500</v>
      </c>
      <c r="BJ216" s="85">
        <v>0</v>
      </c>
      <c r="BK216" s="85">
        <v>0</v>
      </c>
      <c r="BL216" s="85">
        <v>0</v>
      </c>
      <c r="BM216" s="85">
        <v>0</v>
      </c>
      <c r="BN216" s="85">
        <v>0</v>
      </c>
      <c r="BO216" s="85">
        <v>0</v>
      </c>
      <c r="BP216" s="85">
        <v>210032.75</v>
      </c>
      <c r="BQ216" s="85">
        <v>0</v>
      </c>
      <c r="BR216" s="85">
        <v>0</v>
      </c>
      <c r="BS216" s="85">
        <v>0</v>
      </c>
      <c r="BT216" s="85">
        <v>0</v>
      </c>
      <c r="BU216" s="85">
        <v>21000</v>
      </c>
      <c r="BV216" s="85">
        <v>0</v>
      </c>
      <c r="BW216" s="85">
        <v>0</v>
      </c>
      <c r="BX216" s="85">
        <v>0</v>
      </c>
      <c r="BY216" s="86">
        <v>31323373.629900001</v>
      </c>
    </row>
    <row r="217" spans="1:77" x14ac:dyDescent="0.2">
      <c r="A217" s="83" t="s">
        <v>553</v>
      </c>
      <c r="B217" s="84" t="s">
        <v>628</v>
      </c>
      <c r="C217" s="83" t="s">
        <v>629</v>
      </c>
      <c r="D217" s="85"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0</v>
      </c>
      <c r="K217" s="85">
        <v>0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  <c r="Q217" s="85">
        <v>0</v>
      </c>
      <c r="R217" s="85">
        <v>0</v>
      </c>
      <c r="S217" s="85">
        <v>0</v>
      </c>
      <c r="T217" s="85">
        <v>0</v>
      </c>
      <c r="U217" s="85">
        <v>0</v>
      </c>
      <c r="V217" s="85">
        <v>0</v>
      </c>
      <c r="W217" s="85">
        <v>0</v>
      </c>
      <c r="X217" s="85">
        <v>0</v>
      </c>
      <c r="Y217" s="85">
        <v>0</v>
      </c>
      <c r="Z217" s="85">
        <v>0</v>
      </c>
      <c r="AA217" s="85">
        <v>0</v>
      </c>
      <c r="AB217" s="85">
        <v>0</v>
      </c>
      <c r="AC217" s="85">
        <v>0</v>
      </c>
      <c r="AD217" s="85">
        <v>0</v>
      </c>
      <c r="AE217" s="85">
        <v>0</v>
      </c>
      <c r="AF217" s="85">
        <v>0</v>
      </c>
      <c r="AG217" s="85">
        <v>0</v>
      </c>
      <c r="AH217" s="85">
        <v>0</v>
      </c>
      <c r="AI217" s="85">
        <v>0</v>
      </c>
      <c r="AJ217" s="85">
        <v>0</v>
      </c>
      <c r="AK217" s="85">
        <v>0</v>
      </c>
      <c r="AL217" s="85">
        <v>0</v>
      </c>
      <c r="AM217" s="85">
        <v>0</v>
      </c>
      <c r="AN217" s="85">
        <v>0</v>
      </c>
      <c r="AO217" s="85">
        <v>0</v>
      </c>
      <c r="AP217" s="85">
        <v>0</v>
      </c>
      <c r="AQ217" s="85">
        <v>0</v>
      </c>
      <c r="AR217" s="85">
        <v>0</v>
      </c>
      <c r="AS217" s="85">
        <v>0</v>
      </c>
      <c r="AT217" s="85">
        <v>0</v>
      </c>
      <c r="AU217" s="85">
        <v>0</v>
      </c>
      <c r="AV217" s="85">
        <v>0</v>
      </c>
      <c r="AW217" s="85">
        <v>0</v>
      </c>
      <c r="AX217" s="85">
        <v>0</v>
      </c>
      <c r="AY217" s="85">
        <v>0</v>
      </c>
      <c r="AZ217" s="85">
        <v>0</v>
      </c>
      <c r="BA217" s="85">
        <v>0</v>
      </c>
      <c r="BB217" s="85">
        <v>0</v>
      </c>
      <c r="BC217" s="85">
        <v>0</v>
      </c>
      <c r="BD217" s="85">
        <v>0</v>
      </c>
      <c r="BE217" s="85">
        <v>0</v>
      </c>
      <c r="BF217" s="85">
        <v>0</v>
      </c>
      <c r="BG217" s="85">
        <v>0</v>
      </c>
      <c r="BH217" s="85">
        <v>0</v>
      </c>
      <c r="BI217" s="85">
        <v>0</v>
      </c>
      <c r="BJ217" s="85">
        <v>0</v>
      </c>
      <c r="BK217" s="85">
        <v>0</v>
      </c>
      <c r="BL217" s="85">
        <v>0</v>
      </c>
      <c r="BM217" s="85">
        <v>0</v>
      </c>
      <c r="BN217" s="85">
        <v>0</v>
      </c>
      <c r="BO217" s="85">
        <v>0</v>
      </c>
      <c r="BP217" s="85">
        <v>0</v>
      </c>
      <c r="BQ217" s="85">
        <v>0</v>
      </c>
      <c r="BR217" s="85">
        <v>0</v>
      </c>
      <c r="BS217" s="85">
        <v>0</v>
      </c>
      <c r="BT217" s="85">
        <v>0</v>
      </c>
      <c r="BU217" s="85">
        <v>0</v>
      </c>
      <c r="BV217" s="85">
        <v>0</v>
      </c>
      <c r="BW217" s="85">
        <v>0</v>
      </c>
      <c r="BX217" s="85">
        <v>0</v>
      </c>
      <c r="BY217" s="86">
        <v>7067189.2899999991</v>
      </c>
    </row>
    <row r="218" spans="1:77" x14ac:dyDescent="0.2">
      <c r="A218" s="83" t="s">
        <v>553</v>
      </c>
      <c r="B218" s="84" t="s">
        <v>630</v>
      </c>
      <c r="C218" s="83" t="s">
        <v>631</v>
      </c>
      <c r="D218" s="85">
        <v>0</v>
      </c>
      <c r="E218" s="85">
        <v>0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  <c r="Q218" s="85">
        <v>0</v>
      </c>
      <c r="R218" s="85">
        <v>0</v>
      </c>
      <c r="S218" s="85">
        <v>0</v>
      </c>
      <c r="T218" s="85">
        <v>0</v>
      </c>
      <c r="U218" s="85">
        <v>0</v>
      </c>
      <c r="V218" s="85">
        <v>0</v>
      </c>
      <c r="W218" s="85">
        <v>0</v>
      </c>
      <c r="X218" s="85">
        <v>0</v>
      </c>
      <c r="Y218" s="85">
        <v>2500</v>
      </c>
      <c r="Z218" s="85">
        <v>0</v>
      </c>
      <c r="AA218" s="85">
        <v>0</v>
      </c>
      <c r="AB218" s="85">
        <v>0</v>
      </c>
      <c r="AC218" s="85">
        <v>0</v>
      </c>
      <c r="AD218" s="85">
        <v>0</v>
      </c>
      <c r="AE218" s="85">
        <v>0</v>
      </c>
      <c r="AF218" s="85">
        <v>0</v>
      </c>
      <c r="AG218" s="85">
        <v>0</v>
      </c>
      <c r="AH218" s="85">
        <v>0</v>
      </c>
      <c r="AI218" s="85">
        <v>51210</v>
      </c>
      <c r="AJ218" s="85">
        <v>0</v>
      </c>
      <c r="AK218" s="85">
        <v>0</v>
      </c>
      <c r="AL218" s="85">
        <v>0</v>
      </c>
      <c r="AM218" s="85">
        <v>0</v>
      </c>
      <c r="AN218" s="85">
        <v>0</v>
      </c>
      <c r="AO218" s="85">
        <v>0</v>
      </c>
      <c r="AP218" s="85">
        <v>0</v>
      </c>
      <c r="AQ218" s="85">
        <v>0</v>
      </c>
      <c r="AR218" s="85">
        <v>0</v>
      </c>
      <c r="AS218" s="85">
        <v>0</v>
      </c>
      <c r="AT218" s="85">
        <v>0</v>
      </c>
      <c r="AU218" s="85">
        <v>0</v>
      </c>
      <c r="AV218" s="85">
        <v>0</v>
      </c>
      <c r="AW218" s="85">
        <v>0</v>
      </c>
      <c r="AX218" s="85">
        <v>0</v>
      </c>
      <c r="AY218" s="85">
        <v>0</v>
      </c>
      <c r="AZ218" s="85">
        <v>20285</v>
      </c>
      <c r="BA218" s="85">
        <v>0</v>
      </c>
      <c r="BB218" s="85">
        <v>0</v>
      </c>
      <c r="BC218" s="85">
        <v>0</v>
      </c>
      <c r="BD218" s="85">
        <v>0</v>
      </c>
      <c r="BE218" s="85">
        <v>0</v>
      </c>
      <c r="BF218" s="85">
        <v>0</v>
      </c>
      <c r="BG218" s="85">
        <v>0</v>
      </c>
      <c r="BH218" s="85">
        <v>0</v>
      </c>
      <c r="BI218" s="85">
        <v>0</v>
      </c>
      <c r="BJ218" s="85">
        <v>0</v>
      </c>
      <c r="BK218" s="85">
        <v>0</v>
      </c>
      <c r="BL218" s="85">
        <v>0</v>
      </c>
      <c r="BM218" s="85">
        <v>0</v>
      </c>
      <c r="BN218" s="85">
        <v>0</v>
      </c>
      <c r="BO218" s="85">
        <v>0</v>
      </c>
      <c r="BP218" s="85">
        <v>0</v>
      </c>
      <c r="BQ218" s="85">
        <v>0</v>
      </c>
      <c r="BR218" s="85">
        <v>0</v>
      </c>
      <c r="BS218" s="85">
        <v>0</v>
      </c>
      <c r="BT218" s="85">
        <v>0</v>
      </c>
      <c r="BU218" s="85">
        <v>0</v>
      </c>
      <c r="BV218" s="85">
        <v>0</v>
      </c>
      <c r="BW218" s="85">
        <v>0</v>
      </c>
      <c r="BX218" s="85">
        <v>0</v>
      </c>
      <c r="BY218" s="86">
        <v>3408297.5</v>
      </c>
    </row>
    <row r="219" spans="1:77" x14ac:dyDescent="0.2">
      <c r="A219" s="83" t="s">
        <v>553</v>
      </c>
      <c r="B219" s="84" t="s">
        <v>632</v>
      </c>
      <c r="C219" s="83" t="s">
        <v>633</v>
      </c>
      <c r="D219" s="85">
        <v>0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L219" s="85">
        <v>0</v>
      </c>
      <c r="M219" s="85">
        <v>0</v>
      </c>
      <c r="N219" s="85">
        <v>0</v>
      </c>
      <c r="O219" s="85">
        <v>0</v>
      </c>
      <c r="P219" s="85">
        <v>0</v>
      </c>
      <c r="Q219" s="85">
        <v>0</v>
      </c>
      <c r="R219" s="85">
        <v>0</v>
      </c>
      <c r="S219" s="85">
        <v>0</v>
      </c>
      <c r="T219" s="85">
        <v>0</v>
      </c>
      <c r="U219" s="85">
        <v>0</v>
      </c>
      <c r="V219" s="85">
        <v>0</v>
      </c>
      <c r="W219" s="85">
        <v>0</v>
      </c>
      <c r="X219" s="85">
        <v>0</v>
      </c>
      <c r="Y219" s="85">
        <v>0</v>
      </c>
      <c r="Z219" s="85">
        <v>0</v>
      </c>
      <c r="AA219" s="85">
        <v>0</v>
      </c>
      <c r="AB219" s="85">
        <v>0</v>
      </c>
      <c r="AC219" s="85">
        <v>0</v>
      </c>
      <c r="AD219" s="85">
        <v>0</v>
      </c>
      <c r="AE219" s="85">
        <v>0</v>
      </c>
      <c r="AF219" s="85">
        <v>0</v>
      </c>
      <c r="AG219" s="85">
        <v>0</v>
      </c>
      <c r="AH219" s="85">
        <v>0</v>
      </c>
      <c r="AI219" s="85">
        <v>0</v>
      </c>
      <c r="AJ219" s="85">
        <v>0</v>
      </c>
      <c r="AK219" s="85">
        <v>0</v>
      </c>
      <c r="AL219" s="85">
        <v>0</v>
      </c>
      <c r="AM219" s="85">
        <v>0</v>
      </c>
      <c r="AN219" s="85">
        <v>0</v>
      </c>
      <c r="AO219" s="85">
        <v>0</v>
      </c>
      <c r="AP219" s="85">
        <v>0</v>
      </c>
      <c r="AQ219" s="85">
        <v>0</v>
      </c>
      <c r="AR219" s="85">
        <v>0</v>
      </c>
      <c r="AS219" s="85">
        <v>0</v>
      </c>
      <c r="AT219" s="85">
        <v>0</v>
      </c>
      <c r="AU219" s="85">
        <v>0</v>
      </c>
      <c r="AV219" s="85">
        <v>0</v>
      </c>
      <c r="AW219" s="85">
        <v>0</v>
      </c>
      <c r="AX219" s="85">
        <v>0</v>
      </c>
      <c r="AY219" s="85">
        <v>0</v>
      </c>
      <c r="AZ219" s="85">
        <v>0</v>
      </c>
      <c r="BA219" s="85">
        <v>0</v>
      </c>
      <c r="BB219" s="85">
        <v>0</v>
      </c>
      <c r="BC219" s="85">
        <v>0</v>
      </c>
      <c r="BD219" s="85">
        <v>0</v>
      </c>
      <c r="BE219" s="85">
        <v>0</v>
      </c>
      <c r="BF219" s="85">
        <v>0</v>
      </c>
      <c r="BG219" s="85">
        <v>0</v>
      </c>
      <c r="BH219" s="85">
        <v>0</v>
      </c>
      <c r="BI219" s="85">
        <v>0</v>
      </c>
      <c r="BJ219" s="85">
        <v>0</v>
      </c>
      <c r="BK219" s="85">
        <v>0</v>
      </c>
      <c r="BL219" s="85">
        <v>0</v>
      </c>
      <c r="BM219" s="85">
        <v>0</v>
      </c>
      <c r="BN219" s="85">
        <v>0</v>
      </c>
      <c r="BO219" s="85">
        <v>0</v>
      </c>
      <c r="BP219" s="85">
        <v>0</v>
      </c>
      <c r="BQ219" s="85">
        <v>0</v>
      </c>
      <c r="BR219" s="85">
        <v>0</v>
      </c>
      <c r="BS219" s="85">
        <v>0</v>
      </c>
      <c r="BT219" s="85">
        <v>0</v>
      </c>
      <c r="BU219" s="85">
        <v>0</v>
      </c>
      <c r="BV219" s="85">
        <v>0</v>
      </c>
      <c r="BW219" s="85">
        <v>0</v>
      </c>
      <c r="BX219" s="85">
        <v>0</v>
      </c>
      <c r="BY219" s="86">
        <v>1694017.0300000003</v>
      </c>
    </row>
    <row r="220" spans="1:77" x14ac:dyDescent="0.2">
      <c r="A220" s="83" t="s">
        <v>553</v>
      </c>
      <c r="B220" s="84" t="s">
        <v>634</v>
      </c>
      <c r="C220" s="83" t="s">
        <v>635</v>
      </c>
      <c r="D220" s="85">
        <v>50455</v>
      </c>
      <c r="E220" s="85">
        <v>0</v>
      </c>
      <c r="F220" s="85">
        <v>13600</v>
      </c>
      <c r="G220" s="85">
        <v>0</v>
      </c>
      <c r="H220" s="85">
        <v>3000</v>
      </c>
      <c r="I220" s="85">
        <v>720</v>
      </c>
      <c r="J220" s="85">
        <v>0</v>
      </c>
      <c r="K220" s="85">
        <v>0</v>
      </c>
      <c r="L220" s="85">
        <v>44935.88</v>
      </c>
      <c r="M220" s="85">
        <v>12700</v>
      </c>
      <c r="N220" s="85">
        <v>13000</v>
      </c>
      <c r="O220" s="85">
        <v>26040</v>
      </c>
      <c r="P220" s="85">
        <v>0</v>
      </c>
      <c r="Q220" s="85">
        <v>0</v>
      </c>
      <c r="R220" s="85">
        <v>0</v>
      </c>
      <c r="S220" s="85">
        <v>0</v>
      </c>
      <c r="T220" s="85">
        <v>0</v>
      </c>
      <c r="U220" s="85">
        <v>0</v>
      </c>
      <c r="V220" s="85">
        <v>0</v>
      </c>
      <c r="W220" s="85">
        <v>94382.03</v>
      </c>
      <c r="X220" s="85">
        <v>0</v>
      </c>
      <c r="Y220" s="85">
        <v>0</v>
      </c>
      <c r="Z220" s="85">
        <v>52936</v>
      </c>
      <c r="AA220" s="85">
        <v>398062.15</v>
      </c>
      <c r="AB220" s="85">
        <v>3150</v>
      </c>
      <c r="AC220" s="85">
        <v>0</v>
      </c>
      <c r="AD220" s="85">
        <v>1000</v>
      </c>
      <c r="AE220" s="85">
        <v>976036</v>
      </c>
      <c r="AF220" s="85">
        <v>1085.7</v>
      </c>
      <c r="AG220" s="85">
        <v>0</v>
      </c>
      <c r="AH220" s="85">
        <v>0</v>
      </c>
      <c r="AI220" s="85">
        <v>116500</v>
      </c>
      <c r="AJ220" s="85">
        <v>209831.92</v>
      </c>
      <c r="AK220" s="85">
        <v>0</v>
      </c>
      <c r="AL220" s="85">
        <v>0</v>
      </c>
      <c r="AM220" s="85">
        <v>0</v>
      </c>
      <c r="AN220" s="85">
        <v>43206.97</v>
      </c>
      <c r="AO220" s="85">
        <v>0</v>
      </c>
      <c r="AP220" s="85">
        <v>0</v>
      </c>
      <c r="AQ220" s="85">
        <v>207970</v>
      </c>
      <c r="AR220" s="85">
        <v>2500</v>
      </c>
      <c r="AS220" s="85">
        <v>2500</v>
      </c>
      <c r="AT220" s="85">
        <v>2400</v>
      </c>
      <c r="AU220" s="85">
        <v>0</v>
      </c>
      <c r="AV220" s="85">
        <v>2500</v>
      </c>
      <c r="AW220" s="85">
        <v>95960</v>
      </c>
      <c r="AX220" s="85">
        <v>0</v>
      </c>
      <c r="AY220" s="85">
        <v>0</v>
      </c>
      <c r="AZ220" s="85">
        <v>1200</v>
      </c>
      <c r="BA220" s="85">
        <v>0</v>
      </c>
      <c r="BB220" s="85">
        <v>0</v>
      </c>
      <c r="BC220" s="85">
        <v>5466</v>
      </c>
      <c r="BD220" s="85">
        <v>0</v>
      </c>
      <c r="BE220" s="85">
        <v>0</v>
      </c>
      <c r="BF220" s="85">
        <v>177800</v>
      </c>
      <c r="BG220" s="85">
        <v>0</v>
      </c>
      <c r="BH220" s="85">
        <v>0</v>
      </c>
      <c r="BI220" s="85">
        <v>1101287</v>
      </c>
      <c r="BJ220" s="85">
        <v>0</v>
      </c>
      <c r="BK220" s="85">
        <v>34323</v>
      </c>
      <c r="BL220" s="85">
        <v>7383</v>
      </c>
      <c r="BM220" s="85">
        <v>0</v>
      </c>
      <c r="BN220" s="85">
        <v>0</v>
      </c>
      <c r="BO220" s="85">
        <v>9600</v>
      </c>
      <c r="BP220" s="85">
        <v>145090</v>
      </c>
      <c r="BQ220" s="85">
        <v>2500</v>
      </c>
      <c r="BR220" s="85">
        <v>0</v>
      </c>
      <c r="BS220" s="85">
        <v>0</v>
      </c>
      <c r="BT220" s="85">
        <v>0</v>
      </c>
      <c r="BU220" s="85">
        <v>0</v>
      </c>
      <c r="BV220" s="85">
        <v>0</v>
      </c>
      <c r="BW220" s="85">
        <v>0</v>
      </c>
      <c r="BX220" s="85">
        <v>0</v>
      </c>
      <c r="BY220" s="86">
        <v>939400</v>
      </c>
    </row>
    <row r="221" spans="1:77" x14ac:dyDescent="0.2">
      <c r="A221" s="83" t="s">
        <v>553</v>
      </c>
      <c r="B221" s="84" t="s">
        <v>636</v>
      </c>
      <c r="C221" s="83" t="s">
        <v>637</v>
      </c>
      <c r="D221" s="85">
        <v>14104246.869999999</v>
      </c>
      <c r="E221" s="85">
        <v>4968663.8899999997</v>
      </c>
      <c r="F221" s="85">
        <v>5883389.0899999999</v>
      </c>
      <c r="G221" s="85">
        <v>1869424.07</v>
      </c>
      <c r="H221" s="85">
        <v>1687227.15</v>
      </c>
      <c r="I221" s="85">
        <v>547660.28</v>
      </c>
      <c r="J221" s="85">
        <v>23696322.640000001</v>
      </c>
      <c r="K221" s="85">
        <v>3374494.72</v>
      </c>
      <c r="L221" s="85">
        <v>1059094.6399999999</v>
      </c>
      <c r="M221" s="85">
        <v>9132645.4000000004</v>
      </c>
      <c r="N221" s="85">
        <v>674735.56</v>
      </c>
      <c r="O221" s="85">
        <v>2614747.4</v>
      </c>
      <c r="P221" s="85">
        <v>5258689.87</v>
      </c>
      <c r="Q221" s="85">
        <v>4222457.0999999996</v>
      </c>
      <c r="R221" s="85">
        <v>543415.69999999995</v>
      </c>
      <c r="S221" s="85">
        <v>1943475.11</v>
      </c>
      <c r="T221" s="85">
        <v>1400888.4</v>
      </c>
      <c r="U221" s="85">
        <v>1138903.71</v>
      </c>
      <c r="V221" s="85">
        <v>15505007.49</v>
      </c>
      <c r="W221" s="85">
        <v>4356934.1399999997</v>
      </c>
      <c r="X221" s="85">
        <v>1827114.94</v>
      </c>
      <c r="Y221" s="85">
        <v>4949520.5</v>
      </c>
      <c r="Z221" s="85">
        <v>1249589.83</v>
      </c>
      <c r="AA221" s="85">
        <v>1399519.02</v>
      </c>
      <c r="AB221" s="85">
        <v>2223445.1800000002</v>
      </c>
      <c r="AC221" s="85">
        <v>1044259.3</v>
      </c>
      <c r="AD221" s="85">
        <v>831240.98</v>
      </c>
      <c r="AE221" s="85">
        <v>18798398.510000002</v>
      </c>
      <c r="AF221" s="85">
        <v>1544181.87</v>
      </c>
      <c r="AG221" s="85">
        <v>609611.69999999995</v>
      </c>
      <c r="AH221" s="85">
        <v>880254.67</v>
      </c>
      <c r="AI221" s="85">
        <v>523263.06</v>
      </c>
      <c r="AJ221" s="85">
        <v>1612341.56</v>
      </c>
      <c r="AK221" s="85">
        <v>1017898.63</v>
      </c>
      <c r="AL221" s="85">
        <v>811192.23</v>
      </c>
      <c r="AM221" s="85">
        <v>1369307.85</v>
      </c>
      <c r="AN221" s="85">
        <v>1171575.51</v>
      </c>
      <c r="AO221" s="85">
        <v>1113484.43</v>
      </c>
      <c r="AP221" s="85">
        <v>1016367.9</v>
      </c>
      <c r="AQ221" s="85">
        <v>7141107.4800000004</v>
      </c>
      <c r="AR221" s="85">
        <v>960649.11</v>
      </c>
      <c r="AS221" s="85">
        <v>955849.34</v>
      </c>
      <c r="AT221" s="85">
        <v>979815.27</v>
      </c>
      <c r="AU221" s="85">
        <v>756370.92</v>
      </c>
      <c r="AV221" s="85">
        <v>311010.18</v>
      </c>
      <c r="AW221" s="85">
        <v>532584.43000000005</v>
      </c>
      <c r="AX221" s="85">
        <v>15085231.460000001</v>
      </c>
      <c r="AY221" s="85">
        <v>1053539.3600000001</v>
      </c>
      <c r="AZ221" s="85">
        <v>806473.51</v>
      </c>
      <c r="BA221" s="85">
        <v>1665710.75</v>
      </c>
      <c r="BB221" s="85">
        <v>1983339.43</v>
      </c>
      <c r="BC221" s="85">
        <v>1399024.6</v>
      </c>
      <c r="BD221" s="85">
        <v>3776712.73</v>
      </c>
      <c r="BE221" s="85">
        <v>2459242.21</v>
      </c>
      <c r="BF221" s="85">
        <v>1407043.08</v>
      </c>
      <c r="BG221" s="85">
        <v>208837.46</v>
      </c>
      <c r="BH221" s="85">
        <v>249346.45</v>
      </c>
      <c r="BI221" s="85">
        <v>13723103.300000001</v>
      </c>
      <c r="BJ221" s="85">
        <v>5434132.6399999997</v>
      </c>
      <c r="BK221" s="85">
        <v>1122405.53</v>
      </c>
      <c r="BL221" s="85">
        <v>549597.96</v>
      </c>
      <c r="BM221" s="85">
        <v>1343248.92</v>
      </c>
      <c r="BN221" s="85">
        <v>1772886.35</v>
      </c>
      <c r="BO221" s="85">
        <v>663407.02</v>
      </c>
      <c r="BP221" s="85">
        <v>9473069.2699999996</v>
      </c>
      <c r="BQ221" s="85">
        <v>942637.85</v>
      </c>
      <c r="BR221" s="85">
        <v>922601.15</v>
      </c>
      <c r="BS221" s="85">
        <v>1810787.71</v>
      </c>
      <c r="BT221" s="85">
        <v>1783266.72</v>
      </c>
      <c r="BU221" s="85">
        <v>3633963.82</v>
      </c>
      <c r="BV221" s="85">
        <v>1201923.43</v>
      </c>
      <c r="BW221" s="85">
        <v>516658.9</v>
      </c>
      <c r="BX221" s="85">
        <v>337835.66</v>
      </c>
      <c r="BY221" s="86">
        <v>3409662.5099999993</v>
      </c>
    </row>
    <row r="222" spans="1:77" x14ac:dyDescent="0.2">
      <c r="A222" s="83" t="s">
        <v>553</v>
      </c>
      <c r="B222" s="84" t="s">
        <v>638</v>
      </c>
      <c r="C222" s="83" t="s">
        <v>639</v>
      </c>
      <c r="D222" s="85">
        <v>1984086.29</v>
      </c>
      <c r="E222" s="85">
        <v>533155.72</v>
      </c>
      <c r="F222" s="85">
        <v>446678.27</v>
      </c>
      <c r="G222" s="85">
        <v>298412.42</v>
      </c>
      <c r="H222" s="85">
        <v>168194.68</v>
      </c>
      <c r="I222" s="85">
        <v>29226.5</v>
      </c>
      <c r="J222" s="85">
        <v>3843546.14</v>
      </c>
      <c r="K222" s="85">
        <v>415928.47</v>
      </c>
      <c r="L222" s="85">
        <v>1510.51</v>
      </c>
      <c r="M222" s="85">
        <v>1250938.05</v>
      </c>
      <c r="N222" s="85">
        <v>0</v>
      </c>
      <c r="O222" s="85">
        <v>229910.15</v>
      </c>
      <c r="P222" s="85">
        <v>947747.68</v>
      </c>
      <c r="Q222" s="85">
        <v>974764.15</v>
      </c>
      <c r="R222" s="85">
        <v>195760</v>
      </c>
      <c r="S222" s="85">
        <v>6475.27</v>
      </c>
      <c r="T222" s="85">
        <v>725891.64</v>
      </c>
      <c r="U222" s="85">
        <v>207906.18</v>
      </c>
      <c r="V222" s="85">
        <v>3705109.15</v>
      </c>
      <c r="W222" s="85">
        <v>1022563</v>
      </c>
      <c r="X222" s="85">
        <v>357715.56</v>
      </c>
      <c r="Y222" s="85">
        <v>494465.44</v>
      </c>
      <c r="Z222" s="85">
        <v>3410</v>
      </c>
      <c r="AA222" s="85">
        <v>294201.82</v>
      </c>
      <c r="AB222" s="85">
        <v>103819.98</v>
      </c>
      <c r="AC222" s="85">
        <v>127840</v>
      </c>
      <c r="AD222" s="85">
        <v>0</v>
      </c>
      <c r="AE222" s="85">
        <v>1563639.9</v>
      </c>
      <c r="AF222" s="85">
        <v>39012.300000000003</v>
      </c>
      <c r="AG222" s="85">
        <v>95798.97</v>
      </c>
      <c r="AH222" s="85">
        <v>0</v>
      </c>
      <c r="AI222" s="85">
        <v>0</v>
      </c>
      <c r="AJ222" s="85">
        <v>11313</v>
      </c>
      <c r="AK222" s="85">
        <v>260361.28</v>
      </c>
      <c r="AL222" s="85">
        <v>245173.07</v>
      </c>
      <c r="AM222" s="85">
        <v>120</v>
      </c>
      <c r="AN222" s="85">
        <v>0</v>
      </c>
      <c r="AO222" s="85">
        <v>109412.05</v>
      </c>
      <c r="AP222" s="85">
        <v>0</v>
      </c>
      <c r="AQ222" s="85">
        <v>1699230.17</v>
      </c>
      <c r="AR222" s="85">
        <v>101381.93</v>
      </c>
      <c r="AS222" s="85">
        <v>1284</v>
      </c>
      <c r="AT222" s="85">
        <v>1765.5</v>
      </c>
      <c r="AU222" s="85">
        <v>61761.03</v>
      </c>
      <c r="AV222" s="85">
        <v>0</v>
      </c>
      <c r="AW222" s="85">
        <v>0</v>
      </c>
      <c r="AX222" s="85">
        <v>1839506.55</v>
      </c>
      <c r="AY222" s="85">
        <v>0</v>
      </c>
      <c r="AZ222" s="85">
        <v>196803.45</v>
      </c>
      <c r="BA222" s="85">
        <v>2670</v>
      </c>
      <c r="BB222" s="85">
        <v>355632.48</v>
      </c>
      <c r="BC222" s="85">
        <v>134128</v>
      </c>
      <c r="BD222" s="85">
        <v>380188.14</v>
      </c>
      <c r="BE222" s="85">
        <v>5869.6</v>
      </c>
      <c r="BF222" s="85">
        <v>82072.11</v>
      </c>
      <c r="BG222" s="85">
        <v>70955.509999999995</v>
      </c>
      <c r="BH222" s="85">
        <v>48769.96</v>
      </c>
      <c r="BI222" s="85">
        <v>1180545.8600000001</v>
      </c>
      <c r="BJ222" s="85">
        <v>536517.02</v>
      </c>
      <c r="BK222" s="85">
        <v>0</v>
      </c>
      <c r="BL222" s="85">
        <v>58684.15</v>
      </c>
      <c r="BM222" s="85">
        <v>0</v>
      </c>
      <c r="BN222" s="85">
        <v>6981.96</v>
      </c>
      <c r="BO222" s="85">
        <v>87955.88</v>
      </c>
      <c r="BP222" s="85">
        <v>2012767.41</v>
      </c>
      <c r="BQ222" s="85">
        <v>856</v>
      </c>
      <c r="BR222" s="85">
        <v>5121</v>
      </c>
      <c r="BS222" s="85">
        <v>606966.06000000006</v>
      </c>
      <c r="BT222" s="85">
        <v>337217.71</v>
      </c>
      <c r="BU222" s="85">
        <v>1084255.17</v>
      </c>
      <c r="BV222" s="85">
        <v>354398.34</v>
      </c>
      <c r="BW222" s="85">
        <v>0</v>
      </c>
      <c r="BX222" s="85">
        <v>0</v>
      </c>
      <c r="BY222" s="86">
        <v>1652139411.5000005</v>
      </c>
    </row>
    <row r="223" spans="1:77" x14ac:dyDescent="0.2">
      <c r="A223" s="83" t="s">
        <v>553</v>
      </c>
      <c r="B223" s="84" t="s">
        <v>640</v>
      </c>
      <c r="C223" s="83" t="s">
        <v>641</v>
      </c>
      <c r="D223" s="85">
        <v>223248.23</v>
      </c>
      <c r="E223" s="85">
        <v>65495.14</v>
      </c>
      <c r="F223" s="85">
        <v>211771.62</v>
      </c>
      <c r="G223" s="85">
        <v>116920.65</v>
      </c>
      <c r="H223" s="85">
        <v>76738.34</v>
      </c>
      <c r="I223" s="85">
        <v>43517.99</v>
      </c>
      <c r="J223" s="85">
        <v>598447.64</v>
      </c>
      <c r="K223" s="85">
        <v>231800.43</v>
      </c>
      <c r="L223" s="85">
        <v>41452.949999999997</v>
      </c>
      <c r="M223" s="85">
        <v>150402.5</v>
      </c>
      <c r="N223" s="85">
        <v>97906.58</v>
      </c>
      <c r="O223" s="85">
        <v>113397.01</v>
      </c>
      <c r="P223" s="85">
        <v>196253.08</v>
      </c>
      <c r="Q223" s="85">
        <v>126898.09</v>
      </c>
      <c r="R223" s="85">
        <v>16630.68</v>
      </c>
      <c r="S223" s="85">
        <v>5870.67</v>
      </c>
      <c r="T223" s="85">
        <v>39023.83</v>
      </c>
      <c r="U223" s="85">
        <v>6092.58</v>
      </c>
      <c r="V223" s="85">
        <v>704500.76</v>
      </c>
      <c r="W223" s="85">
        <v>244929.85</v>
      </c>
      <c r="X223" s="85">
        <v>82572.95</v>
      </c>
      <c r="Y223" s="85">
        <v>126706.13</v>
      </c>
      <c r="Z223" s="85">
        <v>47452.15</v>
      </c>
      <c r="AA223" s="85">
        <v>89231.25</v>
      </c>
      <c r="AB223" s="85">
        <v>38826.199999999997</v>
      </c>
      <c r="AC223" s="85">
        <v>31196.5</v>
      </c>
      <c r="AD223" s="85">
        <v>48638.81</v>
      </c>
      <c r="AE223" s="85">
        <v>476484.87</v>
      </c>
      <c r="AF223" s="85">
        <v>9350.59</v>
      </c>
      <c r="AG223" s="85">
        <v>11083.71</v>
      </c>
      <c r="AH223" s="85">
        <v>11385.82</v>
      </c>
      <c r="AI223" s="85">
        <v>7933.17</v>
      </c>
      <c r="AJ223" s="85">
        <v>37537.67</v>
      </c>
      <c r="AK223" s="85">
        <v>16667.8</v>
      </c>
      <c r="AL223" s="85">
        <v>10627.36</v>
      </c>
      <c r="AM223" s="85">
        <v>38865.230000000003</v>
      </c>
      <c r="AN223" s="85">
        <v>28737.54</v>
      </c>
      <c r="AO223" s="85">
        <v>23117.69</v>
      </c>
      <c r="AP223" s="85">
        <v>11614.27</v>
      </c>
      <c r="AQ223" s="85">
        <v>286608.08</v>
      </c>
      <c r="AR223" s="85">
        <v>62941.53</v>
      </c>
      <c r="AS223" s="85">
        <v>28021.14</v>
      </c>
      <c r="AT223" s="85">
        <v>34716.39</v>
      </c>
      <c r="AU223" s="85">
        <v>20838.91</v>
      </c>
      <c r="AV223" s="85">
        <v>15129.37</v>
      </c>
      <c r="AW223" s="85">
        <v>17195.759999999998</v>
      </c>
      <c r="AX223" s="85">
        <v>137069.34</v>
      </c>
      <c r="AY223" s="85">
        <v>25378.43</v>
      </c>
      <c r="AZ223" s="85">
        <v>31018.73</v>
      </c>
      <c r="BA223" s="85">
        <v>35526.910000000003</v>
      </c>
      <c r="BB223" s="85">
        <v>53802.63</v>
      </c>
      <c r="BC223" s="85">
        <v>13544.5</v>
      </c>
      <c r="BD223" s="85">
        <v>36077.1999</v>
      </c>
      <c r="BE223" s="85">
        <v>63285.55</v>
      </c>
      <c r="BF223" s="85">
        <v>16900</v>
      </c>
      <c r="BG223" s="85">
        <v>7775.84</v>
      </c>
      <c r="BH223" s="85">
        <v>1310.67</v>
      </c>
      <c r="BI223" s="85">
        <v>456510.73</v>
      </c>
      <c r="BJ223" s="85">
        <v>139292.38</v>
      </c>
      <c r="BK223" s="85">
        <v>21577.24</v>
      </c>
      <c r="BL223" s="85">
        <v>7856.23</v>
      </c>
      <c r="BM223" s="85">
        <v>34666.26</v>
      </c>
      <c r="BN223" s="85">
        <v>38846.53</v>
      </c>
      <c r="BO223" s="85">
        <v>12712.97</v>
      </c>
      <c r="BP223" s="85">
        <v>382456.95</v>
      </c>
      <c r="BQ223" s="85">
        <v>19388.240000000002</v>
      </c>
      <c r="BR223" s="85">
        <v>24828.84</v>
      </c>
      <c r="BS223" s="85">
        <v>33022.69</v>
      </c>
      <c r="BT223" s="85">
        <v>62646.71</v>
      </c>
      <c r="BU223" s="85">
        <v>51033.66</v>
      </c>
      <c r="BV223" s="85">
        <v>35195.93</v>
      </c>
      <c r="BW223" s="85">
        <v>17376.259999999998</v>
      </c>
      <c r="BX223" s="85">
        <v>10805.75</v>
      </c>
      <c r="BY223" s="86">
        <v>101828143.98</v>
      </c>
    </row>
    <row r="224" spans="1:77" x14ac:dyDescent="0.2">
      <c r="A224" s="83" t="s">
        <v>553</v>
      </c>
      <c r="B224" s="84" t="s">
        <v>642</v>
      </c>
      <c r="C224" s="83" t="s">
        <v>643</v>
      </c>
      <c r="D224" s="85">
        <v>104148.84</v>
      </c>
      <c r="E224" s="85">
        <v>12823.95</v>
      </c>
      <c r="F224" s="85">
        <v>29895.1</v>
      </c>
      <c r="G224" s="85">
        <v>3730.02</v>
      </c>
      <c r="H224" s="85">
        <v>3739.65</v>
      </c>
      <c r="I224" s="85">
        <v>5123.16</v>
      </c>
      <c r="J224" s="85">
        <v>541997.66</v>
      </c>
      <c r="K224" s="85">
        <v>73873</v>
      </c>
      <c r="L224" s="85">
        <v>32100</v>
      </c>
      <c r="M224" s="85">
        <v>93302.16</v>
      </c>
      <c r="N224" s="85">
        <v>13482</v>
      </c>
      <c r="O224" s="85">
        <v>29532</v>
      </c>
      <c r="P224" s="85">
        <v>193955.1</v>
      </c>
      <c r="Q224" s="85">
        <v>93328</v>
      </c>
      <c r="R224" s="85">
        <v>33400</v>
      </c>
      <c r="S224" s="85">
        <v>29471.58</v>
      </c>
      <c r="T224" s="85">
        <v>5992</v>
      </c>
      <c r="U224" s="85">
        <v>59021.2</v>
      </c>
      <c r="V224" s="85">
        <v>0</v>
      </c>
      <c r="W224" s="85">
        <v>0</v>
      </c>
      <c r="X224" s="85">
        <v>2379.6799999999998</v>
      </c>
      <c r="Y224" s="85">
        <v>147844.67000000001</v>
      </c>
      <c r="Z224" s="85">
        <v>38777.65</v>
      </c>
      <c r="AA224" s="85">
        <v>0</v>
      </c>
      <c r="AB224" s="85">
        <v>21119.1</v>
      </c>
      <c r="AC224" s="85">
        <v>12840</v>
      </c>
      <c r="AD224" s="85">
        <v>0</v>
      </c>
      <c r="AE224" s="85">
        <v>363706.69</v>
      </c>
      <c r="AF224" s="85">
        <v>25680</v>
      </c>
      <c r="AG224" s="85">
        <v>17391.78</v>
      </c>
      <c r="AH224" s="85">
        <v>47295.72</v>
      </c>
      <c r="AI224" s="85">
        <v>22470</v>
      </c>
      <c r="AJ224" s="85">
        <v>22470</v>
      </c>
      <c r="AK224" s="85">
        <v>56324.29</v>
      </c>
      <c r="AL224" s="85">
        <v>43656</v>
      </c>
      <c r="AM224" s="85">
        <v>32100</v>
      </c>
      <c r="AN224" s="85">
        <v>37680.28</v>
      </c>
      <c r="AO224" s="85">
        <v>12191.58</v>
      </c>
      <c r="AP224" s="85">
        <v>24960.959999999999</v>
      </c>
      <c r="AQ224" s="85">
        <v>47644</v>
      </c>
      <c r="AR224" s="85">
        <v>9630</v>
      </c>
      <c r="AS224" s="85">
        <v>17483.490000000002</v>
      </c>
      <c r="AT224" s="85">
        <v>74878.55</v>
      </c>
      <c r="AU224" s="85">
        <v>13000.5</v>
      </c>
      <c r="AV224" s="85">
        <v>32773.980000000003</v>
      </c>
      <c r="AW224" s="85">
        <v>20611.48</v>
      </c>
      <c r="AX224" s="85">
        <v>329266.82</v>
      </c>
      <c r="AY224" s="85">
        <v>0</v>
      </c>
      <c r="AZ224" s="85">
        <v>82646.8</v>
      </c>
      <c r="BA224" s="85">
        <v>44701</v>
      </c>
      <c r="BB224" s="85">
        <v>30878.11</v>
      </c>
      <c r="BC224" s="85">
        <v>38200.800000000003</v>
      </c>
      <c r="BD224" s="85">
        <v>44308.5</v>
      </c>
      <c r="BE224" s="85">
        <v>7805.65</v>
      </c>
      <c r="BF224" s="85">
        <v>17263.38</v>
      </c>
      <c r="BG224" s="85">
        <v>3787.8</v>
      </c>
      <c r="BH224" s="85">
        <v>0</v>
      </c>
      <c r="BI224" s="85">
        <v>57688.160000000003</v>
      </c>
      <c r="BJ224" s="85">
        <v>74311.5</v>
      </c>
      <c r="BK224" s="85">
        <v>19351.98</v>
      </c>
      <c r="BL224" s="85">
        <v>76515.7</v>
      </c>
      <c r="BM224" s="85">
        <v>29066.5</v>
      </c>
      <c r="BN224" s="85">
        <v>52504.9</v>
      </c>
      <c r="BO224" s="85">
        <v>35267.199999999997</v>
      </c>
      <c r="BP224" s="85">
        <v>56774.8</v>
      </c>
      <c r="BQ224" s="85">
        <v>38742.06</v>
      </c>
      <c r="BR224" s="85">
        <v>44298</v>
      </c>
      <c r="BS224" s="85">
        <v>59204.99</v>
      </c>
      <c r="BT224" s="85">
        <v>81095.149999999994</v>
      </c>
      <c r="BU224" s="85">
        <v>30174</v>
      </c>
      <c r="BV224" s="85">
        <v>62420.52</v>
      </c>
      <c r="BW224" s="85">
        <v>13098.08</v>
      </c>
      <c r="BX224" s="85">
        <v>33170</v>
      </c>
      <c r="BY224" s="86">
        <v>542730743.24989986</v>
      </c>
    </row>
    <row r="225" spans="1:77" x14ac:dyDescent="0.2">
      <c r="A225" s="83" t="s">
        <v>553</v>
      </c>
      <c r="B225" s="84" t="s">
        <v>644</v>
      </c>
      <c r="C225" s="83" t="s">
        <v>645</v>
      </c>
      <c r="D225" s="85">
        <v>66589</v>
      </c>
      <c r="E225" s="85">
        <v>15618.01</v>
      </c>
      <c r="F225" s="85">
        <v>30930</v>
      </c>
      <c r="G225" s="85">
        <v>9605</v>
      </c>
      <c r="H225" s="85">
        <v>5913</v>
      </c>
      <c r="I225" s="85">
        <v>1422</v>
      </c>
      <c r="J225" s="85">
        <v>117813</v>
      </c>
      <c r="K225" s="85">
        <v>20859</v>
      </c>
      <c r="L225" s="85">
        <v>11379</v>
      </c>
      <c r="M225" s="85">
        <v>27781</v>
      </c>
      <c r="N225" s="85">
        <v>8439</v>
      </c>
      <c r="O225" s="85">
        <v>21397.7</v>
      </c>
      <c r="P225" s="85">
        <v>37414</v>
      </c>
      <c r="Q225" s="85">
        <v>75724</v>
      </c>
      <c r="R225" s="85">
        <v>9497</v>
      </c>
      <c r="S225" s="85">
        <v>8510</v>
      </c>
      <c r="T225" s="85">
        <v>8000</v>
      </c>
      <c r="U225" s="85">
        <v>0</v>
      </c>
      <c r="V225" s="85">
        <v>161519</v>
      </c>
      <c r="W225" s="85">
        <v>49235</v>
      </c>
      <c r="X225" s="85">
        <v>5155</v>
      </c>
      <c r="Y225" s="85">
        <v>43322</v>
      </c>
      <c r="Z225" s="85">
        <v>15709</v>
      </c>
      <c r="AA225" s="85">
        <v>10479.780000000001</v>
      </c>
      <c r="AB225" s="85">
        <v>18076</v>
      </c>
      <c r="AC225" s="85">
        <v>4965</v>
      </c>
      <c r="AD225" s="85">
        <v>2589</v>
      </c>
      <c r="AE225" s="85">
        <v>303786</v>
      </c>
      <c r="AF225" s="85">
        <v>10790</v>
      </c>
      <c r="AG225" s="85">
        <v>900</v>
      </c>
      <c r="AH225" s="85">
        <v>3340</v>
      </c>
      <c r="AI225" s="85">
        <v>0</v>
      </c>
      <c r="AJ225" s="85">
        <v>10272</v>
      </c>
      <c r="AK225" s="85">
        <v>14404</v>
      </c>
      <c r="AL225" s="85">
        <v>12489</v>
      </c>
      <c r="AM225" s="85">
        <v>24300</v>
      </c>
      <c r="AN225" s="85">
        <v>0</v>
      </c>
      <c r="AO225" s="85">
        <v>8619</v>
      </c>
      <c r="AP225" s="85">
        <v>11024</v>
      </c>
      <c r="AQ225" s="85">
        <v>99713</v>
      </c>
      <c r="AR225" s="85">
        <v>13053</v>
      </c>
      <c r="AS225" s="85">
        <v>10434</v>
      </c>
      <c r="AT225" s="85">
        <v>24724</v>
      </c>
      <c r="AU225" s="85">
        <v>7118</v>
      </c>
      <c r="AV225" s="85">
        <v>6048</v>
      </c>
      <c r="AW225" s="85">
        <v>11667</v>
      </c>
      <c r="AX225" s="85">
        <v>67997</v>
      </c>
      <c r="AY225" s="85">
        <v>0</v>
      </c>
      <c r="AZ225" s="85">
        <v>4838.7</v>
      </c>
      <c r="BA225" s="85">
        <v>16463</v>
      </c>
      <c r="BB225" s="85">
        <v>7255.01</v>
      </c>
      <c r="BC225" s="85">
        <v>6388</v>
      </c>
      <c r="BD225" s="85">
        <v>25054</v>
      </c>
      <c r="BE225" s="85">
        <v>6377</v>
      </c>
      <c r="BF225" s="85">
        <v>10216</v>
      </c>
      <c r="BG225" s="85">
        <v>0</v>
      </c>
      <c r="BH225" s="85">
        <v>0</v>
      </c>
      <c r="BI225" s="85">
        <v>155312</v>
      </c>
      <c r="BJ225" s="85">
        <v>43506</v>
      </c>
      <c r="BK225" s="85">
        <v>0</v>
      </c>
      <c r="BL225" s="85">
        <v>5893</v>
      </c>
      <c r="BM225" s="85">
        <v>20439</v>
      </c>
      <c r="BN225" s="85">
        <v>10724</v>
      </c>
      <c r="BO225" s="85">
        <v>6190</v>
      </c>
      <c r="BP225" s="85">
        <v>76371</v>
      </c>
      <c r="BQ225" s="85">
        <v>4728</v>
      </c>
      <c r="BR225" s="85">
        <v>6538</v>
      </c>
      <c r="BS225" s="85">
        <v>11384</v>
      </c>
      <c r="BT225" s="85">
        <v>7739</v>
      </c>
      <c r="BU225" s="85">
        <v>19352</v>
      </c>
      <c r="BV225" s="85">
        <v>3404</v>
      </c>
      <c r="BW225" s="85">
        <v>8705</v>
      </c>
      <c r="BX225" s="85">
        <v>0</v>
      </c>
      <c r="BY225" s="86">
        <v>391914102.45999998</v>
      </c>
    </row>
    <row r="226" spans="1:77" x14ac:dyDescent="0.2">
      <c r="A226" s="83" t="s">
        <v>553</v>
      </c>
      <c r="B226" s="84" t="s">
        <v>646</v>
      </c>
      <c r="C226" s="83" t="s">
        <v>647</v>
      </c>
      <c r="D226" s="85">
        <v>3745343.06</v>
      </c>
      <c r="E226" s="85">
        <v>602388.4</v>
      </c>
      <c r="F226" s="85">
        <v>1336554.82</v>
      </c>
      <c r="G226" s="85">
        <v>490511.44</v>
      </c>
      <c r="H226" s="85">
        <v>624303.05000000005</v>
      </c>
      <c r="I226" s="85">
        <v>184413.16</v>
      </c>
      <c r="J226" s="85">
        <v>4008222.43</v>
      </c>
      <c r="K226" s="85">
        <v>679978.15</v>
      </c>
      <c r="L226" s="85">
        <v>141520.99</v>
      </c>
      <c r="M226" s="85">
        <v>2158956.13</v>
      </c>
      <c r="N226" s="85">
        <v>333946.53999999998</v>
      </c>
      <c r="O226" s="85">
        <v>512945.69</v>
      </c>
      <c r="P226" s="85">
        <v>1385104.91</v>
      </c>
      <c r="Q226" s="85">
        <v>558691.93000000005</v>
      </c>
      <c r="R226" s="85">
        <v>30814.9</v>
      </c>
      <c r="S226" s="85">
        <v>312712.31</v>
      </c>
      <c r="T226" s="85">
        <v>270985.09000000003</v>
      </c>
      <c r="U226" s="85">
        <v>176298.6</v>
      </c>
      <c r="V226" s="85">
        <v>1196554.45</v>
      </c>
      <c r="W226" s="85">
        <v>1087648.33</v>
      </c>
      <c r="X226" s="85">
        <v>582050.07999999996</v>
      </c>
      <c r="Y226" s="85">
        <v>1099388.5900000001</v>
      </c>
      <c r="Z226" s="85">
        <v>286768.57</v>
      </c>
      <c r="AA226" s="85">
        <v>184619.14</v>
      </c>
      <c r="AB226" s="85">
        <v>462575.11</v>
      </c>
      <c r="AC226" s="85">
        <v>55852.71</v>
      </c>
      <c r="AD226" s="85">
        <v>296857.2</v>
      </c>
      <c r="AE226" s="85">
        <v>3148683.56</v>
      </c>
      <c r="AF226" s="85">
        <v>132910.66</v>
      </c>
      <c r="AG226" s="85">
        <v>140165</v>
      </c>
      <c r="AH226" s="85">
        <v>109842</v>
      </c>
      <c r="AI226" s="85">
        <v>103023</v>
      </c>
      <c r="AJ226" s="85">
        <v>281288</v>
      </c>
      <c r="AK226" s="85">
        <v>412901.47</v>
      </c>
      <c r="AL226" s="85">
        <v>289424</v>
      </c>
      <c r="AM226" s="85">
        <v>493801.78</v>
      </c>
      <c r="AN226" s="85">
        <v>237610</v>
      </c>
      <c r="AO226" s="85">
        <v>143102</v>
      </c>
      <c r="AP226" s="85">
        <v>125599.21</v>
      </c>
      <c r="AQ226" s="85">
        <v>1016328.34</v>
      </c>
      <c r="AR226" s="85">
        <v>196859.92</v>
      </c>
      <c r="AS226" s="85">
        <v>154234.79999999999</v>
      </c>
      <c r="AT226" s="85">
        <v>188610.32</v>
      </c>
      <c r="AU226" s="85">
        <v>88049.8</v>
      </c>
      <c r="AV226" s="85">
        <v>35204</v>
      </c>
      <c r="AW226" s="85">
        <v>64961.74</v>
      </c>
      <c r="AX226" s="85">
        <v>1164989.8799999999</v>
      </c>
      <c r="AY226" s="85">
        <v>361976.07</v>
      </c>
      <c r="AZ226" s="85">
        <v>213221.07</v>
      </c>
      <c r="BA226" s="85">
        <v>229288.68</v>
      </c>
      <c r="BB226" s="85">
        <v>423971</v>
      </c>
      <c r="BC226" s="85">
        <v>253784.66</v>
      </c>
      <c r="BD226" s="85">
        <v>580564.98990000004</v>
      </c>
      <c r="BE226" s="85">
        <v>628389.87</v>
      </c>
      <c r="BF226" s="85">
        <v>338461.26</v>
      </c>
      <c r="BG226" s="85">
        <v>189862.26</v>
      </c>
      <c r="BH226" s="85">
        <v>137117.23000000001</v>
      </c>
      <c r="BI226" s="85">
        <v>2234873.96</v>
      </c>
      <c r="BJ226" s="85">
        <v>984934.5</v>
      </c>
      <c r="BK226" s="85">
        <v>180462.6</v>
      </c>
      <c r="BL226" s="85">
        <v>54283.6</v>
      </c>
      <c r="BM226" s="85">
        <v>166783.75</v>
      </c>
      <c r="BN226" s="85">
        <v>262597.61</v>
      </c>
      <c r="BO226" s="85">
        <v>126364.63</v>
      </c>
      <c r="BP226" s="85">
        <v>2002844.58</v>
      </c>
      <c r="BQ226" s="85">
        <v>85941</v>
      </c>
      <c r="BR226" s="85">
        <v>163518</v>
      </c>
      <c r="BS226" s="85">
        <v>153052.09</v>
      </c>
      <c r="BT226" s="85">
        <v>300922.46999999997</v>
      </c>
      <c r="BU226" s="85">
        <v>711751.07</v>
      </c>
      <c r="BV226" s="85">
        <v>125861.99</v>
      </c>
      <c r="BW226" s="85">
        <v>174359.45</v>
      </c>
      <c r="BX226" s="85">
        <v>129916.99</v>
      </c>
      <c r="BY226" s="86">
        <v>82571598.429999977</v>
      </c>
    </row>
    <row r="227" spans="1:77" x14ac:dyDescent="0.2">
      <c r="A227" s="83" t="s">
        <v>553</v>
      </c>
      <c r="B227" s="84" t="s">
        <v>648</v>
      </c>
      <c r="C227" s="83" t="s">
        <v>649</v>
      </c>
      <c r="D227" s="85">
        <v>9694.2000000000007</v>
      </c>
      <c r="E227" s="85">
        <v>22500</v>
      </c>
      <c r="F227" s="85">
        <v>80410.5</v>
      </c>
      <c r="G227" s="85">
        <v>3777.1</v>
      </c>
      <c r="H227" s="85">
        <v>33730.01</v>
      </c>
      <c r="I227" s="85">
        <v>0</v>
      </c>
      <c r="J227" s="85">
        <v>31079.22</v>
      </c>
      <c r="K227" s="85">
        <v>1000</v>
      </c>
      <c r="L227" s="85">
        <v>11374.4</v>
      </c>
      <c r="M227" s="85">
        <v>59110</v>
      </c>
      <c r="N227" s="85">
        <v>22380</v>
      </c>
      <c r="O227" s="85">
        <v>6500</v>
      </c>
      <c r="P227" s="85">
        <v>193888.4</v>
      </c>
      <c r="Q227" s="85">
        <v>35565</v>
      </c>
      <c r="R227" s="85">
        <v>12123.05</v>
      </c>
      <c r="S227" s="85">
        <v>48827.24</v>
      </c>
      <c r="T227" s="85">
        <v>6590</v>
      </c>
      <c r="U227" s="85">
        <v>0</v>
      </c>
      <c r="V227" s="85">
        <v>286738.59999999998</v>
      </c>
      <c r="W227" s="85">
        <v>6350</v>
      </c>
      <c r="X227" s="85">
        <v>95934.6</v>
      </c>
      <c r="Y227" s="85">
        <v>58197.62</v>
      </c>
      <c r="Z227" s="85">
        <v>44230.3</v>
      </c>
      <c r="AA227" s="85">
        <v>40760</v>
      </c>
      <c r="AB227" s="85">
        <v>0</v>
      </c>
      <c r="AC227" s="85">
        <v>11528.6</v>
      </c>
      <c r="AD227" s="85">
        <v>0</v>
      </c>
      <c r="AE227" s="85">
        <v>128190</v>
      </c>
      <c r="AF227" s="85">
        <v>0</v>
      </c>
      <c r="AG227" s="85">
        <v>12100</v>
      </c>
      <c r="AH227" s="85">
        <v>2825</v>
      </c>
      <c r="AI227" s="85">
        <v>3200</v>
      </c>
      <c r="AJ227" s="85">
        <v>0</v>
      </c>
      <c r="AK227" s="85">
        <v>550</v>
      </c>
      <c r="AL227" s="85">
        <v>30020</v>
      </c>
      <c r="AM227" s="85">
        <v>27300</v>
      </c>
      <c r="AN227" s="85">
        <v>100</v>
      </c>
      <c r="AO227" s="85">
        <v>120</v>
      </c>
      <c r="AP227" s="85">
        <v>3800</v>
      </c>
      <c r="AQ227" s="85">
        <v>34820</v>
      </c>
      <c r="AR227" s="85">
        <v>0</v>
      </c>
      <c r="AS227" s="85">
        <v>14300</v>
      </c>
      <c r="AT227" s="85">
        <v>1027.2</v>
      </c>
      <c r="AU227" s="85">
        <v>36</v>
      </c>
      <c r="AV227" s="85">
        <v>5750</v>
      </c>
      <c r="AW227" s="85">
        <v>0</v>
      </c>
      <c r="AX227" s="85">
        <v>62253</v>
      </c>
      <c r="AY227" s="85">
        <v>11730</v>
      </c>
      <c r="AZ227" s="85">
        <v>2670</v>
      </c>
      <c r="BA227" s="85">
        <v>420</v>
      </c>
      <c r="BB227" s="85">
        <v>0</v>
      </c>
      <c r="BC227" s="85">
        <v>10200</v>
      </c>
      <c r="BD227" s="85">
        <v>20190.900000000001</v>
      </c>
      <c r="BE227" s="85">
        <v>0</v>
      </c>
      <c r="BF227" s="85">
        <v>40015</v>
      </c>
      <c r="BG227" s="85">
        <v>23786.5</v>
      </c>
      <c r="BH227" s="85">
        <v>8600</v>
      </c>
      <c r="BI227" s="85">
        <v>0</v>
      </c>
      <c r="BJ227" s="85">
        <v>0</v>
      </c>
      <c r="BK227" s="85">
        <v>23658.1</v>
      </c>
      <c r="BL227" s="85">
        <v>0</v>
      </c>
      <c r="BM227" s="85">
        <v>2700</v>
      </c>
      <c r="BN227" s="85">
        <v>0</v>
      </c>
      <c r="BO227" s="85">
        <v>5260</v>
      </c>
      <c r="BP227" s="85">
        <v>114033</v>
      </c>
      <c r="BQ227" s="85">
        <v>13599.02</v>
      </c>
      <c r="BR227" s="85">
        <v>0</v>
      </c>
      <c r="BS227" s="85">
        <v>0</v>
      </c>
      <c r="BT227" s="85">
        <v>10800</v>
      </c>
      <c r="BU227" s="85">
        <v>2990</v>
      </c>
      <c r="BV227" s="85">
        <v>0</v>
      </c>
      <c r="BW227" s="85">
        <v>36940</v>
      </c>
      <c r="BX227" s="85">
        <v>7141</v>
      </c>
      <c r="BY227" s="86">
        <v>8622290.2100000009</v>
      </c>
    </row>
    <row r="228" spans="1:77" x14ac:dyDescent="0.2">
      <c r="A228" s="83" t="s">
        <v>553</v>
      </c>
      <c r="B228" s="84" t="s">
        <v>650</v>
      </c>
      <c r="C228" s="83" t="s">
        <v>651</v>
      </c>
      <c r="D228" s="85">
        <v>738852.57</v>
      </c>
      <c r="E228" s="85">
        <v>56268.03</v>
      </c>
      <c r="F228" s="85">
        <v>203412.35</v>
      </c>
      <c r="G228" s="85">
        <v>80536.800000000003</v>
      </c>
      <c r="H228" s="85">
        <v>8560</v>
      </c>
      <c r="I228" s="85">
        <v>0</v>
      </c>
      <c r="J228" s="85">
        <v>2097898.69</v>
      </c>
      <c r="K228" s="85">
        <v>174081.54</v>
      </c>
      <c r="L228" s="85">
        <v>26958.04</v>
      </c>
      <c r="M228" s="85">
        <v>356220.5</v>
      </c>
      <c r="N228" s="85">
        <v>8289</v>
      </c>
      <c r="O228" s="85">
        <v>13658.7</v>
      </c>
      <c r="P228" s="85">
        <v>201918.3</v>
      </c>
      <c r="Q228" s="85">
        <v>604491.11</v>
      </c>
      <c r="R228" s="85">
        <v>19328.18</v>
      </c>
      <c r="S228" s="85">
        <v>71260.42</v>
      </c>
      <c r="T228" s="85">
        <v>23316.75</v>
      </c>
      <c r="U228" s="85">
        <v>0</v>
      </c>
      <c r="V228" s="85">
        <v>2476568.5499999998</v>
      </c>
      <c r="W228" s="85">
        <v>208456.36</v>
      </c>
      <c r="X228" s="85">
        <v>81268.649999999994</v>
      </c>
      <c r="Y228" s="85">
        <v>180139.9</v>
      </c>
      <c r="Z228" s="85">
        <v>11151.3</v>
      </c>
      <c r="AA228" s="85">
        <v>88979.3</v>
      </c>
      <c r="AB228" s="85">
        <v>135709.5</v>
      </c>
      <c r="AC228" s="85">
        <v>33399.03</v>
      </c>
      <c r="AD228" s="85">
        <v>15844.55</v>
      </c>
      <c r="AE228" s="85">
        <v>2038173</v>
      </c>
      <c r="AF228" s="85">
        <v>23773.66</v>
      </c>
      <c r="AG228" s="85">
        <v>17200</v>
      </c>
      <c r="AH228" s="85">
        <v>10567</v>
      </c>
      <c r="AI228" s="85">
        <v>33757</v>
      </c>
      <c r="AJ228" s="85">
        <v>59323</v>
      </c>
      <c r="AK228" s="85">
        <v>32138</v>
      </c>
      <c r="AL228" s="85">
        <v>33632</v>
      </c>
      <c r="AM228" s="85">
        <v>84709.09</v>
      </c>
      <c r="AN228" s="85">
        <v>39517.99</v>
      </c>
      <c r="AO228" s="85">
        <v>34121.4</v>
      </c>
      <c r="AP228" s="85">
        <v>21472</v>
      </c>
      <c r="AQ228" s="85">
        <v>308395</v>
      </c>
      <c r="AR228" s="85">
        <v>146078</v>
      </c>
      <c r="AS228" s="85">
        <v>34544</v>
      </c>
      <c r="AT228" s="85">
        <v>54960</v>
      </c>
      <c r="AU228" s="85">
        <v>11311.5</v>
      </c>
      <c r="AV228" s="85">
        <v>23854.5</v>
      </c>
      <c r="AW228" s="85">
        <v>14377.95</v>
      </c>
      <c r="AX228" s="85">
        <v>764417.5</v>
      </c>
      <c r="AY228" s="85">
        <v>52877.01</v>
      </c>
      <c r="AZ228" s="85">
        <v>69726.75</v>
      </c>
      <c r="BA228" s="85">
        <v>84783</v>
      </c>
      <c r="BB228" s="85">
        <v>90545.55</v>
      </c>
      <c r="BC228" s="85">
        <v>174340.9</v>
      </c>
      <c r="BD228" s="85">
        <v>131619.93</v>
      </c>
      <c r="BE228" s="85">
        <v>319680</v>
      </c>
      <c r="BF228" s="85">
        <v>121394.04</v>
      </c>
      <c r="BG228" s="85">
        <v>7456.6</v>
      </c>
      <c r="BH228" s="85">
        <v>9095</v>
      </c>
      <c r="BI228" s="85">
        <v>1006298.9</v>
      </c>
      <c r="BJ228" s="85">
        <v>389871</v>
      </c>
      <c r="BK228" s="85">
        <v>26450</v>
      </c>
      <c r="BL228" s="85">
        <v>1300</v>
      </c>
      <c r="BM228" s="85">
        <v>35680</v>
      </c>
      <c r="BN228" s="85">
        <v>20064</v>
      </c>
      <c r="BO228" s="85">
        <v>4966.55</v>
      </c>
      <c r="BP228" s="85">
        <v>139345.4</v>
      </c>
      <c r="BQ228" s="85">
        <v>24584</v>
      </c>
      <c r="BR228" s="85">
        <v>41500</v>
      </c>
      <c r="BS228" s="85">
        <v>40583</v>
      </c>
      <c r="BT228" s="85">
        <v>12525.25</v>
      </c>
      <c r="BU228" s="85">
        <v>126066.26</v>
      </c>
      <c r="BV228" s="85">
        <v>56015</v>
      </c>
      <c r="BW228" s="85">
        <v>13906</v>
      </c>
      <c r="BX228" s="85">
        <v>32223</v>
      </c>
      <c r="BY228" s="86">
        <v>24210390.23</v>
      </c>
    </row>
    <row r="229" spans="1:77" x14ac:dyDescent="0.2">
      <c r="A229" s="83" t="s">
        <v>553</v>
      </c>
      <c r="B229" s="84" t="s">
        <v>652</v>
      </c>
      <c r="C229" s="83" t="s">
        <v>653</v>
      </c>
      <c r="D229" s="85">
        <v>122352.14</v>
      </c>
      <c r="E229" s="85">
        <v>5169</v>
      </c>
      <c r="F229" s="85">
        <v>32050</v>
      </c>
      <c r="G229" s="85">
        <v>0</v>
      </c>
      <c r="H229" s="85">
        <v>12180</v>
      </c>
      <c r="I229" s="85">
        <v>13400</v>
      </c>
      <c r="J229" s="85">
        <v>1041</v>
      </c>
      <c r="K229" s="85">
        <v>0</v>
      </c>
      <c r="L229" s="85">
        <v>0</v>
      </c>
      <c r="M229" s="85">
        <v>73273.600000000006</v>
      </c>
      <c r="N229" s="85">
        <v>2700</v>
      </c>
      <c r="O229" s="85">
        <v>0</v>
      </c>
      <c r="P229" s="85">
        <v>0</v>
      </c>
      <c r="Q229" s="85">
        <v>23701.57</v>
      </c>
      <c r="R229" s="85">
        <v>3672</v>
      </c>
      <c r="S229" s="85">
        <v>3900</v>
      </c>
      <c r="T229" s="85">
        <v>0</v>
      </c>
      <c r="U229" s="85">
        <v>24500</v>
      </c>
      <c r="V229" s="85">
        <v>922400</v>
      </c>
      <c r="W229" s="85">
        <v>0</v>
      </c>
      <c r="X229" s="85">
        <v>1450</v>
      </c>
      <c r="Y229" s="85">
        <v>0</v>
      </c>
      <c r="Z229" s="85">
        <v>0</v>
      </c>
      <c r="AA229" s="85">
        <v>5300</v>
      </c>
      <c r="AB229" s="85">
        <v>0</v>
      </c>
      <c r="AC229" s="85">
        <v>0</v>
      </c>
      <c r="AD229" s="85">
        <v>0</v>
      </c>
      <c r="AE229" s="85">
        <v>6500</v>
      </c>
      <c r="AF229" s="85">
        <v>0</v>
      </c>
      <c r="AG229" s="85">
        <v>0</v>
      </c>
      <c r="AH229" s="85">
        <v>2900</v>
      </c>
      <c r="AI229" s="85">
        <v>2100</v>
      </c>
      <c r="AJ229" s="85">
        <v>0</v>
      </c>
      <c r="AK229" s="85">
        <v>590</v>
      </c>
      <c r="AL229" s="85">
        <v>0</v>
      </c>
      <c r="AM229" s="85">
        <v>45680</v>
      </c>
      <c r="AN229" s="85">
        <v>0</v>
      </c>
      <c r="AO229" s="85">
        <v>1580</v>
      </c>
      <c r="AP229" s="85">
        <v>0</v>
      </c>
      <c r="AQ229" s="85">
        <v>14682</v>
      </c>
      <c r="AR229" s="85">
        <v>5400</v>
      </c>
      <c r="AS229" s="85">
        <v>13050</v>
      </c>
      <c r="AT229" s="85">
        <v>2284</v>
      </c>
      <c r="AU229" s="85">
        <v>4040</v>
      </c>
      <c r="AV229" s="85">
        <v>0</v>
      </c>
      <c r="AW229" s="85">
        <v>0</v>
      </c>
      <c r="AX229" s="85">
        <v>51227</v>
      </c>
      <c r="AY229" s="85">
        <v>749</v>
      </c>
      <c r="AZ229" s="85">
        <v>0</v>
      </c>
      <c r="BA229" s="85">
        <v>0</v>
      </c>
      <c r="BB229" s="85">
        <v>2250</v>
      </c>
      <c r="BC229" s="85">
        <v>0</v>
      </c>
      <c r="BD229" s="85">
        <v>3660</v>
      </c>
      <c r="BE229" s="85">
        <v>31565</v>
      </c>
      <c r="BF229" s="85">
        <v>12000</v>
      </c>
      <c r="BG229" s="85">
        <v>6480</v>
      </c>
      <c r="BH229" s="85">
        <v>0</v>
      </c>
      <c r="BI229" s="85">
        <v>2600</v>
      </c>
      <c r="BJ229" s="85">
        <v>0</v>
      </c>
      <c r="BK229" s="85">
        <v>0</v>
      </c>
      <c r="BL229" s="85">
        <v>56627</v>
      </c>
      <c r="BM229" s="85">
        <v>0</v>
      </c>
      <c r="BN229" s="85">
        <v>6900</v>
      </c>
      <c r="BO229" s="85">
        <v>0</v>
      </c>
      <c r="BP229" s="85">
        <v>19375</v>
      </c>
      <c r="BQ229" s="85">
        <v>0</v>
      </c>
      <c r="BR229" s="85">
        <v>0</v>
      </c>
      <c r="BS229" s="85">
        <v>2668</v>
      </c>
      <c r="BT229" s="85">
        <v>0</v>
      </c>
      <c r="BU229" s="85">
        <v>7411</v>
      </c>
      <c r="BV229" s="85">
        <v>7580</v>
      </c>
      <c r="BW229" s="85">
        <v>0</v>
      </c>
      <c r="BX229" s="85">
        <v>0</v>
      </c>
      <c r="BY229" s="86">
        <v>2274280.56</v>
      </c>
    </row>
    <row r="230" spans="1:77" x14ac:dyDescent="0.2">
      <c r="A230" s="83" t="s">
        <v>553</v>
      </c>
      <c r="B230" s="84" t="s">
        <v>654</v>
      </c>
      <c r="C230" s="83" t="s">
        <v>655</v>
      </c>
      <c r="D230" s="85">
        <v>1974052.7</v>
      </c>
      <c r="E230" s="85">
        <v>63013.279999999999</v>
      </c>
      <c r="F230" s="85">
        <v>250219.6</v>
      </c>
      <c r="G230" s="85">
        <v>380339.26</v>
      </c>
      <c r="H230" s="85">
        <v>260438.45</v>
      </c>
      <c r="I230" s="85">
        <v>151005.89000000001</v>
      </c>
      <c r="J230" s="85">
        <v>4629072</v>
      </c>
      <c r="K230" s="85">
        <v>814409.1</v>
      </c>
      <c r="L230" s="85">
        <v>195630</v>
      </c>
      <c r="M230" s="85">
        <v>1429341.29</v>
      </c>
      <c r="N230" s="85">
        <v>242865</v>
      </c>
      <c r="O230" s="85">
        <v>647269.5</v>
      </c>
      <c r="P230" s="85">
        <v>619260.4</v>
      </c>
      <c r="Q230" s="85">
        <v>862246</v>
      </c>
      <c r="R230" s="85">
        <v>52115</v>
      </c>
      <c r="S230" s="85">
        <v>389756.09</v>
      </c>
      <c r="T230" s="85">
        <v>275564</v>
      </c>
      <c r="U230" s="85">
        <v>226437.5</v>
      </c>
      <c r="V230" s="85">
        <v>399199.5</v>
      </c>
      <c r="W230" s="85">
        <v>1682800</v>
      </c>
      <c r="X230" s="85">
        <v>230818.31</v>
      </c>
      <c r="Y230" s="85">
        <v>183866.14</v>
      </c>
      <c r="Z230" s="85">
        <v>132069.29999999999</v>
      </c>
      <c r="AA230" s="85">
        <v>294901.59999999998</v>
      </c>
      <c r="AB230" s="85">
        <v>0</v>
      </c>
      <c r="AC230" s="85">
        <v>116284.86</v>
      </c>
      <c r="AD230" s="85">
        <v>211810</v>
      </c>
      <c r="AE230" s="85">
        <v>940633.5</v>
      </c>
      <c r="AF230" s="85">
        <v>29250</v>
      </c>
      <c r="AG230" s="85">
        <v>171096</v>
      </c>
      <c r="AH230" s="85">
        <v>72944</v>
      </c>
      <c r="AI230" s="85">
        <v>77060</v>
      </c>
      <c r="AJ230" s="85">
        <v>143377.60000000001</v>
      </c>
      <c r="AK230" s="85">
        <v>156560</v>
      </c>
      <c r="AL230" s="85">
        <v>98140</v>
      </c>
      <c r="AM230" s="85">
        <v>242082</v>
      </c>
      <c r="AN230" s="85">
        <v>133467.6</v>
      </c>
      <c r="AO230" s="85">
        <v>115820</v>
      </c>
      <c r="AP230" s="85">
        <v>107531</v>
      </c>
      <c r="AQ230" s="85">
        <v>409225</v>
      </c>
      <c r="AR230" s="85">
        <v>171030</v>
      </c>
      <c r="AS230" s="85">
        <v>143035</v>
      </c>
      <c r="AT230" s="85">
        <v>194240</v>
      </c>
      <c r="AU230" s="85">
        <v>40540</v>
      </c>
      <c r="AV230" s="85">
        <v>27265</v>
      </c>
      <c r="AW230" s="85">
        <v>72700</v>
      </c>
      <c r="AX230" s="85">
        <v>3048775.6800000002</v>
      </c>
      <c r="AY230" s="85">
        <v>105309.4</v>
      </c>
      <c r="AZ230" s="85">
        <v>213127</v>
      </c>
      <c r="BA230" s="85">
        <v>355830.4</v>
      </c>
      <c r="BB230" s="85">
        <v>258804.11</v>
      </c>
      <c r="BC230" s="85">
        <v>139668.9</v>
      </c>
      <c r="BD230" s="85">
        <v>295656</v>
      </c>
      <c r="BE230" s="85">
        <v>92260.3</v>
      </c>
      <c r="BF230" s="85">
        <v>373969.13</v>
      </c>
      <c r="BG230" s="85">
        <v>141580</v>
      </c>
      <c r="BH230" s="85">
        <v>36900</v>
      </c>
      <c r="BI230" s="85">
        <v>478102.6</v>
      </c>
      <c r="BJ230" s="85">
        <v>496450</v>
      </c>
      <c r="BK230" s="85">
        <v>73439</v>
      </c>
      <c r="BL230" s="85">
        <v>94678.62</v>
      </c>
      <c r="BM230" s="85">
        <v>115490</v>
      </c>
      <c r="BN230" s="85">
        <v>374084</v>
      </c>
      <c r="BO230" s="85">
        <v>53540</v>
      </c>
      <c r="BP230" s="85">
        <v>347237.01</v>
      </c>
      <c r="BQ230" s="85">
        <v>43766</v>
      </c>
      <c r="BR230" s="85">
        <v>146940</v>
      </c>
      <c r="BS230" s="85">
        <v>89330.64</v>
      </c>
      <c r="BT230" s="85">
        <v>88106.03</v>
      </c>
      <c r="BU230" s="85">
        <v>183520</v>
      </c>
      <c r="BV230" s="85">
        <v>210615.41</v>
      </c>
      <c r="BW230" s="85">
        <v>78950</v>
      </c>
      <c r="BX230" s="85">
        <v>213706</v>
      </c>
      <c r="BY230" s="86">
        <v>2143489.2000000002</v>
      </c>
    </row>
    <row r="231" spans="1:77" x14ac:dyDescent="0.2">
      <c r="A231" s="83" t="s">
        <v>553</v>
      </c>
      <c r="B231" s="84" t="s">
        <v>656</v>
      </c>
      <c r="C231" s="83" t="s">
        <v>657</v>
      </c>
      <c r="D231" s="85">
        <v>3250105.03</v>
      </c>
      <c r="E231" s="85">
        <v>857980.31</v>
      </c>
      <c r="F231" s="85">
        <v>1992812.9</v>
      </c>
      <c r="G231" s="85">
        <v>325107.58</v>
      </c>
      <c r="H231" s="85">
        <v>396596.56</v>
      </c>
      <c r="I231" s="85">
        <v>448860.59</v>
      </c>
      <c r="J231" s="85">
        <v>6432062.4400000004</v>
      </c>
      <c r="K231" s="85">
        <v>714018.75</v>
      </c>
      <c r="L231" s="85">
        <v>459952.62</v>
      </c>
      <c r="M231" s="85">
        <v>2702318.88</v>
      </c>
      <c r="N231" s="85">
        <v>442504.46</v>
      </c>
      <c r="O231" s="85">
        <v>929718.89</v>
      </c>
      <c r="P231" s="85">
        <v>1325282.6499999999</v>
      </c>
      <c r="Q231" s="85">
        <v>936104.21</v>
      </c>
      <c r="R231" s="85">
        <v>113451.58</v>
      </c>
      <c r="S231" s="85">
        <v>430906.88</v>
      </c>
      <c r="T231" s="85">
        <v>337250.8</v>
      </c>
      <c r="U231" s="85">
        <v>252255.03</v>
      </c>
      <c r="V231" s="85">
        <v>12230965.529999999</v>
      </c>
      <c r="W231" s="85">
        <v>2499410.7200000002</v>
      </c>
      <c r="X231" s="85">
        <v>549403.4</v>
      </c>
      <c r="Y231" s="85">
        <v>1418102.47</v>
      </c>
      <c r="Z231" s="85">
        <v>271822.07</v>
      </c>
      <c r="AA231" s="85">
        <v>406399.82</v>
      </c>
      <c r="AB231" s="85">
        <v>588474.12</v>
      </c>
      <c r="AC231" s="85">
        <v>202158.09</v>
      </c>
      <c r="AD231" s="85">
        <v>674852.68</v>
      </c>
      <c r="AE231" s="85">
        <v>3457253.37</v>
      </c>
      <c r="AF231" s="85">
        <v>290149.53000000003</v>
      </c>
      <c r="AG231" s="85">
        <v>88363.48</v>
      </c>
      <c r="AH231" s="85">
        <v>245607.95</v>
      </c>
      <c r="AI231" s="85">
        <v>101585.7</v>
      </c>
      <c r="AJ231" s="85">
        <v>305841.58</v>
      </c>
      <c r="AK231" s="85">
        <v>279029.09999999998</v>
      </c>
      <c r="AL231" s="85">
        <v>210613</v>
      </c>
      <c r="AM231" s="85">
        <v>610842.9</v>
      </c>
      <c r="AN231" s="85">
        <v>351451.84</v>
      </c>
      <c r="AO231" s="85">
        <v>252399.58</v>
      </c>
      <c r="AP231" s="85">
        <v>249662.78</v>
      </c>
      <c r="AQ231" s="85">
        <v>1512609.88</v>
      </c>
      <c r="AR231" s="85">
        <v>417970.18</v>
      </c>
      <c r="AS231" s="85">
        <v>240342</v>
      </c>
      <c r="AT231" s="85">
        <v>157761.15</v>
      </c>
      <c r="AU231" s="85">
        <v>180158.92</v>
      </c>
      <c r="AV231" s="85">
        <v>61091.75</v>
      </c>
      <c r="AW231" s="85">
        <v>77102</v>
      </c>
      <c r="AX231" s="85">
        <v>2076447.44</v>
      </c>
      <c r="AY231" s="85">
        <v>276914.93</v>
      </c>
      <c r="AZ231" s="85">
        <v>264808.96999999997</v>
      </c>
      <c r="BA231" s="85">
        <v>523135.04</v>
      </c>
      <c r="BB231" s="85">
        <v>570270.93000000005</v>
      </c>
      <c r="BC231" s="85">
        <v>417458.79</v>
      </c>
      <c r="BD231" s="85">
        <v>897551.08990000002</v>
      </c>
      <c r="BE231" s="85">
        <v>396721.64</v>
      </c>
      <c r="BF231" s="85">
        <v>650704.75</v>
      </c>
      <c r="BG231" s="85">
        <v>112018.6</v>
      </c>
      <c r="BH231" s="85">
        <v>36883.910000000003</v>
      </c>
      <c r="BI231" s="85">
        <v>2979597.13</v>
      </c>
      <c r="BJ231" s="85">
        <v>2103143.75</v>
      </c>
      <c r="BK231" s="85">
        <v>486125.25</v>
      </c>
      <c r="BL231" s="85">
        <v>80738.460000000006</v>
      </c>
      <c r="BM231" s="85">
        <v>144207.67000000001</v>
      </c>
      <c r="BN231" s="85">
        <v>337924.94</v>
      </c>
      <c r="BO231" s="85">
        <v>119468.99</v>
      </c>
      <c r="BP231" s="85">
        <v>2011244.39</v>
      </c>
      <c r="BQ231" s="85">
        <v>217493.8</v>
      </c>
      <c r="BR231" s="85">
        <v>260981.92</v>
      </c>
      <c r="BS231" s="85">
        <v>423394.38</v>
      </c>
      <c r="BT231" s="85">
        <v>208879.02</v>
      </c>
      <c r="BU231" s="85">
        <v>1470673.72</v>
      </c>
      <c r="BV231" s="85">
        <v>155992.9</v>
      </c>
      <c r="BW231" s="85">
        <v>285000.65999999997</v>
      </c>
      <c r="BX231" s="85">
        <v>393038.04</v>
      </c>
      <c r="BY231" s="86">
        <v>1475118</v>
      </c>
    </row>
    <row r="232" spans="1:77" x14ac:dyDescent="0.2">
      <c r="A232" s="83" t="s">
        <v>553</v>
      </c>
      <c r="B232" s="84" t="s">
        <v>658</v>
      </c>
      <c r="C232" s="83" t="s">
        <v>659</v>
      </c>
      <c r="D232" s="85">
        <v>1036449.15</v>
      </c>
      <c r="E232" s="85">
        <v>192727.74</v>
      </c>
      <c r="F232" s="85">
        <v>419764.47999999998</v>
      </c>
      <c r="G232" s="85">
        <v>112900</v>
      </c>
      <c r="H232" s="85">
        <v>133544.01999999999</v>
      </c>
      <c r="I232" s="85">
        <v>0</v>
      </c>
      <c r="J232" s="85">
        <v>720045.1</v>
      </c>
      <c r="K232" s="85">
        <v>169874.64</v>
      </c>
      <c r="L232" s="85">
        <v>5664.57</v>
      </c>
      <c r="M232" s="85">
        <v>281712.28000000003</v>
      </c>
      <c r="N232" s="85">
        <v>108985.72</v>
      </c>
      <c r="O232" s="85">
        <v>3200</v>
      </c>
      <c r="P232" s="85">
        <v>358113.93</v>
      </c>
      <c r="Q232" s="85">
        <v>167122.54</v>
      </c>
      <c r="R232" s="85">
        <v>119933.34</v>
      </c>
      <c r="S232" s="85">
        <v>127624.74</v>
      </c>
      <c r="T232" s="85">
        <v>29436.21</v>
      </c>
      <c r="U232" s="85">
        <v>25132.16</v>
      </c>
      <c r="V232" s="85">
        <v>872034.45</v>
      </c>
      <c r="W232" s="85">
        <v>27778.76</v>
      </c>
      <c r="X232" s="85">
        <v>143732.57999999999</v>
      </c>
      <c r="Y232" s="85">
        <v>340647.88</v>
      </c>
      <c r="Z232" s="85">
        <v>18310.8</v>
      </c>
      <c r="AA232" s="85">
        <v>72483.78</v>
      </c>
      <c r="AB232" s="85">
        <v>0</v>
      </c>
      <c r="AC232" s="85">
        <v>0</v>
      </c>
      <c r="AD232" s="85">
        <v>0</v>
      </c>
      <c r="AE232" s="85">
        <v>879054.35</v>
      </c>
      <c r="AF232" s="85">
        <v>10865</v>
      </c>
      <c r="AG232" s="85">
        <v>77675</v>
      </c>
      <c r="AH232" s="85">
        <v>4780.3</v>
      </c>
      <c r="AI232" s="85">
        <v>2024.7</v>
      </c>
      <c r="AJ232" s="85">
        <v>75241</v>
      </c>
      <c r="AK232" s="85">
        <v>37626</v>
      </c>
      <c r="AL232" s="85">
        <v>4479</v>
      </c>
      <c r="AM232" s="85">
        <v>75921.5</v>
      </c>
      <c r="AN232" s="85">
        <v>29790.06</v>
      </c>
      <c r="AO232" s="85">
        <v>7624</v>
      </c>
      <c r="AP232" s="85">
        <v>7548.89</v>
      </c>
      <c r="AQ232" s="85">
        <v>237212</v>
      </c>
      <c r="AR232" s="85">
        <v>105390</v>
      </c>
      <c r="AS232" s="85">
        <v>61072</v>
      </c>
      <c r="AT232" s="85">
        <v>11295</v>
      </c>
      <c r="AU232" s="85">
        <v>4816</v>
      </c>
      <c r="AV232" s="85">
        <v>9430</v>
      </c>
      <c r="AW232" s="85">
        <v>38773.589999999997</v>
      </c>
      <c r="AX232" s="85">
        <v>1475989.57</v>
      </c>
      <c r="AY232" s="85">
        <v>80677.679999999993</v>
      </c>
      <c r="AZ232" s="85">
        <v>251273.4</v>
      </c>
      <c r="BA232" s="85">
        <v>188810.5</v>
      </c>
      <c r="BB232" s="85">
        <v>66738</v>
      </c>
      <c r="BC232" s="85">
        <v>68796.509999999995</v>
      </c>
      <c r="BD232" s="85">
        <v>133415.1899</v>
      </c>
      <c r="BE232" s="85">
        <v>67150.7</v>
      </c>
      <c r="BF232" s="85">
        <v>25942.66</v>
      </c>
      <c r="BG232" s="85">
        <v>63278.25</v>
      </c>
      <c r="BH232" s="85">
        <v>136269.73000000001</v>
      </c>
      <c r="BI232" s="85">
        <v>759888.5</v>
      </c>
      <c r="BJ232" s="85">
        <v>149445.5</v>
      </c>
      <c r="BK232" s="85">
        <v>26657</v>
      </c>
      <c r="BL232" s="85">
        <v>18893</v>
      </c>
      <c r="BM232" s="85">
        <v>57699</v>
      </c>
      <c r="BN232" s="85">
        <v>15667.1</v>
      </c>
      <c r="BO232" s="85">
        <v>14373.65</v>
      </c>
      <c r="BP232" s="85">
        <v>0</v>
      </c>
      <c r="BQ232" s="85">
        <v>49450</v>
      </c>
      <c r="BR232" s="85">
        <v>134132</v>
      </c>
      <c r="BS232" s="85">
        <v>43242</v>
      </c>
      <c r="BT232" s="85">
        <v>33799.9</v>
      </c>
      <c r="BU232" s="85">
        <v>231341.5</v>
      </c>
      <c r="BV232" s="85">
        <v>37572</v>
      </c>
      <c r="BW232" s="85">
        <v>33612</v>
      </c>
      <c r="BX232" s="85">
        <v>24702</v>
      </c>
      <c r="BY232" s="86"/>
    </row>
    <row r="233" spans="1:77" x14ac:dyDescent="0.2">
      <c r="A233" s="83" t="s">
        <v>553</v>
      </c>
      <c r="B233" s="84" t="s">
        <v>660</v>
      </c>
      <c r="C233" s="83" t="s">
        <v>661</v>
      </c>
      <c r="D233" s="85">
        <v>450000</v>
      </c>
      <c r="E233" s="85">
        <v>610</v>
      </c>
      <c r="F233" s="85">
        <v>21250</v>
      </c>
      <c r="G233" s="85">
        <v>0</v>
      </c>
      <c r="H233" s="85">
        <v>71294.5</v>
      </c>
      <c r="I233" s="85">
        <v>670</v>
      </c>
      <c r="J233" s="85">
        <v>4172017.8</v>
      </c>
      <c r="K233" s="85">
        <v>113904.88</v>
      </c>
      <c r="L233" s="85">
        <v>83752.34</v>
      </c>
      <c r="M233" s="85">
        <v>20577.5</v>
      </c>
      <c r="N233" s="85">
        <v>63008.58</v>
      </c>
      <c r="O233" s="85">
        <v>2900</v>
      </c>
      <c r="P233" s="85">
        <v>800</v>
      </c>
      <c r="Q233" s="85">
        <v>406672.5</v>
      </c>
      <c r="R233" s="85">
        <v>8530</v>
      </c>
      <c r="S233" s="85">
        <v>9681.51</v>
      </c>
      <c r="T233" s="85">
        <v>4870</v>
      </c>
      <c r="U233" s="85">
        <v>100</v>
      </c>
      <c r="V233" s="85">
        <v>331685.71000000002</v>
      </c>
      <c r="W233" s="85">
        <v>79354.05</v>
      </c>
      <c r="X233" s="85">
        <v>0</v>
      </c>
      <c r="Y233" s="85">
        <v>554069.96</v>
      </c>
      <c r="Z233" s="85">
        <v>19995.599999999999</v>
      </c>
      <c r="AA233" s="85">
        <v>76798.92</v>
      </c>
      <c r="AB233" s="85">
        <v>0</v>
      </c>
      <c r="AC233" s="85">
        <v>0</v>
      </c>
      <c r="AD233" s="85">
        <v>264858.40000000002</v>
      </c>
      <c r="AE233" s="85">
        <v>11600</v>
      </c>
      <c r="AF233" s="85">
        <v>0</v>
      </c>
      <c r="AG233" s="85">
        <v>75619.100000000006</v>
      </c>
      <c r="AH233" s="85">
        <v>3118</v>
      </c>
      <c r="AI233" s="85">
        <v>160</v>
      </c>
      <c r="AJ233" s="85">
        <v>33315</v>
      </c>
      <c r="AK233" s="85">
        <v>139134.29999999999</v>
      </c>
      <c r="AL233" s="85">
        <v>2900</v>
      </c>
      <c r="AM233" s="85">
        <v>13045</v>
      </c>
      <c r="AN233" s="85">
        <v>14325</v>
      </c>
      <c r="AO233" s="85">
        <v>1600</v>
      </c>
      <c r="AP233" s="85">
        <v>22077</v>
      </c>
      <c r="AQ233" s="85">
        <v>32593.8</v>
      </c>
      <c r="AR233" s="85">
        <v>78325</v>
      </c>
      <c r="AS233" s="85">
        <v>19277</v>
      </c>
      <c r="AT233" s="85">
        <v>92346.5</v>
      </c>
      <c r="AU233" s="85">
        <v>252783</v>
      </c>
      <c r="AV233" s="85">
        <v>0</v>
      </c>
      <c r="AW233" s="85">
        <v>4244.1499999999996</v>
      </c>
      <c r="AX233" s="85">
        <v>8175223.8799999999</v>
      </c>
      <c r="AY233" s="85">
        <v>215305</v>
      </c>
      <c r="AZ233" s="85">
        <v>422133.67</v>
      </c>
      <c r="BA233" s="85">
        <v>29070.74</v>
      </c>
      <c r="BB233" s="85">
        <v>246923.06</v>
      </c>
      <c r="BC233" s="85">
        <v>1020</v>
      </c>
      <c r="BD233" s="85">
        <v>1710323.57</v>
      </c>
      <c r="BE233" s="85">
        <v>238593.5</v>
      </c>
      <c r="BF233" s="85">
        <v>0</v>
      </c>
      <c r="BG233" s="85">
        <v>1195.04</v>
      </c>
      <c r="BH233" s="85">
        <v>16738.919999999998</v>
      </c>
      <c r="BI233" s="85">
        <v>1140329.2</v>
      </c>
      <c r="BJ233" s="85">
        <v>3638128.36</v>
      </c>
      <c r="BK233" s="85">
        <v>2100</v>
      </c>
      <c r="BL233" s="85">
        <v>19380</v>
      </c>
      <c r="BM233" s="85">
        <v>17710</v>
      </c>
      <c r="BN233" s="85">
        <v>5790</v>
      </c>
      <c r="BO233" s="85">
        <v>0</v>
      </c>
      <c r="BP233" s="85">
        <v>506950.05</v>
      </c>
      <c r="BQ233" s="85">
        <v>0</v>
      </c>
      <c r="BR233" s="85">
        <v>17330</v>
      </c>
      <c r="BS233" s="85">
        <v>52929</v>
      </c>
      <c r="BT233" s="85">
        <v>3761.05</v>
      </c>
      <c r="BU233" s="85">
        <v>516044</v>
      </c>
      <c r="BV233" s="85">
        <v>2279</v>
      </c>
      <c r="BW233" s="85">
        <v>24950</v>
      </c>
      <c r="BX233" s="85">
        <v>6055</v>
      </c>
      <c r="BY233" s="86">
        <v>1144600</v>
      </c>
    </row>
    <row r="234" spans="1:77" x14ac:dyDescent="0.2">
      <c r="A234" s="83" t="s">
        <v>553</v>
      </c>
      <c r="B234" s="84" t="s">
        <v>662</v>
      </c>
      <c r="C234" s="83" t="s">
        <v>663</v>
      </c>
      <c r="D234" s="85">
        <v>0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85">
        <v>0</v>
      </c>
      <c r="N234" s="85">
        <v>0</v>
      </c>
      <c r="O234" s="85">
        <v>0</v>
      </c>
      <c r="P234" s="85">
        <v>70514.820000000007</v>
      </c>
      <c r="Q234" s="85">
        <v>0</v>
      </c>
      <c r="R234" s="85">
        <v>0</v>
      </c>
      <c r="S234" s="85">
        <v>0</v>
      </c>
      <c r="T234" s="85">
        <v>0</v>
      </c>
      <c r="U234" s="85">
        <v>0</v>
      </c>
      <c r="V234" s="85">
        <v>0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85">
        <v>0</v>
      </c>
      <c r="AC234" s="85">
        <v>0</v>
      </c>
      <c r="AD234" s="85">
        <v>0</v>
      </c>
      <c r="AE234" s="85">
        <v>0</v>
      </c>
      <c r="AF234" s="85">
        <v>0</v>
      </c>
      <c r="AG234" s="85">
        <v>0</v>
      </c>
      <c r="AH234" s="85">
        <v>0</v>
      </c>
      <c r="AI234" s="85">
        <v>0</v>
      </c>
      <c r="AJ234" s="85">
        <v>0</v>
      </c>
      <c r="AK234" s="85">
        <v>0</v>
      </c>
      <c r="AL234" s="85">
        <v>0</v>
      </c>
      <c r="AM234" s="85">
        <v>0</v>
      </c>
      <c r="AN234" s="85">
        <v>0</v>
      </c>
      <c r="AO234" s="85">
        <v>0</v>
      </c>
      <c r="AP234" s="85">
        <v>0</v>
      </c>
      <c r="AQ234" s="85">
        <v>0</v>
      </c>
      <c r="AR234" s="85">
        <v>0</v>
      </c>
      <c r="AS234" s="85">
        <v>0</v>
      </c>
      <c r="AT234" s="85">
        <v>0</v>
      </c>
      <c r="AU234" s="85">
        <v>0</v>
      </c>
      <c r="AV234" s="85">
        <v>0</v>
      </c>
      <c r="AW234" s="85">
        <v>0</v>
      </c>
      <c r="AX234" s="85">
        <v>0</v>
      </c>
      <c r="AY234" s="85">
        <v>0</v>
      </c>
      <c r="AZ234" s="85">
        <v>0</v>
      </c>
      <c r="BA234" s="85">
        <v>0</v>
      </c>
      <c r="BB234" s="85">
        <v>0</v>
      </c>
      <c r="BC234" s="85">
        <v>0</v>
      </c>
      <c r="BD234" s="85">
        <v>0</v>
      </c>
      <c r="BE234" s="85">
        <v>0</v>
      </c>
      <c r="BF234" s="85">
        <v>0</v>
      </c>
      <c r="BG234" s="85">
        <v>0</v>
      </c>
      <c r="BH234" s="85">
        <v>0</v>
      </c>
      <c r="BI234" s="85">
        <v>0</v>
      </c>
      <c r="BJ234" s="85">
        <v>0</v>
      </c>
      <c r="BK234" s="85">
        <v>0</v>
      </c>
      <c r="BL234" s="85">
        <v>0</v>
      </c>
      <c r="BM234" s="85">
        <v>0</v>
      </c>
      <c r="BN234" s="85">
        <v>0</v>
      </c>
      <c r="BO234" s="85">
        <v>0</v>
      </c>
      <c r="BP234" s="85">
        <v>0</v>
      </c>
      <c r="BQ234" s="85">
        <v>0</v>
      </c>
      <c r="BR234" s="85">
        <v>0</v>
      </c>
      <c r="BS234" s="85">
        <v>0</v>
      </c>
      <c r="BT234" s="85">
        <v>0</v>
      </c>
      <c r="BU234" s="85">
        <v>0</v>
      </c>
      <c r="BV234" s="85">
        <v>0</v>
      </c>
      <c r="BW234" s="85">
        <v>0</v>
      </c>
      <c r="BX234" s="85">
        <v>0</v>
      </c>
      <c r="BY234" s="86">
        <v>7027498.3999999994</v>
      </c>
    </row>
    <row r="235" spans="1:77" x14ac:dyDescent="0.2">
      <c r="A235" s="83" t="s">
        <v>553</v>
      </c>
      <c r="B235" s="84" t="s">
        <v>664</v>
      </c>
      <c r="C235" s="83" t="s">
        <v>665</v>
      </c>
      <c r="D235" s="85">
        <v>977699.36</v>
      </c>
      <c r="E235" s="85">
        <v>359991.02</v>
      </c>
      <c r="F235" s="85">
        <v>394220.3</v>
      </c>
      <c r="G235" s="85">
        <v>332334</v>
      </c>
      <c r="H235" s="85">
        <v>247028.8</v>
      </c>
      <c r="I235" s="85">
        <v>108981.1</v>
      </c>
      <c r="J235" s="85">
        <v>6405099</v>
      </c>
      <c r="K235" s="85">
        <v>447558.40000000002</v>
      </c>
      <c r="L235" s="85">
        <v>237975</v>
      </c>
      <c r="M235" s="85">
        <v>1077514.19</v>
      </c>
      <c r="N235" s="85">
        <v>310927.40000000002</v>
      </c>
      <c r="O235" s="85">
        <v>394869</v>
      </c>
      <c r="P235" s="85">
        <v>467900.5</v>
      </c>
      <c r="Q235" s="85">
        <v>485175</v>
      </c>
      <c r="R235" s="85">
        <v>32102.1</v>
      </c>
      <c r="S235" s="85">
        <v>302918</v>
      </c>
      <c r="T235" s="85">
        <v>457262.3</v>
      </c>
      <c r="U235" s="85">
        <v>202651.5</v>
      </c>
      <c r="V235" s="85">
        <v>1258284</v>
      </c>
      <c r="W235" s="85">
        <v>477020.88</v>
      </c>
      <c r="X235" s="85">
        <v>431816.3</v>
      </c>
      <c r="Y235" s="85">
        <v>691078.97</v>
      </c>
      <c r="Z235" s="85">
        <v>303677.40000000002</v>
      </c>
      <c r="AA235" s="85">
        <v>253954</v>
      </c>
      <c r="AB235" s="85">
        <v>800</v>
      </c>
      <c r="AC235" s="85">
        <v>225941.46</v>
      </c>
      <c r="AD235" s="85">
        <v>0</v>
      </c>
      <c r="AE235" s="85">
        <v>1844475.87</v>
      </c>
      <c r="AF235" s="85">
        <v>228238.9</v>
      </c>
      <c r="AG235" s="85">
        <v>73590</v>
      </c>
      <c r="AH235" s="85">
        <v>197005</v>
      </c>
      <c r="AI235" s="85">
        <v>131070</v>
      </c>
      <c r="AJ235" s="85">
        <v>483513.34</v>
      </c>
      <c r="AK235" s="85">
        <v>0</v>
      </c>
      <c r="AL235" s="85">
        <v>181094</v>
      </c>
      <c r="AM235" s="85">
        <v>513493.9</v>
      </c>
      <c r="AN235" s="85">
        <v>436664</v>
      </c>
      <c r="AO235" s="85">
        <v>247265</v>
      </c>
      <c r="AP235" s="85">
        <v>209366.36</v>
      </c>
      <c r="AQ235" s="85">
        <v>1931225.6</v>
      </c>
      <c r="AR235" s="85">
        <v>348984</v>
      </c>
      <c r="AS235" s="85">
        <v>198701</v>
      </c>
      <c r="AT235" s="85">
        <v>241695.17</v>
      </c>
      <c r="AU235" s="85">
        <v>144671.5</v>
      </c>
      <c r="AV235" s="85">
        <v>115492.5</v>
      </c>
      <c r="AW235" s="85">
        <v>134946</v>
      </c>
      <c r="AX235" s="85">
        <v>762076.25</v>
      </c>
      <c r="AY235" s="85">
        <v>585862</v>
      </c>
      <c r="AZ235" s="85">
        <v>6770</v>
      </c>
      <c r="BA235" s="85">
        <v>353172.04</v>
      </c>
      <c r="BB235" s="85">
        <v>313817</v>
      </c>
      <c r="BC235" s="85">
        <v>185963</v>
      </c>
      <c r="BD235" s="85">
        <v>318557.40000000002</v>
      </c>
      <c r="BE235" s="85">
        <v>395709</v>
      </c>
      <c r="BF235" s="85">
        <v>247335</v>
      </c>
      <c r="BG235" s="85">
        <v>162753.75</v>
      </c>
      <c r="BH235" s="85">
        <v>47300</v>
      </c>
      <c r="BI235" s="85">
        <v>2089052.79</v>
      </c>
      <c r="BJ235" s="85">
        <v>0</v>
      </c>
      <c r="BK235" s="85">
        <v>338602.79</v>
      </c>
      <c r="BL235" s="85">
        <v>135796.70000000001</v>
      </c>
      <c r="BM235" s="85">
        <v>228698</v>
      </c>
      <c r="BN235" s="85">
        <v>464892</v>
      </c>
      <c r="BO235" s="85">
        <v>100474.86</v>
      </c>
      <c r="BP235" s="85">
        <v>1359669.82</v>
      </c>
      <c r="BQ235" s="85">
        <v>284351.2</v>
      </c>
      <c r="BR235" s="85">
        <v>377405.88</v>
      </c>
      <c r="BS235" s="85">
        <v>515401</v>
      </c>
      <c r="BT235" s="85">
        <v>357017</v>
      </c>
      <c r="BU235" s="85">
        <v>0</v>
      </c>
      <c r="BV235" s="85">
        <v>220648.4</v>
      </c>
      <c r="BW235" s="85">
        <v>276625</v>
      </c>
      <c r="BX235" s="85">
        <v>168725.63</v>
      </c>
      <c r="BY235" s="86">
        <v>327912</v>
      </c>
    </row>
    <row r="236" spans="1:77" x14ac:dyDescent="0.2">
      <c r="A236" s="83" t="s">
        <v>553</v>
      </c>
      <c r="B236" s="84" t="s">
        <v>666</v>
      </c>
      <c r="C236" s="83" t="s">
        <v>667</v>
      </c>
      <c r="D236" s="85">
        <v>8846125.1099999994</v>
      </c>
      <c r="E236" s="85">
        <v>1449028.28</v>
      </c>
      <c r="F236" s="85">
        <v>1605154.64</v>
      </c>
      <c r="G236" s="85">
        <v>687956</v>
      </c>
      <c r="H236" s="85">
        <v>561362</v>
      </c>
      <c r="I236" s="85">
        <v>5750</v>
      </c>
      <c r="J236" s="85">
        <v>13454635</v>
      </c>
      <c r="K236" s="85">
        <v>1539342.5</v>
      </c>
      <c r="L236" s="85">
        <v>0</v>
      </c>
      <c r="M236" s="85">
        <v>3737192.06</v>
      </c>
      <c r="N236" s="85">
        <v>385655.25</v>
      </c>
      <c r="O236" s="85">
        <v>892696.5</v>
      </c>
      <c r="P236" s="85">
        <v>2509860.4</v>
      </c>
      <c r="Q236" s="85">
        <v>0</v>
      </c>
      <c r="R236" s="85">
        <v>0</v>
      </c>
      <c r="S236" s="85">
        <v>414</v>
      </c>
      <c r="T236" s="85">
        <v>243090</v>
      </c>
      <c r="U236" s="85">
        <v>88489.75</v>
      </c>
      <c r="V236" s="85">
        <v>5931181.5700000003</v>
      </c>
      <c r="W236" s="85">
        <v>1421866.4</v>
      </c>
      <c r="X236" s="85">
        <v>743150</v>
      </c>
      <c r="Y236" s="85">
        <v>2125029.88</v>
      </c>
      <c r="Z236" s="85">
        <v>208557.4</v>
      </c>
      <c r="AA236" s="85">
        <v>298693</v>
      </c>
      <c r="AB236" s="85">
        <v>0</v>
      </c>
      <c r="AC236" s="85">
        <v>0</v>
      </c>
      <c r="AD236" s="85">
        <v>10440</v>
      </c>
      <c r="AE236" s="85">
        <v>12763783.220000001</v>
      </c>
      <c r="AF236" s="85">
        <v>235309.8</v>
      </c>
      <c r="AG236" s="85">
        <v>0</v>
      </c>
      <c r="AH236" s="85">
        <v>0</v>
      </c>
      <c r="AI236" s="85">
        <v>0</v>
      </c>
      <c r="AJ236" s="85">
        <v>628601.4</v>
      </c>
      <c r="AK236" s="85">
        <v>268351.2</v>
      </c>
      <c r="AL236" s="85">
        <v>309247.5</v>
      </c>
      <c r="AM236" s="85">
        <v>638925.68999999994</v>
      </c>
      <c r="AN236" s="85">
        <v>0</v>
      </c>
      <c r="AO236" s="85">
        <v>232038</v>
      </c>
      <c r="AP236" s="85">
        <v>5638</v>
      </c>
      <c r="AQ236" s="85">
        <v>3101272.36</v>
      </c>
      <c r="AR236" s="85">
        <v>196320</v>
      </c>
      <c r="AS236" s="85">
        <v>130907.1</v>
      </c>
      <c r="AT236" s="85">
        <v>406527</v>
      </c>
      <c r="AU236" s="85">
        <v>125015</v>
      </c>
      <c r="AV236" s="85">
        <v>0</v>
      </c>
      <c r="AW236" s="85">
        <v>69084</v>
      </c>
      <c r="AX236" s="85">
        <v>6796949.8300000001</v>
      </c>
      <c r="AY236" s="85">
        <v>0</v>
      </c>
      <c r="AZ236" s="85">
        <v>0</v>
      </c>
      <c r="BA236" s="85">
        <v>681929.31</v>
      </c>
      <c r="BB236" s="85">
        <v>699503.97</v>
      </c>
      <c r="BC236" s="85">
        <v>315146</v>
      </c>
      <c r="BD236" s="85">
        <v>370846.40990000003</v>
      </c>
      <c r="BE236" s="85">
        <v>1060170</v>
      </c>
      <c r="BF236" s="85">
        <v>525604</v>
      </c>
      <c r="BG236" s="85">
        <v>0</v>
      </c>
      <c r="BH236" s="85">
        <v>0</v>
      </c>
      <c r="BI236" s="85">
        <v>8038468.7599999998</v>
      </c>
      <c r="BJ236" s="85">
        <v>1716711.5</v>
      </c>
      <c r="BK236" s="85">
        <v>591051.30000000005</v>
      </c>
      <c r="BL236" s="85">
        <v>156976</v>
      </c>
      <c r="BM236" s="85">
        <v>232921.16</v>
      </c>
      <c r="BN236" s="85">
        <v>292390</v>
      </c>
      <c r="BO236" s="85">
        <v>94188</v>
      </c>
      <c r="BP236" s="85">
        <v>3611503.58</v>
      </c>
      <c r="BQ236" s="85">
        <v>229968</v>
      </c>
      <c r="BR236" s="85">
        <v>217818</v>
      </c>
      <c r="BS236" s="85">
        <v>39120</v>
      </c>
      <c r="BT236" s="85">
        <v>461252</v>
      </c>
      <c r="BU236" s="85">
        <v>1829930</v>
      </c>
      <c r="BV236" s="85">
        <v>0</v>
      </c>
      <c r="BW236" s="85">
        <v>13485</v>
      </c>
      <c r="BX236" s="85">
        <v>5100</v>
      </c>
      <c r="BY236" s="86">
        <v>9655</v>
      </c>
    </row>
    <row r="237" spans="1:77" x14ac:dyDescent="0.2">
      <c r="A237" s="83" t="s">
        <v>553</v>
      </c>
      <c r="B237" s="84" t="s">
        <v>668</v>
      </c>
      <c r="C237" s="83" t="s">
        <v>669</v>
      </c>
      <c r="D237" s="85">
        <v>131565</v>
      </c>
      <c r="E237" s="85">
        <v>0</v>
      </c>
      <c r="F237" s="85">
        <v>127770.45</v>
      </c>
      <c r="G237" s="85">
        <v>111550</v>
      </c>
      <c r="H237" s="85">
        <v>21093.98</v>
      </c>
      <c r="I237" s="85">
        <v>0</v>
      </c>
      <c r="J237" s="85">
        <v>4329679.5</v>
      </c>
      <c r="K237" s="85">
        <v>365282.3</v>
      </c>
      <c r="L237" s="85">
        <v>0</v>
      </c>
      <c r="M237" s="85">
        <v>33370</v>
      </c>
      <c r="N237" s="85">
        <v>0</v>
      </c>
      <c r="O237" s="85">
        <v>115168.6</v>
      </c>
      <c r="P237" s="85">
        <v>68499.199999999997</v>
      </c>
      <c r="Q237" s="85">
        <v>0</v>
      </c>
      <c r="R237" s="85">
        <v>875</v>
      </c>
      <c r="S237" s="85">
        <v>8700</v>
      </c>
      <c r="T237" s="85">
        <v>9300</v>
      </c>
      <c r="U237" s="85">
        <v>102559.5</v>
      </c>
      <c r="V237" s="85">
        <v>354090</v>
      </c>
      <c r="W237" s="85">
        <v>230638.5</v>
      </c>
      <c r="X237" s="85">
        <v>0</v>
      </c>
      <c r="Y237" s="85">
        <v>208494.25</v>
      </c>
      <c r="Z237" s="85">
        <v>0</v>
      </c>
      <c r="AA237" s="85">
        <v>125796</v>
      </c>
      <c r="AB237" s="85">
        <v>0</v>
      </c>
      <c r="AC237" s="85">
        <v>0</v>
      </c>
      <c r="AD237" s="85">
        <v>97370</v>
      </c>
      <c r="AE237" s="85">
        <v>223095</v>
      </c>
      <c r="AF237" s="85">
        <v>0</v>
      </c>
      <c r="AG237" s="85">
        <v>59800</v>
      </c>
      <c r="AH237" s="85">
        <v>0</v>
      </c>
      <c r="AI237" s="85">
        <v>40295</v>
      </c>
      <c r="AJ237" s="85">
        <v>123135.4</v>
      </c>
      <c r="AK237" s="85">
        <v>0</v>
      </c>
      <c r="AL237" s="85">
        <v>26850</v>
      </c>
      <c r="AM237" s="85">
        <v>64830</v>
      </c>
      <c r="AN237" s="85">
        <v>223535</v>
      </c>
      <c r="AO237" s="85">
        <v>0</v>
      </c>
      <c r="AP237" s="85">
        <v>0</v>
      </c>
      <c r="AQ237" s="85">
        <v>135345</v>
      </c>
      <c r="AR237" s="85">
        <v>0</v>
      </c>
      <c r="AS237" s="85">
        <v>105930</v>
      </c>
      <c r="AT237" s="85">
        <v>0</v>
      </c>
      <c r="AU237" s="85">
        <v>4214.2</v>
      </c>
      <c r="AV237" s="85">
        <v>0</v>
      </c>
      <c r="AW237" s="85">
        <v>2800</v>
      </c>
      <c r="AX237" s="85">
        <v>1203500</v>
      </c>
      <c r="AY237" s="85">
        <v>0</v>
      </c>
      <c r="AZ237" s="85">
        <v>0</v>
      </c>
      <c r="BA237" s="85">
        <v>5850</v>
      </c>
      <c r="BB237" s="85">
        <v>417450</v>
      </c>
      <c r="BC237" s="85">
        <v>0</v>
      </c>
      <c r="BD237" s="85">
        <v>497050</v>
      </c>
      <c r="BE237" s="85">
        <v>144120</v>
      </c>
      <c r="BF237" s="85">
        <v>88200</v>
      </c>
      <c r="BG237" s="85">
        <v>0</v>
      </c>
      <c r="BH237" s="85">
        <v>0</v>
      </c>
      <c r="BI237" s="85">
        <v>372698</v>
      </c>
      <c r="BJ237" s="85">
        <v>1639160</v>
      </c>
      <c r="BK237" s="85">
        <v>22220</v>
      </c>
      <c r="BL237" s="85">
        <v>24000</v>
      </c>
      <c r="BM237" s="85">
        <v>3390</v>
      </c>
      <c r="BN237" s="85">
        <v>48400</v>
      </c>
      <c r="BO237" s="85">
        <v>0</v>
      </c>
      <c r="BP237" s="85">
        <v>1644752</v>
      </c>
      <c r="BQ237" s="85">
        <v>0</v>
      </c>
      <c r="BR237" s="85">
        <v>55300</v>
      </c>
      <c r="BS237" s="85">
        <v>0</v>
      </c>
      <c r="BT237" s="85">
        <v>52000</v>
      </c>
      <c r="BU237" s="85">
        <v>75615</v>
      </c>
      <c r="BV237" s="85">
        <v>0</v>
      </c>
      <c r="BW237" s="85">
        <v>60350</v>
      </c>
      <c r="BX237" s="85">
        <v>0</v>
      </c>
      <c r="BY237" s="86"/>
    </row>
    <row r="238" spans="1:77" x14ac:dyDescent="0.2">
      <c r="A238" s="83" t="s">
        <v>553</v>
      </c>
      <c r="B238" s="84" t="s">
        <v>670</v>
      </c>
      <c r="C238" s="83" t="s">
        <v>671</v>
      </c>
      <c r="D238" s="85"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351712.6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303333</v>
      </c>
      <c r="Q238" s="85">
        <v>336247.79</v>
      </c>
      <c r="R238" s="85">
        <v>0</v>
      </c>
      <c r="S238" s="85">
        <v>0</v>
      </c>
      <c r="T238" s="85">
        <v>9790</v>
      </c>
      <c r="U238" s="85">
        <v>0</v>
      </c>
      <c r="V238" s="85">
        <v>0</v>
      </c>
      <c r="W238" s="85">
        <v>198695.2</v>
      </c>
      <c r="X238" s="85">
        <v>125029.5</v>
      </c>
      <c r="Y238" s="85">
        <v>0</v>
      </c>
      <c r="Z238" s="85">
        <v>52447.6</v>
      </c>
      <c r="AA238" s="85">
        <v>25350</v>
      </c>
      <c r="AB238" s="85">
        <v>0</v>
      </c>
      <c r="AC238" s="85">
        <v>0</v>
      </c>
      <c r="AD238" s="85">
        <v>102030</v>
      </c>
      <c r="AE238" s="85">
        <v>1549770</v>
      </c>
      <c r="AF238" s="85">
        <v>0</v>
      </c>
      <c r="AG238" s="85">
        <v>24440</v>
      </c>
      <c r="AH238" s="85">
        <v>0</v>
      </c>
      <c r="AI238" s="85">
        <v>0</v>
      </c>
      <c r="AJ238" s="85">
        <v>18730</v>
      </c>
      <c r="AK238" s="85">
        <v>0</v>
      </c>
      <c r="AL238" s="85">
        <v>0</v>
      </c>
      <c r="AM238" s="85">
        <v>0</v>
      </c>
      <c r="AN238" s="85">
        <v>0</v>
      </c>
      <c r="AO238" s="85">
        <v>0</v>
      </c>
      <c r="AP238" s="85">
        <v>0</v>
      </c>
      <c r="AQ238" s="85">
        <v>0</v>
      </c>
      <c r="AR238" s="85">
        <v>110840</v>
      </c>
      <c r="AS238" s="85">
        <v>91490</v>
      </c>
      <c r="AT238" s="85">
        <v>0</v>
      </c>
      <c r="AU238" s="85">
        <v>160130</v>
      </c>
      <c r="AV238" s="85">
        <v>42900</v>
      </c>
      <c r="AW238" s="85">
        <v>171430</v>
      </c>
      <c r="AX238" s="85">
        <v>710464</v>
      </c>
      <c r="AY238" s="85">
        <v>0</v>
      </c>
      <c r="AZ238" s="85">
        <v>0</v>
      </c>
      <c r="BA238" s="85">
        <v>201245</v>
      </c>
      <c r="BB238" s="85">
        <v>0</v>
      </c>
      <c r="BC238" s="85">
        <v>0</v>
      </c>
      <c r="BD238" s="85">
        <v>0</v>
      </c>
      <c r="BE238" s="85">
        <v>135460.29999999999</v>
      </c>
      <c r="BF238" s="85">
        <v>0</v>
      </c>
      <c r="BG238" s="85">
        <v>0</v>
      </c>
      <c r="BH238" s="85">
        <v>23886.6</v>
      </c>
      <c r="BI238" s="85">
        <v>94000</v>
      </c>
      <c r="BJ238" s="85">
        <v>0</v>
      </c>
      <c r="BK238" s="85">
        <v>0</v>
      </c>
      <c r="BL238" s="85">
        <v>69220</v>
      </c>
      <c r="BM238" s="85">
        <v>42009</v>
      </c>
      <c r="BN238" s="85">
        <v>234234.1</v>
      </c>
      <c r="BO238" s="85">
        <v>1940</v>
      </c>
      <c r="BP238" s="85">
        <v>0</v>
      </c>
      <c r="BQ238" s="85">
        <v>0</v>
      </c>
      <c r="BR238" s="85">
        <v>22990</v>
      </c>
      <c r="BS238" s="85">
        <v>0</v>
      </c>
      <c r="BT238" s="85">
        <v>0</v>
      </c>
      <c r="BU238" s="85">
        <v>0</v>
      </c>
      <c r="BV238" s="85">
        <v>0</v>
      </c>
      <c r="BW238" s="85">
        <v>0</v>
      </c>
      <c r="BX238" s="85">
        <v>0</v>
      </c>
      <c r="BY238" s="86">
        <v>7083992.4099999992</v>
      </c>
    </row>
    <row r="239" spans="1:77" x14ac:dyDescent="0.2">
      <c r="A239" s="83" t="s">
        <v>553</v>
      </c>
      <c r="B239" s="84" t="s">
        <v>672</v>
      </c>
      <c r="C239" s="83" t="s">
        <v>673</v>
      </c>
      <c r="D239" s="85">
        <v>0</v>
      </c>
      <c r="E239" s="85">
        <v>0</v>
      </c>
      <c r="F239" s="85">
        <v>0</v>
      </c>
      <c r="G239" s="85">
        <v>103320</v>
      </c>
      <c r="H239" s="85">
        <v>85375</v>
      </c>
      <c r="I239" s="85">
        <v>67325</v>
      </c>
      <c r="J239" s="85">
        <v>0</v>
      </c>
      <c r="K239" s="85">
        <v>0</v>
      </c>
      <c r="L239" s="85">
        <v>0</v>
      </c>
      <c r="M239" s="85">
        <v>39000</v>
      </c>
      <c r="N239" s="85">
        <v>0</v>
      </c>
      <c r="O239" s="85">
        <v>0</v>
      </c>
      <c r="P239" s="85">
        <v>0</v>
      </c>
      <c r="Q239" s="85">
        <v>258200</v>
      </c>
      <c r="R239" s="85">
        <v>0</v>
      </c>
      <c r="S239" s="85">
        <v>0</v>
      </c>
      <c r="T239" s="85">
        <v>0</v>
      </c>
      <c r="U239" s="85">
        <v>77040</v>
      </c>
      <c r="V239" s="85">
        <v>0</v>
      </c>
      <c r="W239" s="85">
        <v>8750</v>
      </c>
      <c r="X239" s="85">
        <v>93925</v>
      </c>
      <c r="Y239" s="85">
        <v>475600</v>
      </c>
      <c r="Z239" s="85">
        <v>66420.039999999994</v>
      </c>
      <c r="AA239" s="85">
        <v>0</v>
      </c>
      <c r="AB239" s="85">
        <v>20470</v>
      </c>
      <c r="AC239" s="85">
        <v>59700</v>
      </c>
      <c r="AD239" s="85">
        <v>0</v>
      </c>
      <c r="AE239" s="85">
        <v>73900</v>
      </c>
      <c r="AF239" s="85">
        <v>0</v>
      </c>
      <c r="AG239" s="85">
        <v>0</v>
      </c>
      <c r="AH239" s="85">
        <v>0</v>
      </c>
      <c r="AI239" s="85">
        <v>0</v>
      </c>
      <c r="AJ239" s="85">
        <v>150000</v>
      </c>
      <c r="AK239" s="85">
        <v>35330</v>
      </c>
      <c r="AL239" s="85">
        <v>83280</v>
      </c>
      <c r="AM239" s="85">
        <v>0</v>
      </c>
      <c r="AN239" s="85">
        <v>86880</v>
      </c>
      <c r="AO239" s="85">
        <v>341921</v>
      </c>
      <c r="AP239" s="85">
        <v>0</v>
      </c>
      <c r="AQ239" s="85">
        <v>1086875</v>
      </c>
      <c r="AR239" s="85">
        <v>250150</v>
      </c>
      <c r="AS239" s="85">
        <v>0</v>
      </c>
      <c r="AT239" s="85">
        <v>0</v>
      </c>
      <c r="AU239" s="85">
        <v>253950</v>
      </c>
      <c r="AV239" s="85">
        <v>0</v>
      </c>
      <c r="AW239" s="85">
        <v>0</v>
      </c>
      <c r="AX239" s="85">
        <v>1773764</v>
      </c>
      <c r="AY239" s="85">
        <v>124021.05</v>
      </c>
      <c r="AZ239" s="85">
        <v>0</v>
      </c>
      <c r="BA239" s="85">
        <v>558416</v>
      </c>
      <c r="BB239" s="85">
        <v>0</v>
      </c>
      <c r="BC239" s="85">
        <v>10000</v>
      </c>
      <c r="BD239" s="85">
        <v>855094</v>
      </c>
      <c r="BE239" s="85">
        <v>8640</v>
      </c>
      <c r="BF239" s="85">
        <v>5241.3</v>
      </c>
      <c r="BG239" s="85">
        <v>77290</v>
      </c>
      <c r="BH239" s="85">
        <v>775571</v>
      </c>
      <c r="BI239" s="85">
        <v>46400</v>
      </c>
      <c r="BJ239" s="85">
        <v>0</v>
      </c>
      <c r="BK239" s="85">
        <v>152107.78</v>
      </c>
      <c r="BL239" s="85">
        <v>113527.5</v>
      </c>
      <c r="BM239" s="85">
        <v>204540</v>
      </c>
      <c r="BN239" s="85">
        <v>403071</v>
      </c>
      <c r="BO239" s="85">
        <v>30000</v>
      </c>
      <c r="BP239" s="85">
        <v>9000.84</v>
      </c>
      <c r="BQ239" s="85">
        <v>46094</v>
      </c>
      <c r="BR239" s="85">
        <v>86000</v>
      </c>
      <c r="BS239" s="85">
        <v>0</v>
      </c>
      <c r="BT239" s="85">
        <v>98675</v>
      </c>
      <c r="BU239" s="85">
        <v>0</v>
      </c>
      <c r="BV239" s="85">
        <v>80013.45</v>
      </c>
      <c r="BW239" s="85">
        <v>45500</v>
      </c>
      <c r="BX239" s="85">
        <v>83500</v>
      </c>
      <c r="BY239" s="86">
        <v>33562378.260000005</v>
      </c>
    </row>
    <row r="240" spans="1:77" x14ac:dyDescent="0.2">
      <c r="A240" s="83" t="s">
        <v>553</v>
      </c>
      <c r="B240" s="84" t="s">
        <v>674</v>
      </c>
      <c r="C240" s="83" t="s">
        <v>675</v>
      </c>
      <c r="D240" s="85">
        <v>2570</v>
      </c>
      <c r="E240" s="85">
        <v>5800</v>
      </c>
      <c r="F240" s="85">
        <v>0</v>
      </c>
      <c r="G240" s="85">
        <v>0</v>
      </c>
      <c r="H240" s="85">
        <v>0</v>
      </c>
      <c r="I240" s="85">
        <v>25850</v>
      </c>
      <c r="J240" s="85">
        <v>40000</v>
      </c>
      <c r="K240" s="85">
        <v>341451</v>
      </c>
      <c r="L240" s="85">
        <v>0</v>
      </c>
      <c r="M240" s="85">
        <v>0</v>
      </c>
      <c r="N240" s="85">
        <v>15950</v>
      </c>
      <c r="O240" s="85">
        <v>0</v>
      </c>
      <c r="P240" s="85">
        <v>0</v>
      </c>
      <c r="Q240" s="85">
        <v>0</v>
      </c>
      <c r="R240" s="85">
        <v>0</v>
      </c>
      <c r="S240" s="85">
        <v>37465</v>
      </c>
      <c r="T240" s="85">
        <v>0</v>
      </c>
      <c r="U240" s="85">
        <v>30572.95</v>
      </c>
      <c r="V240" s="85">
        <v>18433.27</v>
      </c>
      <c r="W240" s="85">
        <v>1219050</v>
      </c>
      <c r="X240" s="85">
        <v>33200</v>
      </c>
      <c r="Y240" s="85">
        <v>0</v>
      </c>
      <c r="Z240" s="85">
        <v>16206.9</v>
      </c>
      <c r="AA240" s="85">
        <v>0</v>
      </c>
      <c r="AB240" s="85">
        <v>120072</v>
      </c>
      <c r="AC240" s="85">
        <v>374899.51</v>
      </c>
      <c r="AD240" s="85">
        <v>7900</v>
      </c>
      <c r="AE240" s="85">
        <v>0</v>
      </c>
      <c r="AF240" s="85">
        <v>184688.27</v>
      </c>
      <c r="AG240" s="85">
        <v>176790</v>
      </c>
      <c r="AH240" s="85">
        <v>129725</v>
      </c>
      <c r="AI240" s="85">
        <v>0</v>
      </c>
      <c r="AJ240" s="85">
        <v>130582</v>
      </c>
      <c r="AK240" s="85">
        <v>0</v>
      </c>
      <c r="AL240" s="85">
        <v>78950</v>
      </c>
      <c r="AM240" s="85">
        <v>185050</v>
      </c>
      <c r="AN240" s="85">
        <v>102778.3</v>
      </c>
      <c r="AO240" s="85">
        <v>0</v>
      </c>
      <c r="AP240" s="85">
        <v>127320</v>
      </c>
      <c r="AQ240" s="85">
        <v>61600</v>
      </c>
      <c r="AR240" s="85">
        <v>0</v>
      </c>
      <c r="AS240" s="85">
        <v>0</v>
      </c>
      <c r="AT240" s="85">
        <v>0</v>
      </c>
      <c r="AU240" s="85">
        <v>10173</v>
      </c>
      <c r="AV240" s="85">
        <v>24500</v>
      </c>
      <c r="AW240" s="85">
        <v>0</v>
      </c>
      <c r="AX240" s="85">
        <v>0</v>
      </c>
      <c r="AY240" s="85">
        <v>0</v>
      </c>
      <c r="AZ240" s="85">
        <v>0</v>
      </c>
      <c r="BA240" s="85">
        <v>0</v>
      </c>
      <c r="BB240" s="85">
        <v>0</v>
      </c>
      <c r="BC240" s="85">
        <v>45940</v>
      </c>
      <c r="BD240" s="85">
        <v>25400</v>
      </c>
      <c r="BE240" s="85">
        <v>0</v>
      </c>
      <c r="BF240" s="85">
        <v>48890</v>
      </c>
      <c r="BG240" s="85">
        <v>0</v>
      </c>
      <c r="BH240" s="85">
        <v>0</v>
      </c>
      <c r="BI240" s="85">
        <v>1872378</v>
      </c>
      <c r="BJ240" s="85">
        <v>3130416.5</v>
      </c>
      <c r="BK240" s="85">
        <v>22253.599999999999</v>
      </c>
      <c r="BL240" s="85">
        <v>36000</v>
      </c>
      <c r="BM240" s="85">
        <v>83725</v>
      </c>
      <c r="BN240" s="85">
        <v>218950</v>
      </c>
      <c r="BO240" s="85">
        <v>18870</v>
      </c>
      <c r="BP240" s="85">
        <v>4840</v>
      </c>
      <c r="BQ240" s="85">
        <v>0</v>
      </c>
      <c r="BR240" s="85">
        <v>2260</v>
      </c>
      <c r="BS240" s="85">
        <v>139630</v>
      </c>
      <c r="BT240" s="85">
        <v>21600</v>
      </c>
      <c r="BU240" s="85">
        <v>0</v>
      </c>
      <c r="BV240" s="85">
        <v>0</v>
      </c>
      <c r="BW240" s="85">
        <v>13150</v>
      </c>
      <c r="BX240" s="85">
        <v>0</v>
      </c>
      <c r="BY240" s="86">
        <v>2021442.9100000001</v>
      </c>
    </row>
    <row r="241" spans="1:77" x14ac:dyDescent="0.2">
      <c r="A241" s="83" t="s">
        <v>553</v>
      </c>
      <c r="B241" s="84" t="s">
        <v>676</v>
      </c>
      <c r="C241" s="83" t="s">
        <v>677</v>
      </c>
      <c r="D241" s="85">
        <v>2560624.02</v>
      </c>
      <c r="E241" s="85">
        <v>706717.14</v>
      </c>
      <c r="F241" s="85">
        <v>213315</v>
      </c>
      <c r="G241" s="85">
        <v>69800</v>
      </c>
      <c r="H241" s="85">
        <v>330425</v>
      </c>
      <c r="I241" s="85">
        <v>0</v>
      </c>
      <c r="J241" s="85">
        <v>766517</v>
      </c>
      <c r="K241" s="85">
        <v>121497</v>
      </c>
      <c r="L241" s="85">
        <v>35325</v>
      </c>
      <c r="M241" s="85">
        <v>3393830</v>
      </c>
      <c r="N241" s="85">
        <v>306957</v>
      </c>
      <c r="O241" s="85">
        <v>0</v>
      </c>
      <c r="P241" s="85">
        <v>633986</v>
      </c>
      <c r="Q241" s="85">
        <v>911435.06</v>
      </c>
      <c r="R241" s="85">
        <v>30400</v>
      </c>
      <c r="S241" s="85">
        <v>0</v>
      </c>
      <c r="T241" s="85">
        <v>178319.5</v>
      </c>
      <c r="U241" s="85">
        <v>124940</v>
      </c>
      <c r="V241" s="85">
        <v>11085578.18</v>
      </c>
      <c r="W241" s="85">
        <v>434983.45</v>
      </c>
      <c r="X241" s="85">
        <v>58874</v>
      </c>
      <c r="Y241" s="85">
        <v>123200</v>
      </c>
      <c r="Z241" s="85">
        <v>27730.6</v>
      </c>
      <c r="AA241" s="85">
        <v>1527431</v>
      </c>
      <c r="AB241" s="85">
        <v>481037.85</v>
      </c>
      <c r="AC241" s="85">
        <v>0</v>
      </c>
      <c r="AD241" s="85">
        <v>34635</v>
      </c>
      <c r="AE241" s="85">
        <v>134637</v>
      </c>
      <c r="AF241" s="85">
        <v>0</v>
      </c>
      <c r="AG241" s="85">
        <v>0</v>
      </c>
      <c r="AH241" s="85">
        <v>0</v>
      </c>
      <c r="AI241" s="85">
        <v>114369</v>
      </c>
      <c r="AJ241" s="85">
        <v>0</v>
      </c>
      <c r="AK241" s="85">
        <v>100000</v>
      </c>
      <c r="AL241" s="85">
        <v>12920</v>
      </c>
      <c r="AM241" s="85">
        <v>190798</v>
      </c>
      <c r="AN241" s="85">
        <v>39300</v>
      </c>
      <c r="AO241" s="85">
        <v>0</v>
      </c>
      <c r="AP241" s="85">
        <v>19320</v>
      </c>
      <c r="AQ241" s="85">
        <v>1144630.7</v>
      </c>
      <c r="AR241" s="85">
        <v>262900</v>
      </c>
      <c r="AS241" s="85">
        <v>134797</v>
      </c>
      <c r="AT241" s="85">
        <v>574880</v>
      </c>
      <c r="AU241" s="85">
        <v>164370</v>
      </c>
      <c r="AV241" s="85">
        <v>113820</v>
      </c>
      <c r="AW241" s="85">
        <v>286771.8</v>
      </c>
      <c r="AX241" s="85">
        <v>4953692.45</v>
      </c>
      <c r="AY241" s="85">
        <v>103599.98</v>
      </c>
      <c r="AZ241" s="85">
        <v>483309.2</v>
      </c>
      <c r="BA241" s="85">
        <v>99300</v>
      </c>
      <c r="BB241" s="85">
        <v>120060</v>
      </c>
      <c r="BC241" s="85">
        <v>413095</v>
      </c>
      <c r="BD241" s="85">
        <v>254940</v>
      </c>
      <c r="BE241" s="85">
        <v>276043</v>
      </c>
      <c r="BF241" s="85">
        <v>91300</v>
      </c>
      <c r="BG241" s="85">
        <v>214538</v>
      </c>
      <c r="BH241" s="85">
        <v>37470</v>
      </c>
      <c r="BI241" s="85">
        <v>0</v>
      </c>
      <c r="BJ241" s="85">
        <v>0</v>
      </c>
      <c r="BK241" s="85">
        <v>15400</v>
      </c>
      <c r="BL241" s="85">
        <v>0</v>
      </c>
      <c r="BM241" s="85">
        <v>0</v>
      </c>
      <c r="BN241" s="85">
        <v>0</v>
      </c>
      <c r="BO241" s="85">
        <v>0</v>
      </c>
      <c r="BP241" s="85">
        <v>2439790</v>
      </c>
      <c r="BQ241" s="85">
        <v>25798</v>
      </c>
      <c r="BR241" s="85">
        <v>76700</v>
      </c>
      <c r="BS241" s="85">
        <v>670498</v>
      </c>
      <c r="BT241" s="85">
        <v>227830</v>
      </c>
      <c r="BU241" s="85">
        <v>187700</v>
      </c>
      <c r="BV241" s="85">
        <v>5963</v>
      </c>
      <c r="BW241" s="85">
        <v>217450</v>
      </c>
      <c r="BX241" s="85">
        <v>13560</v>
      </c>
      <c r="BY241" s="86">
        <v>1475118</v>
      </c>
    </row>
    <row r="242" spans="1:77" x14ac:dyDescent="0.2">
      <c r="A242" s="83" t="s">
        <v>553</v>
      </c>
      <c r="B242" s="84" t="s">
        <v>678</v>
      </c>
      <c r="C242" s="83" t="s">
        <v>679</v>
      </c>
      <c r="D242" s="85">
        <v>740475</v>
      </c>
      <c r="E242" s="85">
        <v>1600</v>
      </c>
      <c r="F242" s="85">
        <v>30000</v>
      </c>
      <c r="G242" s="85">
        <v>16700</v>
      </c>
      <c r="H242" s="85">
        <v>106520.24</v>
      </c>
      <c r="I242" s="85">
        <v>9000</v>
      </c>
      <c r="J242" s="85">
        <v>654245</v>
      </c>
      <c r="K242" s="85">
        <v>40012</v>
      </c>
      <c r="L242" s="85">
        <v>0</v>
      </c>
      <c r="M242" s="85">
        <v>187796.92</v>
      </c>
      <c r="N242" s="85">
        <v>0</v>
      </c>
      <c r="O242" s="85">
        <v>0.01</v>
      </c>
      <c r="P242" s="85">
        <v>10000.4</v>
      </c>
      <c r="Q242" s="85">
        <v>0</v>
      </c>
      <c r="R242" s="85">
        <v>27949</v>
      </c>
      <c r="S242" s="85">
        <v>15900</v>
      </c>
      <c r="T242" s="85">
        <v>65300</v>
      </c>
      <c r="U242" s="85">
        <v>2500</v>
      </c>
      <c r="V242" s="85">
        <v>830169</v>
      </c>
      <c r="W242" s="85">
        <v>0</v>
      </c>
      <c r="X242" s="85">
        <v>83200</v>
      </c>
      <c r="Y242" s="85">
        <v>0</v>
      </c>
      <c r="Z242" s="85">
        <v>0</v>
      </c>
      <c r="AA242" s="85">
        <v>9046.5300000000007</v>
      </c>
      <c r="AB242" s="85">
        <v>0</v>
      </c>
      <c r="AC242" s="85">
        <v>7000</v>
      </c>
      <c r="AD242" s="85">
        <v>30000</v>
      </c>
      <c r="AE242" s="85">
        <v>0</v>
      </c>
      <c r="AF242" s="85">
        <v>0</v>
      </c>
      <c r="AG242" s="85">
        <v>0</v>
      </c>
      <c r="AH242" s="85">
        <v>35640</v>
      </c>
      <c r="AI242" s="85">
        <v>0</v>
      </c>
      <c r="AJ242" s="85">
        <v>0</v>
      </c>
      <c r="AK242" s="85">
        <v>216657.41</v>
      </c>
      <c r="AL242" s="85">
        <v>4000</v>
      </c>
      <c r="AM242" s="85">
        <v>0</v>
      </c>
      <c r="AN242" s="85">
        <v>11281.2</v>
      </c>
      <c r="AO242" s="85">
        <v>0</v>
      </c>
      <c r="AP242" s="85">
        <v>0</v>
      </c>
      <c r="AQ242" s="85">
        <v>241448</v>
      </c>
      <c r="AR242" s="85">
        <v>0</v>
      </c>
      <c r="AS242" s="85">
        <v>0</v>
      </c>
      <c r="AT242" s="85">
        <v>27200</v>
      </c>
      <c r="AU242" s="85">
        <v>49476</v>
      </c>
      <c r="AV242" s="85">
        <v>0</v>
      </c>
      <c r="AW242" s="85">
        <v>0</v>
      </c>
      <c r="AX242" s="85">
        <v>572352.96</v>
      </c>
      <c r="AY242" s="85">
        <v>131400.1</v>
      </c>
      <c r="AZ242" s="85">
        <v>299920.8</v>
      </c>
      <c r="BA242" s="85">
        <v>0</v>
      </c>
      <c r="BB242" s="85">
        <v>8525</v>
      </c>
      <c r="BC242" s="85">
        <v>1220003.92</v>
      </c>
      <c r="BD242" s="85">
        <v>391642</v>
      </c>
      <c r="BE242" s="85">
        <v>28023.15</v>
      </c>
      <c r="BF242" s="85">
        <v>232907</v>
      </c>
      <c r="BG242" s="85">
        <v>6820</v>
      </c>
      <c r="BH242" s="85">
        <v>0</v>
      </c>
      <c r="BI242" s="85">
        <v>0</v>
      </c>
      <c r="BJ242" s="85">
        <v>0</v>
      </c>
      <c r="BK242" s="85">
        <v>0</v>
      </c>
      <c r="BL242" s="85">
        <v>437968</v>
      </c>
      <c r="BM242" s="85">
        <v>0</v>
      </c>
      <c r="BN242" s="85">
        <v>355845</v>
      </c>
      <c r="BO242" s="85">
        <v>0</v>
      </c>
      <c r="BP242" s="85">
        <v>16443.32</v>
      </c>
      <c r="BQ242" s="85">
        <v>19855</v>
      </c>
      <c r="BR242" s="85">
        <v>0</v>
      </c>
      <c r="BS242" s="85">
        <v>108000</v>
      </c>
      <c r="BT242" s="85">
        <v>15000</v>
      </c>
      <c r="BU242" s="85">
        <v>48360</v>
      </c>
      <c r="BV242" s="85">
        <v>21500</v>
      </c>
      <c r="BW242" s="85">
        <v>0</v>
      </c>
      <c r="BX242" s="85">
        <v>0</v>
      </c>
      <c r="BY242" s="86"/>
    </row>
    <row r="243" spans="1:77" x14ac:dyDescent="0.2">
      <c r="A243" s="91" t="s">
        <v>680</v>
      </c>
      <c r="B243" s="92"/>
      <c r="C243" s="93"/>
      <c r="D243" s="89">
        <f>SUM(D180:D242)</f>
        <v>285014654.41999996</v>
      </c>
      <c r="E243" s="89">
        <f t="shared" ref="E243:BP243" si="8">SUM(E180:E242)</f>
        <v>45350777.250000015</v>
      </c>
      <c r="F243" s="89">
        <f t="shared" si="8"/>
        <v>209984105.66</v>
      </c>
      <c r="G243" s="89">
        <f t="shared" si="8"/>
        <v>25038416.75</v>
      </c>
      <c r="H243" s="89">
        <f t="shared" si="8"/>
        <v>24596574.509999998</v>
      </c>
      <c r="I243" s="89">
        <f t="shared" si="8"/>
        <v>8124644.8099999996</v>
      </c>
      <c r="J243" s="89">
        <f t="shared" si="8"/>
        <v>759458063.0200001</v>
      </c>
      <c r="K243" s="89">
        <f t="shared" si="8"/>
        <v>55220459.090000011</v>
      </c>
      <c r="L243" s="89">
        <f t="shared" si="8"/>
        <v>14229685.809999999</v>
      </c>
      <c r="M243" s="89">
        <f t="shared" si="8"/>
        <v>161720214.10999995</v>
      </c>
      <c r="N243" s="89">
        <f t="shared" si="8"/>
        <v>11611806.710000003</v>
      </c>
      <c r="O243" s="89">
        <f t="shared" si="8"/>
        <v>34335836.790000007</v>
      </c>
      <c r="P243" s="89">
        <f t="shared" si="8"/>
        <v>80624717.76000002</v>
      </c>
      <c r="Q243" s="89">
        <f t="shared" si="8"/>
        <v>74913535.470000014</v>
      </c>
      <c r="R243" s="89">
        <f t="shared" si="8"/>
        <v>3847343.13</v>
      </c>
      <c r="S243" s="89">
        <f t="shared" si="8"/>
        <v>19288453.019999996</v>
      </c>
      <c r="T243" s="89">
        <f t="shared" si="8"/>
        <v>15936908.520000003</v>
      </c>
      <c r="U243" s="89">
        <f t="shared" si="8"/>
        <v>12974441.869999995</v>
      </c>
      <c r="V243" s="89">
        <f t="shared" si="8"/>
        <v>432397074.98000008</v>
      </c>
      <c r="W243" s="89">
        <f t="shared" si="8"/>
        <v>51501963.649999999</v>
      </c>
      <c r="X243" s="89">
        <f t="shared" si="8"/>
        <v>22866458.489999995</v>
      </c>
      <c r="Y243" s="89">
        <f t="shared" si="8"/>
        <v>64482870.730000004</v>
      </c>
      <c r="Z243" s="89">
        <f t="shared" si="8"/>
        <v>19275059.289999999</v>
      </c>
      <c r="AA243" s="89">
        <f t="shared" si="8"/>
        <v>21619136.920000013</v>
      </c>
      <c r="AB243" s="89">
        <f t="shared" si="8"/>
        <v>31765117.330000002</v>
      </c>
      <c r="AC243" s="89">
        <f t="shared" si="8"/>
        <v>8256738.879999999</v>
      </c>
      <c r="AD243" s="89">
        <f t="shared" si="8"/>
        <v>9330625.25</v>
      </c>
      <c r="AE243" s="89">
        <f t="shared" si="8"/>
        <v>410177947.98000002</v>
      </c>
      <c r="AF243" s="89">
        <f t="shared" si="8"/>
        <v>17758883.810000002</v>
      </c>
      <c r="AG243" s="89">
        <f t="shared" si="8"/>
        <v>7814607.0309999995</v>
      </c>
      <c r="AH243" s="89">
        <f t="shared" si="8"/>
        <v>8492156.0199999996</v>
      </c>
      <c r="AI243" s="89">
        <f t="shared" si="8"/>
        <v>8175631.5299999993</v>
      </c>
      <c r="AJ243" s="89">
        <f t="shared" si="8"/>
        <v>13242064.790000001</v>
      </c>
      <c r="AK243" s="89">
        <f t="shared" si="8"/>
        <v>12699890.02</v>
      </c>
      <c r="AL243" s="89">
        <f t="shared" si="8"/>
        <v>11026816.98</v>
      </c>
      <c r="AM243" s="89">
        <f t="shared" si="8"/>
        <v>21434131.120000001</v>
      </c>
      <c r="AN243" s="89">
        <f t="shared" si="8"/>
        <v>12788603.189999999</v>
      </c>
      <c r="AO243" s="89">
        <f t="shared" si="8"/>
        <v>10803156.68</v>
      </c>
      <c r="AP243" s="89">
        <f t="shared" si="8"/>
        <v>9951513.2200000025</v>
      </c>
      <c r="AQ243" s="89">
        <f t="shared" si="8"/>
        <v>106155539.92</v>
      </c>
      <c r="AR243" s="89">
        <f t="shared" si="8"/>
        <v>12234988.199999999</v>
      </c>
      <c r="AS243" s="89">
        <f t="shared" si="8"/>
        <v>9008852.959999999</v>
      </c>
      <c r="AT243" s="89">
        <f t="shared" si="8"/>
        <v>11744964.92</v>
      </c>
      <c r="AU243" s="89">
        <f t="shared" si="8"/>
        <v>8607850.1400000006</v>
      </c>
      <c r="AV243" s="89">
        <f t="shared" si="8"/>
        <v>2646459.6300000004</v>
      </c>
      <c r="AW243" s="89">
        <f t="shared" si="8"/>
        <v>5651487.6500000004</v>
      </c>
      <c r="AX243" s="89">
        <f t="shared" si="8"/>
        <v>310745447.71999985</v>
      </c>
      <c r="AY243" s="89">
        <f t="shared" si="8"/>
        <v>15291440.93</v>
      </c>
      <c r="AZ243" s="89">
        <f t="shared" si="8"/>
        <v>17207557.870000001</v>
      </c>
      <c r="BA243" s="89">
        <f t="shared" si="8"/>
        <v>21976507.439999994</v>
      </c>
      <c r="BB243" s="89">
        <f t="shared" si="8"/>
        <v>24375732.449999996</v>
      </c>
      <c r="BC243" s="89">
        <f t="shared" si="8"/>
        <v>23928522.019999996</v>
      </c>
      <c r="BD243" s="89">
        <f t="shared" si="8"/>
        <v>42339305.289400004</v>
      </c>
      <c r="BE243" s="89">
        <f t="shared" si="8"/>
        <v>27148603.000000004</v>
      </c>
      <c r="BF243" s="89">
        <f t="shared" si="8"/>
        <v>17352781.27</v>
      </c>
      <c r="BG243" s="89">
        <f t="shared" si="8"/>
        <v>4900108.4799999977</v>
      </c>
      <c r="BH243" s="89">
        <f t="shared" si="8"/>
        <v>5972823.2600000007</v>
      </c>
      <c r="BI243" s="89">
        <f t="shared" si="8"/>
        <v>258484066.44999996</v>
      </c>
      <c r="BJ243" s="89">
        <f t="shared" si="8"/>
        <v>80677048.190000013</v>
      </c>
      <c r="BK243" s="89">
        <f t="shared" si="8"/>
        <v>15109517.999999996</v>
      </c>
      <c r="BL243" s="89">
        <f t="shared" si="8"/>
        <v>8301685.0700000003</v>
      </c>
      <c r="BM243" s="89">
        <f t="shared" si="8"/>
        <v>11721370.920000002</v>
      </c>
      <c r="BN243" s="89">
        <f t="shared" si="8"/>
        <v>18510518.550000004</v>
      </c>
      <c r="BO243" s="89">
        <f t="shared" si="8"/>
        <v>6449354.6099999994</v>
      </c>
      <c r="BP243" s="89">
        <f t="shared" si="8"/>
        <v>166099300.92000002</v>
      </c>
      <c r="BQ243" s="89">
        <f t="shared" ref="BQ243:BX243" si="9">SUM(BQ180:BQ242)</f>
        <v>8907632.8499999978</v>
      </c>
      <c r="BR243" s="89">
        <f t="shared" si="9"/>
        <v>9357984.8600000013</v>
      </c>
      <c r="BS243" s="89">
        <f t="shared" si="9"/>
        <v>16310606.379999999</v>
      </c>
      <c r="BT243" s="89">
        <f t="shared" si="9"/>
        <v>14733149.290000005</v>
      </c>
      <c r="BU243" s="89">
        <f t="shared" si="9"/>
        <v>58737286.729999982</v>
      </c>
      <c r="BV243" s="89">
        <f t="shared" si="9"/>
        <v>12857905.59</v>
      </c>
      <c r="BW243" s="89">
        <f t="shared" si="9"/>
        <v>7056088.8800000008</v>
      </c>
      <c r="BX243" s="89">
        <f t="shared" si="9"/>
        <v>6495200.0300000003</v>
      </c>
      <c r="BY243" s="90">
        <f>SUM(BY180:BY242)</f>
        <v>3944892669.6296</v>
      </c>
    </row>
    <row r="244" spans="1:77" x14ac:dyDescent="0.2">
      <c r="A244" s="83" t="s">
        <v>43</v>
      </c>
      <c r="B244" s="84" t="s">
        <v>681</v>
      </c>
      <c r="C244" s="83" t="s">
        <v>682</v>
      </c>
      <c r="D244" s="85">
        <v>50896616.600000001</v>
      </c>
      <c r="E244" s="85">
        <v>30199946.09</v>
      </c>
      <c r="F244" s="85">
        <v>43294399.079999998</v>
      </c>
      <c r="G244" s="85">
        <v>43254812.460000001</v>
      </c>
      <c r="H244" s="85">
        <v>31026943.039999999</v>
      </c>
      <c r="I244" s="85">
        <v>15751139.74</v>
      </c>
      <c r="J244" s="85">
        <v>63831635.939999998</v>
      </c>
      <c r="K244" s="85">
        <v>9925955.0099999998</v>
      </c>
      <c r="L244" s="85">
        <v>17769443.829999998</v>
      </c>
      <c r="M244" s="85">
        <v>65800129.600000001</v>
      </c>
      <c r="N244" s="85">
        <v>16074042.210000001</v>
      </c>
      <c r="O244" s="85">
        <v>12963435.699999999</v>
      </c>
      <c r="P244" s="85">
        <v>2635109.63</v>
      </c>
      <c r="Q244" s="85">
        <v>31612698.489999998</v>
      </c>
      <c r="R244" s="85">
        <v>13661714.130000001</v>
      </c>
      <c r="S244" s="85">
        <v>43543939.960000001</v>
      </c>
      <c r="T244" s="85">
        <v>18505268.16</v>
      </c>
      <c r="U244" s="85">
        <v>20993152.48</v>
      </c>
      <c r="V244" s="85">
        <v>42332578.310000002</v>
      </c>
      <c r="W244" s="85">
        <v>26588407.620000001</v>
      </c>
      <c r="X244" s="85">
        <v>21900122.68</v>
      </c>
      <c r="Y244" s="85">
        <v>30483808.109999999</v>
      </c>
      <c r="Z244" s="85">
        <v>23673963.16</v>
      </c>
      <c r="AA244" s="85">
        <v>30905514.989999998</v>
      </c>
      <c r="AB244" s="85">
        <v>20872161.379999999</v>
      </c>
      <c r="AC244" s="85">
        <v>15474488.130000001</v>
      </c>
      <c r="AD244" s="85">
        <v>21297988.670000002</v>
      </c>
      <c r="AE244" s="85">
        <v>22998465.600000001</v>
      </c>
      <c r="AF244" s="85">
        <v>39986700.149999999</v>
      </c>
      <c r="AG244" s="85">
        <v>13257637.869999999</v>
      </c>
      <c r="AH244" s="85">
        <v>15730077.27</v>
      </c>
      <c r="AI244" s="85">
        <v>13657929.880000001</v>
      </c>
      <c r="AJ244" s="85">
        <v>26583931.539999999</v>
      </c>
      <c r="AK244" s="85">
        <v>11121769.560000001</v>
      </c>
      <c r="AL244" s="85">
        <v>16081488.09</v>
      </c>
      <c r="AM244" s="85">
        <v>27793463.760000002</v>
      </c>
      <c r="AN244" s="85">
        <v>15847888.630000001</v>
      </c>
      <c r="AO244" s="85">
        <v>13027120.640000001</v>
      </c>
      <c r="AP244" s="85">
        <v>12343188.289999999</v>
      </c>
      <c r="AQ244" s="85">
        <v>20005981.989999998</v>
      </c>
      <c r="AR244" s="85">
        <v>18563589.100000001</v>
      </c>
      <c r="AS244" s="85">
        <v>27626401.899999999</v>
      </c>
      <c r="AT244" s="85">
        <v>19431676.789999999</v>
      </c>
      <c r="AU244" s="85">
        <v>14697375.359999999</v>
      </c>
      <c r="AV244" s="85">
        <v>9390966.5</v>
      </c>
      <c r="AW244" s="85">
        <v>11818107.08</v>
      </c>
      <c r="AX244" s="85">
        <v>32390884.43</v>
      </c>
      <c r="AY244" s="85">
        <v>20272226.18</v>
      </c>
      <c r="AZ244" s="85">
        <v>22860921.620000001</v>
      </c>
      <c r="BA244" s="85">
        <v>27637340.300000001</v>
      </c>
      <c r="BB244" s="85">
        <v>29987338.600000001</v>
      </c>
      <c r="BC244" s="85">
        <v>16212801.689999999</v>
      </c>
      <c r="BD244" s="85">
        <v>24299344.809999999</v>
      </c>
      <c r="BE244" s="85">
        <v>32079763.23</v>
      </c>
      <c r="BF244" s="85">
        <v>18890325.25</v>
      </c>
      <c r="BG244" s="85">
        <v>14981866.880000001</v>
      </c>
      <c r="BH244" s="85">
        <v>5854441.2199999997</v>
      </c>
      <c r="BI244" s="85">
        <v>0</v>
      </c>
      <c r="BJ244" s="85">
        <v>43037961.289999999</v>
      </c>
      <c r="BK244" s="85">
        <v>24644497.050000001</v>
      </c>
      <c r="BL244" s="85">
        <v>20346443.170000002</v>
      </c>
      <c r="BM244" s="85">
        <v>9701606.5199999996</v>
      </c>
      <c r="BN244" s="85">
        <v>35133863.359999999</v>
      </c>
      <c r="BO244" s="85">
        <v>19718142.43</v>
      </c>
      <c r="BP244" s="85">
        <v>19961244.530000001</v>
      </c>
      <c r="BQ244" s="85">
        <v>17317929.690000001</v>
      </c>
      <c r="BR244" s="85">
        <v>0</v>
      </c>
      <c r="BS244" s="85">
        <v>29552129.719999999</v>
      </c>
      <c r="BT244" s="85">
        <v>20685311.640000001</v>
      </c>
      <c r="BU244" s="85">
        <v>15106581.869999999</v>
      </c>
      <c r="BV244" s="85">
        <v>23148541.510000002</v>
      </c>
      <c r="BW244" s="85">
        <v>13914901.65</v>
      </c>
      <c r="BX244" s="85">
        <v>3943529.73</v>
      </c>
      <c r="BY244" s="86">
        <v>5046055.71</v>
      </c>
    </row>
    <row r="245" spans="1:77" x14ac:dyDescent="0.2">
      <c r="A245" s="83" t="s">
        <v>43</v>
      </c>
      <c r="B245" s="84" t="s">
        <v>683</v>
      </c>
      <c r="C245" s="83" t="s">
        <v>684</v>
      </c>
      <c r="D245" s="85"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288046.77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  <c r="Q245" s="85">
        <v>0</v>
      </c>
      <c r="R245" s="85">
        <v>0</v>
      </c>
      <c r="S245" s="85">
        <v>0</v>
      </c>
      <c r="T245" s="85">
        <v>9205090.2899999991</v>
      </c>
      <c r="U245" s="85">
        <v>0</v>
      </c>
      <c r="V245" s="85">
        <v>0</v>
      </c>
      <c r="W245" s="85">
        <v>0</v>
      </c>
      <c r="X245" s="85">
        <v>0</v>
      </c>
      <c r="Y245" s="85">
        <v>0</v>
      </c>
      <c r="Z245" s="85">
        <v>4998.67</v>
      </c>
      <c r="AA245" s="85">
        <v>0</v>
      </c>
      <c r="AB245" s="85">
        <v>0</v>
      </c>
      <c r="AC245" s="85">
        <v>0</v>
      </c>
      <c r="AD245" s="85">
        <v>505832.6</v>
      </c>
      <c r="AE245" s="85">
        <v>0</v>
      </c>
      <c r="AF245" s="85">
        <v>0</v>
      </c>
      <c r="AG245" s="85">
        <v>0</v>
      </c>
      <c r="AH245" s="85">
        <v>0</v>
      </c>
      <c r="AI245" s="85">
        <v>0</v>
      </c>
      <c r="AJ245" s="85">
        <v>0</v>
      </c>
      <c r="AK245" s="85">
        <v>0</v>
      </c>
      <c r="AL245" s="85">
        <v>0</v>
      </c>
      <c r="AM245" s="85">
        <v>0</v>
      </c>
      <c r="AN245" s="85">
        <v>0</v>
      </c>
      <c r="AO245" s="85">
        <v>0</v>
      </c>
      <c r="AP245" s="85">
        <v>0</v>
      </c>
      <c r="AQ245" s="85">
        <v>118800</v>
      </c>
      <c r="AR245" s="85">
        <v>962748.16</v>
      </c>
      <c r="AS245" s="85">
        <v>0</v>
      </c>
      <c r="AT245" s="85">
        <v>0</v>
      </c>
      <c r="AU245" s="85">
        <v>0</v>
      </c>
      <c r="AV245" s="85">
        <v>0</v>
      </c>
      <c r="AW245" s="85">
        <v>0</v>
      </c>
      <c r="AX245" s="85">
        <v>0</v>
      </c>
      <c r="AY245" s="85">
        <v>0</v>
      </c>
      <c r="AZ245" s="85">
        <v>0</v>
      </c>
      <c r="BA245" s="85">
        <v>0</v>
      </c>
      <c r="BB245" s="85">
        <v>0</v>
      </c>
      <c r="BC245" s="85">
        <v>0</v>
      </c>
      <c r="BD245" s="85">
        <v>0</v>
      </c>
      <c r="BE245" s="85">
        <v>0</v>
      </c>
      <c r="BF245" s="85">
        <v>0</v>
      </c>
      <c r="BG245" s="85">
        <v>0</v>
      </c>
      <c r="BH245" s="85">
        <v>0</v>
      </c>
      <c r="BI245" s="85">
        <v>0</v>
      </c>
      <c r="BJ245" s="85">
        <v>0</v>
      </c>
      <c r="BK245" s="85">
        <v>0</v>
      </c>
      <c r="BL245" s="85">
        <v>0</v>
      </c>
      <c r="BM245" s="85">
        <v>0</v>
      </c>
      <c r="BN245" s="85">
        <v>0</v>
      </c>
      <c r="BO245" s="85">
        <v>158354.67000000001</v>
      </c>
      <c r="BP245" s="85">
        <v>0</v>
      </c>
      <c r="BQ245" s="85">
        <v>0</v>
      </c>
      <c r="BR245" s="85">
        <v>0</v>
      </c>
      <c r="BS245" s="85">
        <v>0</v>
      </c>
      <c r="BT245" s="85">
        <v>0</v>
      </c>
      <c r="BU245" s="85">
        <v>0</v>
      </c>
      <c r="BV245" s="85">
        <v>0</v>
      </c>
      <c r="BW245" s="85">
        <v>0</v>
      </c>
      <c r="BX245" s="85">
        <v>2500</v>
      </c>
      <c r="BY245" s="86">
        <v>2242041.1</v>
      </c>
    </row>
    <row r="246" spans="1:77" x14ac:dyDescent="0.2">
      <c r="A246" s="83" t="s">
        <v>43</v>
      </c>
      <c r="B246" s="84" t="s">
        <v>685</v>
      </c>
      <c r="C246" s="83" t="s">
        <v>686</v>
      </c>
      <c r="D246" s="85">
        <v>33516915.300000001</v>
      </c>
      <c r="E246" s="85">
        <v>36118767.649999999</v>
      </c>
      <c r="F246" s="85">
        <v>25506685.109999999</v>
      </c>
      <c r="G246" s="85">
        <v>21487445.879999999</v>
      </c>
      <c r="H246" s="85">
        <v>23231162.48</v>
      </c>
      <c r="I246" s="85">
        <v>3850900.1</v>
      </c>
      <c r="J246" s="85">
        <v>34657468.229999997</v>
      </c>
      <c r="K246" s="85">
        <v>23769981.030000001</v>
      </c>
      <c r="L246" s="85">
        <v>6229016.0300000003</v>
      </c>
      <c r="M246" s="85">
        <v>48562901.619999997</v>
      </c>
      <c r="N246" s="85">
        <v>4306118.4000000004</v>
      </c>
      <c r="O246" s="85">
        <v>25199811.469999999</v>
      </c>
      <c r="P246" s="85">
        <v>33799691.549999997</v>
      </c>
      <c r="Q246" s="85">
        <v>33894475.159999996</v>
      </c>
      <c r="R246" s="85">
        <v>3426517.29</v>
      </c>
      <c r="S246" s="85">
        <v>31236230.710000001</v>
      </c>
      <c r="T246" s="85">
        <v>7131746.0999999996</v>
      </c>
      <c r="U246" s="85">
        <v>2509879.9500000002</v>
      </c>
      <c r="V246" s="85">
        <v>24090664.550000001</v>
      </c>
      <c r="W246" s="85">
        <v>7768071.3600000003</v>
      </c>
      <c r="X246" s="85">
        <v>9957567.4000000004</v>
      </c>
      <c r="Y246" s="85">
        <v>20324958.960000001</v>
      </c>
      <c r="Z246" s="85">
        <v>7254258.9500000002</v>
      </c>
      <c r="AA246" s="85">
        <v>11880680.83</v>
      </c>
      <c r="AB246" s="85">
        <v>7170168.8899999997</v>
      </c>
      <c r="AC246" s="85">
        <v>2328386.61</v>
      </c>
      <c r="AD246" s="85">
        <v>8719076.6899999995</v>
      </c>
      <c r="AE246" s="85">
        <v>0</v>
      </c>
      <c r="AF246" s="85">
        <v>12668506.380000001</v>
      </c>
      <c r="AG246" s="85">
        <v>6441220.96</v>
      </c>
      <c r="AH246" s="85">
        <v>5357549.09</v>
      </c>
      <c r="AI246" s="85">
        <v>4681739.4800000004</v>
      </c>
      <c r="AJ246" s="85">
        <v>8742510.7599999998</v>
      </c>
      <c r="AK246" s="85">
        <v>6039936.46</v>
      </c>
      <c r="AL246" s="85">
        <v>6798164.1900000004</v>
      </c>
      <c r="AM246" s="85">
        <v>11595356.33</v>
      </c>
      <c r="AN246" s="85">
        <v>8374524.2699999996</v>
      </c>
      <c r="AO246" s="85">
        <v>5598284.1900000004</v>
      </c>
      <c r="AP246" s="85">
        <v>5720162.1600000001</v>
      </c>
      <c r="AQ246" s="85">
        <v>15399818.609999999</v>
      </c>
      <c r="AR246" s="85">
        <v>2994413.05</v>
      </c>
      <c r="AS246" s="85">
        <v>8570483.1999999993</v>
      </c>
      <c r="AT246" s="85">
        <v>5770834.5</v>
      </c>
      <c r="AU246" s="85">
        <v>5184016.88</v>
      </c>
      <c r="AV246" s="85">
        <v>2122528.9500000002</v>
      </c>
      <c r="AW246" s="85">
        <v>3331411.08</v>
      </c>
      <c r="AX246" s="85">
        <v>26616230.640000001</v>
      </c>
      <c r="AY246" s="85">
        <v>8327224.3799999999</v>
      </c>
      <c r="AZ246" s="85">
        <v>6379163.5800000001</v>
      </c>
      <c r="BA246" s="85">
        <v>16536958.98</v>
      </c>
      <c r="BB246" s="85">
        <v>10904529.359999999</v>
      </c>
      <c r="BC246" s="85">
        <v>9312452.2300000004</v>
      </c>
      <c r="BD246" s="85">
        <v>9264544.4600000009</v>
      </c>
      <c r="BE246" s="85">
        <v>13597391.76</v>
      </c>
      <c r="BF246" s="85">
        <v>5347625.59</v>
      </c>
      <c r="BG246" s="85">
        <v>4273661.82</v>
      </c>
      <c r="BH246" s="85">
        <v>2974664.89</v>
      </c>
      <c r="BI246" s="85">
        <v>7382888.5700000003</v>
      </c>
      <c r="BJ246" s="85">
        <v>24475753.890000001</v>
      </c>
      <c r="BK246" s="85">
        <v>8761217.3800000008</v>
      </c>
      <c r="BL246" s="85">
        <v>5980010.8700000001</v>
      </c>
      <c r="BM246" s="85">
        <v>27995224.359999999</v>
      </c>
      <c r="BN246" s="85">
        <v>10982407.24</v>
      </c>
      <c r="BO246" s="85">
        <v>4803835.0999999996</v>
      </c>
      <c r="BP246" s="85">
        <v>14057912.380000001</v>
      </c>
      <c r="BQ246" s="85">
        <v>3189684.57</v>
      </c>
      <c r="BR246" s="85">
        <v>5931000.8799999999</v>
      </c>
      <c r="BS246" s="85">
        <v>9371458.4700000007</v>
      </c>
      <c r="BT246" s="85">
        <v>9997214.7100000009</v>
      </c>
      <c r="BU246" s="85">
        <v>7699511.0599999996</v>
      </c>
      <c r="BV246" s="85">
        <v>9982797.5299999993</v>
      </c>
      <c r="BW246" s="85">
        <v>6017778.6500000004</v>
      </c>
      <c r="BX246" s="85">
        <v>3449856.14</v>
      </c>
      <c r="BY246" s="86">
        <v>417353</v>
      </c>
    </row>
    <row r="247" spans="1:77" x14ac:dyDescent="0.2">
      <c r="A247" s="83" t="s">
        <v>43</v>
      </c>
      <c r="B247" s="84" t="s">
        <v>687</v>
      </c>
      <c r="C247" s="83" t="s">
        <v>688</v>
      </c>
      <c r="D247" s="85">
        <v>2219012.8199999998</v>
      </c>
      <c r="E247" s="85">
        <v>1422644.93</v>
      </c>
      <c r="F247" s="85">
        <v>983238.12</v>
      </c>
      <c r="G247" s="85">
        <v>587686.86</v>
      </c>
      <c r="H247" s="85">
        <v>588542.91</v>
      </c>
      <c r="I247" s="85">
        <v>0</v>
      </c>
      <c r="J247" s="85">
        <v>10797209.470000001</v>
      </c>
      <c r="K247" s="85">
        <v>1373497.18</v>
      </c>
      <c r="L247" s="85">
        <v>150984.59</v>
      </c>
      <c r="M247" s="85">
        <v>16273841.34</v>
      </c>
      <c r="N247" s="85">
        <v>468309.45</v>
      </c>
      <c r="O247" s="85">
        <v>543446.71</v>
      </c>
      <c r="P247" s="85">
        <v>3708949.18</v>
      </c>
      <c r="Q247" s="85">
        <v>1094203.82</v>
      </c>
      <c r="R247" s="85">
        <v>51646.83</v>
      </c>
      <c r="S247" s="85">
        <v>82786</v>
      </c>
      <c r="T247" s="85">
        <v>227555.71</v>
      </c>
      <c r="U247" s="85">
        <v>14567</v>
      </c>
      <c r="V247" s="85">
        <v>6274826.4900000002</v>
      </c>
      <c r="W247" s="85">
        <v>571977.69999999995</v>
      </c>
      <c r="X247" s="85">
        <v>186638</v>
      </c>
      <c r="Y247" s="85">
        <v>2787842.33</v>
      </c>
      <c r="Z247" s="85">
        <v>469010.88</v>
      </c>
      <c r="AA247" s="85">
        <v>987948.59</v>
      </c>
      <c r="AB247" s="85">
        <v>390408.88</v>
      </c>
      <c r="AC247" s="85">
        <v>247350.54</v>
      </c>
      <c r="AD247" s="85">
        <v>438117.68</v>
      </c>
      <c r="AE247" s="85">
        <v>7773450.9500000002</v>
      </c>
      <c r="AF247" s="85">
        <v>595020.72</v>
      </c>
      <c r="AG247" s="85">
        <v>261882.57</v>
      </c>
      <c r="AH247" s="85">
        <v>176208.37</v>
      </c>
      <c r="AI247" s="85">
        <v>238023.3</v>
      </c>
      <c r="AJ247" s="85">
        <v>349018.37</v>
      </c>
      <c r="AK247" s="85">
        <v>334424.43</v>
      </c>
      <c r="AL247" s="85">
        <v>387358.73</v>
      </c>
      <c r="AM247" s="85">
        <v>440250.09</v>
      </c>
      <c r="AN247" s="85">
        <v>76985</v>
      </c>
      <c r="AO247" s="85">
        <v>360412.68</v>
      </c>
      <c r="AP247" s="85">
        <v>238328.26</v>
      </c>
      <c r="AQ247" s="85">
        <v>1312101.18</v>
      </c>
      <c r="AR247" s="85">
        <v>282113.25</v>
      </c>
      <c r="AS247" s="85">
        <v>443777.79</v>
      </c>
      <c r="AT247" s="85">
        <v>432137.63</v>
      </c>
      <c r="AU247" s="85">
        <v>192984.71</v>
      </c>
      <c r="AV247" s="85">
        <v>18315.02</v>
      </c>
      <c r="AW247" s="85">
        <v>257984.81</v>
      </c>
      <c r="AX247" s="85">
        <v>10082800.300000001</v>
      </c>
      <c r="AY247" s="85">
        <v>393160.31</v>
      </c>
      <c r="AZ247" s="85">
        <v>370056.25</v>
      </c>
      <c r="BA247" s="85">
        <v>687549.55</v>
      </c>
      <c r="BB247" s="85">
        <v>650698.66</v>
      </c>
      <c r="BC247" s="85">
        <v>1882320.58</v>
      </c>
      <c r="BD247" s="85">
        <v>1182414.56</v>
      </c>
      <c r="BE247" s="85">
        <v>473217</v>
      </c>
      <c r="BF247" s="85">
        <v>353138.21</v>
      </c>
      <c r="BG247" s="85">
        <v>164488.6</v>
      </c>
      <c r="BH247" s="85">
        <v>54553.66</v>
      </c>
      <c r="BI247" s="85">
        <v>3856594.67</v>
      </c>
      <c r="BJ247" s="85">
        <v>1023288.51</v>
      </c>
      <c r="BK247" s="85">
        <v>371155.09</v>
      </c>
      <c r="BL247" s="85">
        <v>244415.35</v>
      </c>
      <c r="BM247" s="85">
        <v>0</v>
      </c>
      <c r="BN247" s="85">
        <v>396562.5</v>
      </c>
      <c r="BO247" s="85">
        <v>11105</v>
      </c>
      <c r="BP247" s="85">
        <v>2407620.5</v>
      </c>
      <c r="BQ247" s="85">
        <v>313777.84999999998</v>
      </c>
      <c r="BR247" s="85">
        <v>290392.8</v>
      </c>
      <c r="BS247" s="85">
        <v>432035.78</v>
      </c>
      <c r="BT247" s="85">
        <v>712950.99</v>
      </c>
      <c r="BU247" s="85">
        <v>1047216.99</v>
      </c>
      <c r="BV247" s="85">
        <v>397312.13</v>
      </c>
      <c r="BW247" s="85">
        <v>233656.61</v>
      </c>
      <c r="BX247" s="85">
        <v>0</v>
      </c>
      <c r="BY247" s="86">
        <v>26400</v>
      </c>
    </row>
    <row r="248" spans="1:77" x14ac:dyDescent="0.2">
      <c r="A248" s="83" t="s">
        <v>43</v>
      </c>
      <c r="B248" s="84" t="s">
        <v>689</v>
      </c>
      <c r="C248" s="83" t="s">
        <v>690</v>
      </c>
      <c r="D248" s="85">
        <v>158500</v>
      </c>
      <c r="E248" s="85">
        <v>105100</v>
      </c>
      <c r="F248" s="85">
        <v>1310073.04</v>
      </c>
      <c r="G248" s="85">
        <v>2650012.0699999998</v>
      </c>
      <c r="H248" s="85">
        <v>402085.57</v>
      </c>
      <c r="I248" s="85">
        <v>2006786.63</v>
      </c>
      <c r="J248" s="85">
        <v>493385</v>
      </c>
      <c r="K248" s="85">
        <v>31140</v>
      </c>
      <c r="L248" s="85">
        <v>26750</v>
      </c>
      <c r="M248" s="85">
        <v>4215977.49</v>
      </c>
      <c r="N248" s="85">
        <v>24170</v>
      </c>
      <c r="O248" s="85">
        <v>2394790.2200000002</v>
      </c>
      <c r="P248" s="85">
        <v>4765337.78</v>
      </c>
      <c r="Q248" s="85">
        <v>381831.4</v>
      </c>
      <c r="R248" s="85">
        <v>2500</v>
      </c>
      <c r="S248" s="85">
        <v>2160</v>
      </c>
      <c r="T248" s="85">
        <v>0</v>
      </c>
      <c r="U248" s="85">
        <v>42000</v>
      </c>
      <c r="V248" s="85">
        <v>1867439.61</v>
      </c>
      <c r="W248" s="85">
        <v>3440691.76</v>
      </c>
      <c r="X248" s="85">
        <v>4706386.21</v>
      </c>
      <c r="Y248" s="85">
        <v>40700</v>
      </c>
      <c r="Z248" s="85">
        <v>428373.13</v>
      </c>
      <c r="AA248" s="85">
        <v>3930002.88</v>
      </c>
      <c r="AB248" s="85">
        <v>3000235.59</v>
      </c>
      <c r="AC248" s="85">
        <v>4998.67</v>
      </c>
      <c r="AD248" s="85">
        <v>32010</v>
      </c>
      <c r="AE248" s="85">
        <v>4088436.45</v>
      </c>
      <c r="AF248" s="85">
        <v>15000</v>
      </c>
      <c r="AG248" s="85">
        <v>10000</v>
      </c>
      <c r="AH248" s="85">
        <v>16460</v>
      </c>
      <c r="AI248" s="85">
        <v>1026911.65</v>
      </c>
      <c r="AJ248" s="85">
        <v>40000</v>
      </c>
      <c r="AK248" s="85">
        <v>137152.19</v>
      </c>
      <c r="AL248" s="85">
        <v>1126963.23</v>
      </c>
      <c r="AM248" s="85">
        <v>463309.76</v>
      </c>
      <c r="AN248" s="85">
        <v>363846.28</v>
      </c>
      <c r="AO248" s="85">
        <v>500000</v>
      </c>
      <c r="AP248" s="85">
        <v>222932.57</v>
      </c>
      <c r="AQ248" s="85">
        <v>7568423.7699999996</v>
      </c>
      <c r="AR248" s="85">
        <v>0</v>
      </c>
      <c r="AS248" s="85">
        <v>1295240.1499999999</v>
      </c>
      <c r="AT248" s="85">
        <v>1332631.72</v>
      </c>
      <c r="AU248" s="85">
        <v>748774.39</v>
      </c>
      <c r="AV248" s="85">
        <v>29405.48</v>
      </c>
      <c r="AW248" s="85">
        <v>366562.85</v>
      </c>
      <c r="AX248" s="85">
        <v>513902</v>
      </c>
      <c r="AY248" s="85">
        <v>72550.05</v>
      </c>
      <c r="AZ248" s="85">
        <v>35000</v>
      </c>
      <c r="BA248" s="85">
        <v>187500</v>
      </c>
      <c r="BB248" s="85">
        <v>4570446.34</v>
      </c>
      <c r="BC248" s="85">
        <v>1878889.3</v>
      </c>
      <c r="BD248" s="85">
        <v>2711801.78</v>
      </c>
      <c r="BE248" s="85">
        <v>940396.51</v>
      </c>
      <c r="BF248" s="85">
        <v>2058870.65</v>
      </c>
      <c r="BG248" s="85">
        <v>121376.6</v>
      </c>
      <c r="BH248" s="85">
        <v>0</v>
      </c>
      <c r="BI248" s="85">
        <v>540</v>
      </c>
      <c r="BJ248" s="85">
        <v>185910</v>
      </c>
      <c r="BK248" s="85">
        <v>12420</v>
      </c>
      <c r="BL248" s="85">
        <v>21480</v>
      </c>
      <c r="BM248" s="85">
        <v>10000</v>
      </c>
      <c r="BN248" s="85">
        <v>0</v>
      </c>
      <c r="BO248" s="85">
        <v>520395.11</v>
      </c>
      <c r="BP248" s="85">
        <v>7562196.7599999998</v>
      </c>
      <c r="BQ248" s="85">
        <v>1059838.77</v>
      </c>
      <c r="BR248" s="85">
        <v>153220</v>
      </c>
      <c r="BS248" s="85">
        <v>69020</v>
      </c>
      <c r="BT248" s="85">
        <v>1420756.09</v>
      </c>
      <c r="BU248" s="85">
        <v>412900</v>
      </c>
      <c r="BV248" s="85">
        <v>505632.87</v>
      </c>
      <c r="BW248" s="85">
        <v>2500</v>
      </c>
      <c r="BX248" s="85">
        <v>5000</v>
      </c>
      <c r="BY248" s="86">
        <v>62077.5</v>
      </c>
    </row>
    <row r="249" spans="1:77" x14ac:dyDescent="0.2">
      <c r="A249" s="83" t="s">
        <v>43</v>
      </c>
      <c r="B249" s="84" t="s">
        <v>691</v>
      </c>
      <c r="C249" s="83" t="s">
        <v>692</v>
      </c>
      <c r="D249" s="85">
        <v>5258693.62</v>
      </c>
      <c r="E249" s="85">
        <v>1312217.06</v>
      </c>
      <c r="F249" s="85">
        <v>1614076.3</v>
      </c>
      <c r="G249" s="85">
        <v>942254.71</v>
      </c>
      <c r="H249" s="85">
        <v>1132102.1499999999</v>
      </c>
      <c r="I249" s="85">
        <v>580455.31000000006</v>
      </c>
      <c r="J249" s="85">
        <v>1659216</v>
      </c>
      <c r="K249" s="85">
        <v>1418347.69</v>
      </c>
      <c r="L249" s="85">
        <v>374596.33</v>
      </c>
      <c r="M249" s="85">
        <v>3150</v>
      </c>
      <c r="N249" s="85">
        <v>247695</v>
      </c>
      <c r="O249" s="85">
        <v>0</v>
      </c>
      <c r="P249" s="85">
        <v>102100</v>
      </c>
      <c r="Q249" s="85">
        <v>71718.75</v>
      </c>
      <c r="R249" s="85">
        <v>154015.92000000001</v>
      </c>
      <c r="S249" s="85">
        <v>20599</v>
      </c>
      <c r="T249" s="85">
        <v>0</v>
      </c>
      <c r="U249" s="85">
        <v>411193.1</v>
      </c>
      <c r="V249" s="85">
        <v>3538029.63</v>
      </c>
      <c r="W249" s="85">
        <v>734984.99</v>
      </c>
      <c r="X249" s="85">
        <v>952611.02</v>
      </c>
      <c r="Y249" s="85">
        <v>0</v>
      </c>
      <c r="Z249" s="85">
        <v>403765.77</v>
      </c>
      <c r="AA249" s="85">
        <v>1453214.72</v>
      </c>
      <c r="AB249" s="85">
        <v>121532</v>
      </c>
      <c r="AC249" s="85">
        <v>287078.74</v>
      </c>
      <c r="AD249" s="85">
        <v>825691.57</v>
      </c>
      <c r="AE249" s="85">
        <v>3285754</v>
      </c>
      <c r="AF249" s="85">
        <v>1022457.5</v>
      </c>
      <c r="AG249" s="85">
        <v>365058.7</v>
      </c>
      <c r="AH249" s="85">
        <v>248850</v>
      </c>
      <c r="AI249" s="85">
        <v>564453</v>
      </c>
      <c r="AJ249" s="85">
        <v>385950</v>
      </c>
      <c r="AK249" s="85">
        <v>1055567.54</v>
      </c>
      <c r="AL249" s="85">
        <v>143580</v>
      </c>
      <c r="AM249" s="85">
        <v>314700</v>
      </c>
      <c r="AN249" s="85">
        <v>697894.41</v>
      </c>
      <c r="AO249" s="85">
        <v>253200</v>
      </c>
      <c r="AP249" s="85">
        <v>780006.83</v>
      </c>
      <c r="AQ249" s="85">
        <v>1950</v>
      </c>
      <c r="AR249" s="85">
        <v>1217323.9099999999</v>
      </c>
      <c r="AS249" s="85">
        <v>659563.57999999996</v>
      </c>
      <c r="AT249" s="85">
        <v>126150</v>
      </c>
      <c r="AU249" s="85">
        <v>251515.43</v>
      </c>
      <c r="AV249" s="85">
        <v>84964.07</v>
      </c>
      <c r="AW249" s="85">
        <v>303873.13</v>
      </c>
      <c r="AX249" s="85">
        <v>1201745</v>
      </c>
      <c r="AY249" s="85">
        <v>252970</v>
      </c>
      <c r="AZ249" s="85">
        <v>259678</v>
      </c>
      <c r="BA249" s="85">
        <v>840627.61</v>
      </c>
      <c r="BB249" s="85">
        <v>1141051.05</v>
      </c>
      <c r="BC249" s="85">
        <v>786056.16</v>
      </c>
      <c r="BD249" s="85">
        <v>1320643.99</v>
      </c>
      <c r="BE249" s="85">
        <v>889143.84</v>
      </c>
      <c r="BF249" s="85">
        <v>279300</v>
      </c>
      <c r="BG249" s="85">
        <v>167166.60999999999</v>
      </c>
      <c r="BH249" s="85">
        <v>187069.2</v>
      </c>
      <c r="BI249" s="85">
        <v>1128204</v>
      </c>
      <c r="BJ249" s="85">
        <v>1777081.29</v>
      </c>
      <c r="BK249" s="85">
        <v>168980</v>
      </c>
      <c r="BL249" s="85">
        <v>0</v>
      </c>
      <c r="BM249" s="85">
        <v>417275.13</v>
      </c>
      <c r="BN249" s="85">
        <v>166271.35999999999</v>
      </c>
      <c r="BO249" s="85">
        <v>118900</v>
      </c>
      <c r="BP249" s="85">
        <v>1386597.54</v>
      </c>
      <c r="BQ249" s="85">
        <v>153230</v>
      </c>
      <c r="BR249" s="85">
        <v>2100</v>
      </c>
      <c r="BS249" s="85">
        <v>1800</v>
      </c>
      <c r="BT249" s="85">
        <v>150</v>
      </c>
      <c r="BU249" s="85">
        <v>104162</v>
      </c>
      <c r="BV249" s="85">
        <v>683383.01</v>
      </c>
      <c r="BW249" s="85">
        <v>423978.45</v>
      </c>
      <c r="BX249" s="85">
        <v>30072</v>
      </c>
      <c r="BY249" s="86">
        <v>424063.71</v>
      </c>
    </row>
    <row r="250" spans="1:77" x14ac:dyDescent="0.2">
      <c r="A250" s="83" t="s">
        <v>43</v>
      </c>
      <c r="B250" s="84" t="s">
        <v>693</v>
      </c>
      <c r="C250" s="83" t="s">
        <v>694</v>
      </c>
      <c r="D250" s="85">
        <v>0</v>
      </c>
      <c r="E250" s="85">
        <v>0</v>
      </c>
      <c r="F250" s="85">
        <v>0</v>
      </c>
      <c r="G250" s="85">
        <v>0</v>
      </c>
      <c r="H250" s="85">
        <v>-6175</v>
      </c>
      <c r="I250" s="85">
        <v>0</v>
      </c>
      <c r="J250" s="85">
        <v>0</v>
      </c>
      <c r="K250" s="85">
        <v>-4726.1000000000004</v>
      </c>
      <c r="L250" s="85">
        <v>0</v>
      </c>
      <c r="M250" s="85">
        <v>-7919923.9500000002</v>
      </c>
      <c r="N250" s="85">
        <v>0</v>
      </c>
      <c r="O250" s="85">
        <v>0</v>
      </c>
      <c r="P250" s="85">
        <v>0</v>
      </c>
      <c r="Q250" s="85">
        <v>0</v>
      </c>
      <c r="R250" s="85">
        <v>0</v>
      </c>
      <c r="S250" s="85">
        <v>0</v>
      </c>
      <c r="T250" s="85">
        <v>0</v>
      </c>
      <c r="U250" s="85">
        <v>-3906405.75</v>
      </c>
      <c r="V250" s="85">
        <v>-94980215.040000007</v>
      </c>
      <c r="W250" s="85">
        <v>-1943935.89</v>
      </c>
      <c r="X250" s="85">
        <v>0</v>
      </c>
      <c r="Y250" s="85">
        <v>0</v>
      </c>
      <c r="Z250" s="85">
        <v>0</v>
      </c>
      <c r="AA250" s="85">
        <v>-3980606</v>
      </c>
      <c r="AB250" s="85">
        <v>0</v>
      </c>
      <c r="AC250" s="85">
        <v>0</v>
      </c>
      <c r="AD250" s="85">
        <v>0</v>
      </c>
      <c r="AE250" s="85">
        <v>0</v>
      </c>
      <c r="AF250" s="85">
        <v>0</v>
      </c>
      <c r="AG250" s="85">
        <v>-382411</v>
      </c>
      <c r="AH250" s="85">
        <v>0</v>
      </c>
      <c r="AI250" s="85">
        <v>0</v>
      </c>
      <c r="AJ250" s="85">
        <v>0</v>
      </c>
      <c r="AK250" s="85">
        <v>0</v>
      </c>
      <c r="AL250" s="85">
        <v>0</v>
      </c>
      <c r="AM250" s="85">
        <v>0</v>
      </c>
      <c r="AN250" s="85">
        <v>0</v>
      </c>
      <c r="AO250" s="85">
        <v>0</v>
      </c>
      <c r="AP250" s="85">
        <v>0</v>
      </c>
      <c r="AQ250" s="85">
        <v>0</v>
      </c>
      <c r="AR250" s="85">
        <v>-2884646</v>
      </c>
      <c r="AS250" s="85">
        <v>0</v>
      </c>
      <c r="AT250" s="85">
        <v>0</v>
      </c>
      <c r="AU250" s="85">
        <v>0</v>
      </c>
      <c r="AV250" s="85">
        <v>0</v>
      </c>
      <c r="AW250" s="85">
        <v>0</v>
      </c>
      <c r="AX250" s="85">
        <v>-12169901.65</v>
      </c>
      <c r="AY250" s="85">
        <v>0</v>
      </c>
      <c r="AZ250" s="85">
        <v>0</v>
      </c>
      <c r="BA250" s="85">
        <v>37276.639999999999</v>
      </c>
      <c r="BB250" s="85">
        <v>0</v>
      </c>
      <c r="BC250" s="85">
        <v>0</v>
      </c>
      <c r="BD250" s="85">
        <v>0</v>
      </c>
      <c r="BE250" s="85">
        <v>0</v>
      </c>
      <c r="BF250" s="85">
        <v>-60401.51</v>
      </c>
      <c r="BG250" s="85">
        <v>0</v>
      </c>
      <c r="BH250" s="85">
        <v>-703705.89</v>
      </c>
      <c r="BI250" s="85">
        <v>23704848.550000001</v>
      </c>
      <c r="BJ250" s="85">
        <v>0</v>
      </c>
      <c r="BK250" s="85">
        <v>0</v>
      </c>
      <c r="BL250" s="85">
        <v>-387850.2</v>
      </c>
      <c r="BM250" s="85">
        <v>-23033.19</v>
      </c>
      <c r="BN250" s="85">
        <v>-319995.94</v>
      </c>
      <c r="BO250" s="85">
        <v>0</v>
      </c>
      <c r="BP250" s="85">
        <v>-2246906.7999999998</v>
      </c>
      <c r="BQ250" s="85">
        <v>0</v>
      </c>
      <c r="BR250" s="85">
        <v>14180831.890000001</v>
      </c>
      <c r="BS250" s="85">
        <v>0</v>
      </c>
      <c r="BT250" s="85">
        <v>0</v>
      </c>
      <c r="BU250" s="85">
        <v>0</v>
      </c>
      <c r="BV250" s="85">
        <v>0</v>
      </c>
      <c r="BW250" s="85">
        <v>0</v>
      </c>
      <c r="BX250" s="85">
        <v>0</v>
      </c>
      <c r="BY250" s="86">
        <v>81000</v>
      </c>
    </row>
    <row r="251" spans="1:77" x14ac:dyDescent="0.2">
      <c r="A251" s="83" t="s">
        <v>43</v>
      </c>
      <c r="B251" s="84" t="s">
        <v>695</v>
      </c>
      <c r="C251" s="83" t="s">
        <v>696</v>
      </c>
      <c r="D251" s="85">
        <v>-91973226.840000004</v>
      </c>
      <c r="E251" s="85">
        <v>0</v>
      </c>
      <c r="F251" s="85">
        <v>-43453557.409999996</v>
      </c>
      <c r="G251" s="85">
        <v>-4562392.32</v>
      </c>
      <c r="H251" s="85">
        <v>-1108440.3600000001</v>
      </c>
      <c r="I251" s="85">
        <v>-573431.43999999994</v>
      </c>
      <c r="J251" s="85">
        <v>-132169075.7</v>
      </c>
      <c r="K251" s="85">
        <v>-8452851.0899999999</v>
      </c>
      <c r="L251" s="85">
        <v>-516933.77</v>
      </c>
      <c r="M251" s="85">
        <v>-27058615.109999999</v>
      </c>
      <c r="N251" s="85">
        <v>0</v>
      </c>
      <c r="O251" s="85">
        <v>-1102810.95</v>
      </c>
      <c r="P251" s="85">
        <v>-13970959.4</v>
      </c>
      <c r="Q251" s="85">
        <v>-18850910.370000001</v>
      </c>
      <c r="R251" s="85">
        <v>-176531.88</v>
      </c>
      <c r="S251" s="85">
        <v>0</v>
      </c>
      <c r="T251" s="85">
        <v>-1463192.39</v>
      </c>
      <c r="U251" s="85">
        <v>-189941.27</v>
      </c>
      <c r="V251" s="85">
        <v>-87342715.519999996</v>
      </c>
      <c r="W251" s="85">
        <v>-9578930.8800000008</v>
      </c>
      <c r="X251" s="85">
        <v>-1916362.59</v>
      </c>
      <c r="Y251" s="85">
        <v>-14130158.630000001</v>
      </c>
      <c r="Z251" s="85">
        <v>-914482.22</v>
      </c>
      <c r="AA251" s="85">
        <v>-2975939.92</v>
      </c>
      <c r="AB251" s="85">
        <v>-997847.95</v>
      </c>
      <c r="AC251" s="85">
        <v>0</v>
      </c>
      <c r="AD251" s="85">
        <v>-883873.76</v>
      </c>
      <c r="AE251" s="85">
        <v>-106250833.23</v>
      </c>
      <c r="AF251" s="85">
        <v>0</v>
      </c>
      <c r="AG251" s="85">
        <v>-785532.56</v>
      </c>
      <c r="AH251" s="85">
        <v>-726560.08</v>
      </c>
      <c r="AI251" s="85">
        <v>0</v>
      </c>
      <c r="AJ251" s="85">
        <v>-609597.39</v>
      </c>
      <c r="AK251" s="85">
        <v>-1767610.68</v>
      </c>
      <c r="AL251" s="85">
        <v>-554588.5</v>
      </c>
      <c r="AM251" s="85">
        <v>-2795873.44</v>
      </c>
      <c r="AN251" s="85">
        <v>-1420965.22</v>
      </c>
      <c r="AO251" s="85">
        <v>-789400.15</v>
      </c>
      <c r="AP251" s="85">
        <v>-602516.23</v>
      </c>
      <c r="AQ251" s="85">
        <v>-14434560.35</v>
      </c>
      <c r="AR251" s="85">
        <v>0</v>
      </c>
      <c r="AS251" s="85">
        <v>-127385.44</v>
      </c>
      <c r="AT251" s="85">
        <v>-1011426.4</v>
      </c>
      <c r="AU251" s="85">
        <v>306468.74</v>
      </c>
      <c r="AV251" s="85">
        <v>0</v>
      </c>
      <c r="AW251" s="85">
        <v>-253136.56</v>
      </c>
      <c r="AX251" s="85">
        <v>-110294839.19</v>
      </c>
      <c r="AY251" s="85">
        <v>0</v>
      </c>
      <c r="AZ251" s="85">
        <v>-1144808</v>
      </c>
      <c r="BA251" s="85">
        <v>-1846600.1</v>
      </c>
      <c r="BB251" s="85">
        <v>-10217080.07</v>
      </c>
      <c r="BC251" s="85">
        <v>0</v>
      </c>
      <c r="BD251" s="85">
        <v>-4611355.59</v>
      </c>
      <c r="BE251" s="85">
        <v>-7520604.0599999996</v>
      </c>
      <c r="BF251" s="85">
        <v>-881031.64</v>
      </c>
      <c r="BG251" s="85">
        <v>-667714.19999999995</v>
      </c>
      <c r="BH251" s="85">
        <v>0</v>
      </c>
      <c r="BI251" s="85">
        <v>-55532750.539999999</v>
      </c>
      <c r="BJ251" s="85">
        <v>0</v>
      </c>
      <c r="BK251" s="85">
        <v>0</v>
      </c>
      <c r="BL251" s="85">
        <v>-65725.240000000005</v>
      </c>
      <c r="BM251" s="85">
        <v>-188552.88</v>
      </c>
      <c r="BN251" s="85">
        <v>-737139.39</v>
      </c>
      <c r="BO251" s="85">
        <v>-13577.8</v>
      </c>
      <c r="BP251" s="85">
        <v>-106429535.90000001</v>
      </c>
      <c r="BQ251" s="85">
        <v>0</v>
      </c>
      <c r="BR251" s="85">
        <v>0</v>
      </c>
      <c r="BS251" s="85">
        <v>-408391.37</v>
      </c>
      <c r="BT251" s="85">
        <v>-4113632.35</v>
      </c>
      <c r="BU251" s="85">
        <v>-8295538.5700000003</v>
      </c>
      <c r="BV251" s="85">
        <v>-144661.66</v>
      </c>
      <c r="BW251" s="85">
        <v>0</v>
      </c>
      <c r="BX251" s="85">
        <v>-5551.85</v>
      </c>
      <c r="BY251" s="86">
        <v>164363.08000000002</v>
      </c>
    </row>
    <row r="252" spans="1:77" x14ac:dyDescent="0.2">
      <c r="A252" s="83" t="s">
        <v>43</v>
      </c>
      <c r="B252" s="84" t="s">
        <v>697</v>
      </c>
      <c r="C252" s="83" t="s">
        <v>698</v>
      </c>
      <c r="D252" s="85">
        <v>17117915.690000001</v>
      </c>
      <c r="E252" s="85">
        <v>0</v>
      </c>
      <c r="F252" s="85">
        <v>8263216.9199999999</v>
      </c>
      <c r="G252" s="85">
        <v>3924277.31</v>
      </c>
      <c r="H252" s="85">
        <v>0</v>
      </c>
      <c r="I252" s="85">
        <v>567473.6</v>
      </c>
      <c r="J252" s="85">
        <v>23824786.780000001</v>
      </c>
      <c r="K252" s="85">
        <v>5373345.7999999998</v>
      </c>
      <c r="L252" s="85">
        <v>1153846.25</v>
      </c>
      <c r="M252" s="85">
        <v>10625171.76</v>
      </c>
      <c r="N252" s="85">
        <v>0</v>
      </c>
      <c r="O252" s="85">
        <v>1187683.53</v>
      </c>
      <c r="P252" s="85">
        <v>5700530.1299999999</v>
      </c>
      <c r="Q252" s="85">
        <v>1873877.62</v>
      </c>
      <c r="R252" s="85">
        <v>32474.39</v>
      </c>
      <c r="S252" s="85">
        <v>0</v>
      </c>
      <c r="T252" s="85">
        <v>2648953.54</v>
      </c>
      <c r="U252" s="85">
        <v>939361.52</v>
      </c>
      <c r="V252" s="85">
        <v>0</v>
      </c>
      <c r="W252" s="85">
        <v>3214206.05</v>
      </c>
      <c r="X252" s="85">
        <v>966556.23</v>
      </c>
      <c r="Y252" s="85">
        <v>1938720.56</v>
      </c>
      <c r="Z252" s="85">
        <v>693493</v>
      </c>
      <c r="AA252" s="85">
        <v>911051.05</v>
      </c>
      <c r="AB252" s="85">
        <v>0</v>
      </c>
      <c r="AC252" s="85">
        <v>0</v>
      </c>
      <c r="AD252" s="85">
        <v>0</v>
      </c>
      <c r="AE252" s="85">
        <v>11456145.630000001</v>
      </c>
      <c r="AF252" s="85">
        <v>0</v>
      </c>
      <c r="AG252" s="85">
        <v>647006.68999999994</v>
      </c>
      <c r="AH252" s="85">
        <v>1332515.52</v>
      </c>
      <c r="AI252" s="85">
        <v>0</v>
      </c>
      <c r="AJ252" s="85">
        <v>722377.64</v>
      </c>
      <c r="AK252" s="85">
        <v>2065377.81</v>
      </c>
      <c r="AL252" s="85">
        <v>1451807.97</v>
      </c>
      <c r="AM252" s="85">
        <v>1968439.78</v>
      </c>
      <c r="AN252" s="85">
        <v>1565292.68</v>
      </c>
      <c r="AO252" s="85">
        <v>1208892.48</v>
      </c>
      <c r="AP252" s="85">
        <v>731694.17</v>
      </c>
      <c r="AQ252" s="85">
        <v>467973.24</v>
      </c>
      <c r="AR252" s="85">
        <v>0</v>
      </c>
      <c r="AS252" s="85">
        <v>662670.85</v>
      </c>
      <c r="AT252" s="85">
        <v>494063.96</v>
      </c>
      <c r="AU252" s="85">
        <v>91662.35</v>
      </c>
      <c r="AV252" s="85">
        <v>71432.179999999993</v>
      </c>
      <c r="AW252" s="85">
        <v>268562.56</v>
      </c>
      <c r="AX252" s="85">
        <v>0</v>
      </c>
      <c r="AY252" s="85">
        <v>0</v>
      </c>
      <c r="AZ252" s="85">
        <v>2750695.07</v>
      </c>
      <c r="BA252" s="85">
        <v>1353271</v>
      </c>
      <c r="BB252" s="85">
        <v>0</v>
      </c>
      <c r="BC252" s="85">
        <v>0</v>
      </c>
      <c r="BD252" s="85">
        <v>0</v>
      </c>
      <c r="BE252" s="85">
        <v>0</v>
      </c>
      <c r="BF252" s="85">
        <v>660981.84</v>
      </c>
      <c r="BG252" s="85">
        <v>0</v>
      </c>
      <c r="BH252" s="85">
        <v>175567.42</v>
      </c>
      <c r="BI252" s="85">
        <v>17437722.989999998</v>
      </c>
      <c r="BJ252" s="85">
        <v>0</v>
      </c>
      <c r="BK252" s="85">
        <v>461969.51</v>
      </c>
      <c r="BL252" s="85">
        <v>226816.61</v>
      </c>
      <c r="BM252" s="85">
        <v>1117174.6100000001</v>
      </c>
      <c r="BN252" s="85">
        <v>1365712.62</v>
      </c>
      <c r="BO252" s="85">
        <v>313952.24</v>
      </c>
      <c r="BP252" s="85">
        <v>0</v>
      </c>
      <c r="BQ252" s="85">
        <v>0</v>
      </c>
      <c r="BR252" s="85">
        <v>0</v>
      </c>
      <c r="BS252" s="85">
        <v>0</v>
      </c>
      <c r="BT252" s="85">
        <v>969193.06</v>
      </c>
      <c r="BU252" s="85">
        <v>1802675.04</v>
      </c>
      <c r="BV252" s="85">
        <v>176392</v>
      </c>
      <c r="BW252" s="85">
        <v>221769.38</v>
      </c>
      <c r="BX252" s="85">
        <v>657519.28</v>
      </c>
      <c r="BY252" s="86">
        <v>20010652.43</v>
      </c>
    </row>
    <row r="253" spans="1:77" x14ac:dyDescent="0.2">
      <c r="A253" s="83" t="s">
        <v>43</v>
      </c>
      <c r="B253" s="84" t="s">
        <v>699</v>
      </c>
      <c r="C253" s="83" t="s">
        <v>700</v>
      </c>
      <c r="D253" s="85">
        <v>-386138.9</v>
      </c>
      <c r="E253" s="85">
        <v>0</v>
      </c>
      <c r="F253" s="85">
        <v>-32568</v>
      </c>
      <c r="G253" s="85">
        <v>0</v>
      </c>
      <c r="H253" s="85">
        <v>0</v>
      </c>
      <c r="I253" s="85">
        <v>0</v>
      </c>
      <c r="J253" s="85">
        <v>0</v>
      </c>
      <c r="K253" s="85">
        <v>-75450.5</v>
      </c>
      <c r="L253" s="85">
        <v>-15425</v>
      </c>
      <c r="M253" s="85">
        <v>-1790809.41</v>
      </c>
      <c r="N253" s="85">
        <v>-215115</v>
      </c>
      <c r="O253" s="85">
        <v>-444213</v>
      </c>
      <c r="P253" s="85">
        <v>-4391.5</v>
      </c>
      <c r="Q253" s="85">
        <v>-66973.25</v>
      </c>
      <c r="R253" s="85">
        <v>0</v>
      </c>
      <c r="S253" s="85">
        <v>-5559.75</v>
      </c>
      <c r="T253" s="85">
        <v>-15079.23</v>
      </c>
      <c r="U253" s="85">
        <v>-1541593.67</v>
      </c>
      <c r="V253" s="85">
        <v>-17167767.140000001</v>
      </c>
      <c r="W253" s="85">
        <v>-314205</v>
      </c>
      <c r="X253" s="85">
        <v>0</v>
      </c>
      <c r="Y253" s="85">
        <v>0</v>
      </c>
      <c r="Z253" s="85">
        <v>-328160.5</v>
      </c>
      <c r="AA253" s="85">
        <v>-9612</v>
      </c>
      <c r="AB253" s="85">
        <v>0</v>
      </c>
      <c r="AC253" s="85">
        <v>0</v>
      </c>
      <c r="AD253" s="85">
        <v>0</v>
      </c>
      <c r="AE253" s="85">
        <v>-37673562.960000001</v>
      </c>
      <c r="AF253" s="85">
        <v>0</v>
      </c>
      <c r="AG253" s="85">
        <v>46847</v>
      </c>
      <c r="AH253" s="85">
        <v>-31277</v>
      </c>
      <c r="AI253" s="85">
        <v>-63495</v>
      </c>
      <c r="AJ253" s="85">
        <v>-26297.599999999999</v>
      </c>
      <c r="AK253" s="85">
        <v>-94085</v>
      </c>
      <c r="AL253" s="85">
        <v>-115823</v>
      </c>
      <c r="AM253" s="85">
        <v>-51115</v>
      </c>
      <c r="AN253" s="85">
        <v>-14376</v>
      </c>
      <c r="AO253" s="85">
        <v>-266065.12</v>
      </c>
      <c r="AP253" s="85">
        <v>-90852</v>
      </c>
      <c r="AQ253" s="85">
        <v>-7730974.1500000004</v>
      </c>
      <c r="AR253" s="85">
        <v>77067</v>
      </c>
      <c r="AS253" s="85">
        <v>-61785.84</v>
      </c>
      <c r="AT253" s="85">
        <v>-9336</v>
      </c>
      <c r="AU253" s="85">
        <v>-27290</v>
      </c>
      <c r="AV253" s="85">
        <v>-8024.82</v>
      </c>
      <c r="AW253" s="85">
        <v>-2891.5</v>
      </c>
      <c r="AX253" s="85">
        <v>-27299699</v>
      </c>
      <c r="AY253" s="85">
        <v>0</v>
      </c>
      <c r="AZ253" s="85">
        <v>-13229</v>
      </c>
      <c r="BA253" s="85">
        <v>17194.98</v>
      </c>
      <c r="BB253" s="85">
        <v>-30986</v>
      </c>
      <c r="BC253" s="85">
        <v>-865239.45</v>
      </c>
      <c r="BD253" s="85">
        <v>-7880</v>
      </c>
      <c r="BE253" s="85">
        <v>-393033</v>
      </c>
      <c r="BF253" s="85">
        <v>-19309</v>
      </c>
      <c r="BG253" s="85">
        <v>295939.82</v>
      </c>
      <c r="BH253" s="85">
        <v>-7776</v>
      </c>
      <c r="BI253" s="85">
        <v>-14858921.58</v>
      </c>
      <c r="BJ253" s="85">
        <v>-1401190</v>
      </c>
      <c r="BK253" s="85">
        <v>-15430</v>
      </c>
      <c r="BL253" s="85">
        <v>282722.24</v>
      </c>
      <c r="BM253" s="85">
        <v>1692926.15</v>
      </c>
      <c r="BN253" s="85">
        <v>0</v>
      </c>
      <c r="BO253" s="85">
        <v>0</v>
      </c>
      <c r="BP253" s="85">
        <v>-22136798.5</v>
      </c>
      <c r="BQ253" s="85">
        <v>-6188</v>
      </c>
      <c r="BR253" s="85">
        <v>0</v>
      </c>
      <c r="BS253" s="85">
        <v>-32555</v>
      </c>
      <c r="BT253" s="85">
        <v>-30125</v>
      </c>
      <c r="BU253" s="85">
        <v>-1194327</v>
      </c>
      <c r="BV253" s="85">
        <v>-109557</v>
      </c>
      <c r="BW253" s="85">
        <v>0</v>
      </c>
      <c r="BX253" s="85">
        <v>0</v>
      </c>
      <c r="BY253" s="86"/>
    </row>
    <row r="254" spans="1:77" x14ac:dyDescent="0.2">
      <c r="A254" s="83" t="s">
        <v>43</v>
      </c>
      <c r="B254" s="97" t="s">
        <v>701</v>
      </c>
      <c r="C254" s="83" t="s">
        <v>702</v>
      </c>
      <c r="D254" s="85">
        <v>81899</v>
      </c>
      <c r="E254" s="85">
        <v>0</v>
      </c>
      <c r="F254" s="85">
        <v>0</v>
      </c>
      <c r="G254" s="85">
        <v>175161</v>
      </c>
      <c r="H254" s="85">
        <v>1622990.21</v>
      </c>
      <c r="I254" s="85">
        <v>1409882</v>
      </c>
      <c r="J254" s="85">
        <v>358551.25</v>
      </c>
      <c r="K254" s="85">
        <v>3605866.15</v>
      </c>
      <c r="L254" s="85">
        <v>0</v>
      </c>
      <c r="M254" s="85">
        <v>6932274.75</v>
      </c>
      <c r="N254" s="85">
        <v>9715.7000000000007</v>
      </c>
      <c r="O254" s="85">
        <v>5192287.75</v>
      </c>
      <c r="P254" s="85">
        <v>7906120</v>
      </c>
      <c r="Q254" s="85">
        <v>2040</v>
      </c>
      <c r="R254" s="85">
        <v>0</v>
      </c>
      <c r="S254" s="85">
        <v>0</v>
      </c>
      <c r="T254" s="85">
        <v>2416228.5</v>
      </c>
      <c r="U254" s="85">
        <v>0</v>
      </c>
      <c r="V254" s="85">
        <v>45933.42</v>
      </c>
      <c r="W254" s="85">
        <v>897336.35</v>
      </c>
      <c r="X254" s="85">
        <v>17816</v>
      </c>
      <c r="Y254" s="85">
        <v>0</v>
      </c>
      <c r="Z254" s="85">
        <v>862783.46</v>
      </c>
      <c r="AA254" s="85">
        <v>269587.25</v>
      </c>
      <c r="AB254" s="85">
        <v>2783504.24</v>
      </c>
      <c r="AC254" s="85">
        <v>0</v>
      </c>
      <c r="AD254" s="85">
        <v>0</v>
      </c>
      <c r="AE254" s="85">
        <v>204271</v>
      </c>
      <c r="AF254" s="85">
        <v>3171006</v>
      </c>
      <c r="AG254" s="85">
        <v>3813768</v>
      </c>
      <c r="AH254" s="85">
        <v>1713372</v>
      </c>
      <c r="AI254" s="85">
        <v>2279277</v>
      </c>
      <c r="AJ254" s="85">
        <v>3552429</v>
      </c>
      <c r="AK254" s="85">
        <v>2505242</v>
      </c>
      <c r="AL254" s="85">
        <v>2478585</v>
      </c>
      <c r="AM254" s="85">
        <v>3468741</v>
      </c>
      <c r="AN254" s="85">
        <v>2700922</v>
      </c>
      <c r="AO254" s="85">
        <v>3449101.89</v>
      </c>
      <c r="AP254" s="85">
        <v>1850808</v>
      </c>
      <c r="AQ254" s="85">
        <v>0</v>
      </c>
      <c r="AR254" s="85">
        <v>745</v>
      </c>
      <c r="AS254" s="85">
        <v>2845762.9</v>
      </c>
      <c r="AT254" s="85">
        <v>8474.25</v>
      </c>
      <c r="AU254" s="85">
        <v>1586889.75</v>
      </c>
      <c r="AV254" s="85">
        <v>106030.75</v>
      </c>
      <c r="AW254" s="85">
        <v>503201.95</v>
      </c>
      <c r="AX254" s="85">
        <v>50940</v>
      </c>
      <c r="AY254" s="85">
        <v>1540348</v>
      </c>
      <c r="AZ254" s="85">
        <v>3570831</v>
      </c>
      <c r="BA254" s="85">
        <v>136034</v>
      </c>
      <c r="BB254" s="85">
        <v>2718579</v>
      </c>
      <c r="BC254" s="85">
        <v>0</v>
      </c>
      <c r="BD254" s="85">
        <v>1107469</v>
      </c>
      <c r="BE254" s="85">
        <v>2142910</v>
      </c>
      <c r="BF254" s="85">
        <v>695965</v>
      </c>
      <c r="BG254" s="85">
        <v>0</v>
      </c>
      <c r="BH254" s="85">
        <v>523611</v>
      </c>
      <c r="BI254" s="85">
        <v>42138.75</v>
      </c>
      <c r="BJ254" s="85">
        <v>2400805.9</v>
      </c>
      <c r="BK254" s="85">
        <v>2472605.33</v>
      </c>
      <c r="BL254" s="85">
        <v>1448369.33</v>
      </c>
      <c r="BM254" s="85">
        <v>1846095.5</v>
      </c>
      <c r="BN254" s="85">
        <v>5392520.5999999996</v>
      </c>
      <c r="BO254" s="85">
        <v>1200000</v>
      </c>
      <c r="BP254" s="85">
        <v>170502</v>
      </c>
      <c r="BQ254" s="85">
        <v>1317565.6000000001</v>
      </c>
      <c r="BR254" s="85">
        <v>1772421</v>
      </c>
      <c r="BS254" s="85">
        <v>214129.2</v>
      </c>
      <c r="BT254" s="85">
        <v>5916726.0999999996</v>
      </c>
      <c r="BU254" s="85">
        <v>1756518</v>
      </c>
      <c r="BV254" s="85">
        <v>1420746</v>
      </c>
      <c r="BW254" s="85">
        <v>205803.5</v>
      </c>
      <c r="BX254" s="85">
        <v>762.25</v>
      </c>
      <c r="BY254" s="86">
        <v>113842</v>
      </c>
    </row>
    <row r="255" spans="1:77" x14ac:dyDescent="0.2">
      <c r="A255" s="83" t="s">
        <v>43</v>
      </c>
      <c r="B255" s="84" t="s">
        <v>703</v>
      </c>
      <c r="C255" s="83" t="s">
        <v>704</v>
      </c>
      <c r="D255" s="85">
        <v>0</v>
      </c>
      <c r="E255" s="85">
        <v>0</v>
      </c>
      <c r="F255" s="85">
        <v>5392298.1299999999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0</v>
      </c>
      <c r="V255" s="85">
        <v>0</v>
      </c>
      <c r="W255" s="85">
        <v>4764398.97</v>
      </c>
      <c r="X255" s="85">
        <v>0</v>
      </c>
      <c r="Y255" s="85">
        <v>7467095.3300000001</v>
      </c>
      <c r="Z255" s="85">
        <v>0</v>
      </c>
      <c r="AA255" s="85">
        <v>0</v>
      </c>
      <c r="AB255" s="85">
        <v>0</v>
      </c>
      <c r="AC255" s="85">
        <v>0</v>
      </c>
      <c r="AD255" s="85">
        <v>0</v>
      </c>
      <c r="AE255" s="85">
        <v>0</v>
      </c>
      <c r="AF255" s="85">
        <v>0</v>
      </c>
      <c r="AG255" s="85">
        <v>0</v>
      </c>
      <c r="AH255" s="85">
        <v>0</v>
      </c>
      <c r="AI255" s="85">
        <v>0</v>
      </c>
      <c r="AJ255" s="85">
        <v>0</v>
      </c>
      <c r="AK255" s="85">
        <v>0</v>
      </c>
      <c r="AL255" s="85">
        <v>0</v>
      </c>
      <c r="AM255" s="85">
        <v>0</v>
      </c>
      <c r="AN255" s="85">
        <v>0</v>
      </c>
      <c r="AO255" s="85">
        <v>0</v>
      </c>
      <c r="AP255" s="85">
        <v>0</v>
      </c>
      <c r="AQ255" s="85">
        <v>0</v>
      </c>
      <c r="AR255" s="85">
        <v>0</v>
      </c>
      <c r="AS255" s="85">
        <v>0</v>
      </c>
      <c r="AT255" s="85">
        <v>0</v>
      </c>
      <c r="AU255" s="85">
        <v>0</v>
      </c>
      <c r="AV255" s="85">
        <v>4772999.63</v>
      </c>
      <c r="AW255" s="85">
        <v>4191649.08</v>
      </c>
      <c r="AX255" s="85">
        <v>0</v>
      </c>
      <c r="AY255" s="85">
        <v>4892298.13</v>
      </c>
      <c r="AZ255" s="85">
        <v>0</v>
      </c>
      <c r="BA255" s="85">
        <v>0</v>
      </c>
      <c r="BB255" s="85">
        <v>0</v>
      </c>
      <c r="BC255" s="85">
        <v>0</v>
      </c>
      <c r="BD255" s="85">
        <v>0</v>
      </c>
      <c r="BE255" s="85">
        <v>0</v>
      </c>
      <c r="BF255" s="85">
        <v>0</v>
      </c>
      <c r="BG255" s="85">
        <v>0</v>
      </c>
      <c r="BH255" s="85">
        <v>0</v>
      </c>
      <c r="BI255" s="85">
        <v>0</v>
      </c>
      <c r="BJ255" s="85">
        <v>7057595.8799999999</v>
      </c>
      <c r="BK255" s="85">
        <v>0</v>
      </c>
      <c r="BL255" s="85">
        <v>655155.05000000005</v>
      </c>
      <c r="BM255" s="85">
        <v>0</v>
      </c>
      <c r="BN255" s="85">
        <v>0</v>
      </c>
      <c r="BO255" s="85">
        <v>295.2</v>
      </c>
      <c r="BP255" s="85">
        <v>0</v>
      </c>
      <c r="BQ255" s="85">
        <v>0</v>
      </c>
      <c r="BR255" s="85">
        <v>5656697.0999999996</v>
      </c>
      <c r="BS255" s="85">
        <v>0</v>
      </c>
      <c r="BT255" s="85">
        <v>0</v>
      </c>
      <c r="BU255" s="85">
        <v>6402396.7699999996</v>
      </c>
      <c r="BV255" s="85">
        <v>0</v>
      </c>
      <c r="BW255" s="85">
        <v>0</v>
      </c>
      <c r="BX255" s="85">
        <v>0</v>
      </c>
      <c r="BY255" s="86">
        <v>530303.55000000005</v>
      </c>
    </row>
    <row r="256" spans="1:77" x14ac:dyDescent="0.2">
      <c r="A256" s="83" t="s">
        <v>43</v>
      </c>
      <c r="B256" s="84" t="s">
        <v>705</v>
      </c>
      <c r="C256" s="83" t="s">
        <v>706</v>
      </c>
      <c r="D256" s="85">
        <v>10875268.76</v>
      </c>
      <c r="E256" s="85">
        <v>635724.56000000006</v>
      </c>
      <c r="F256" s="85">
        <v>17528291.48</v>
      </c>
      <c r="G256" s="85">
        <v>835397.71</v>
      </c>
      <c r="H256" s="85">
        <v>521080.34</v>
      </c>
      <c r="I256" s="85">
        <v>3027710.78</v>
      </c>
      <c r="J256" s="85">
        <v>7455992.5999999996</v>
      </c>
      <c r="K256" s="85">
        <v>1788890.91</v>
      </c>
      <c r="L256" s="85">
        <v>237126.6</v>
      </c>
      <c r="M256" s="85">
        <v>10872184.460000001</v>
      </c>
      <c r="N256" s="85">
        <v>0</v>
      </c>
      <c r="O256" s="85">
        <v>1934642.55</v>
      </c>
      <c r="P256" s="85">
        <v>4219569.55</v>
      </c>
      <c r="Q256" s="85">
        <v>6784616.8499999996</v>
      </c>
      <c r="R256" s="85">
        <v>67541.67</v>
      </c>
      <c r="S256" s="85">
        <v>1390720.1</v>
      </c>
      <c r="T256" s="85">
        <v>9028830.7899999991</v>
      </c>
      <c r="U256" s="85">
        <v>5003287.93</v>
      </c>
      <c r="V256" s="85">
        <v>12383399.779999999</v>
      </c>
      <c r="W256" s="85">
        <v>20117222.079999998</v>
      </c>
      <c r="X256" s="85">
        <v>2458725.7999999998</v>
      </c>
      <c r="Y256" s="85">
        <v>19296904.98</v>
      </c>
      <c r="Z256" s="85">
        <v>1515316.72</v>
      </c>
      <c r="AA256" s="85">
        <v>1370913.71</v>
      </c>
      <c r="AB256" s="85">
        <v>500000</v>
      </c>
      <c r="AC256" s="85">
        <v>13251.97</v>
      </c>
      <c r="AD256" s="85">
        <v>2219781.37</v>
      </c>
      <c r="AE256" s="85">
        <v>8579832.3900000006</v>
      </c>
      <c r="AF256" s="85">
        <v>2263.39</v>
      </c>
      <c r="AG256" s="85">
        <v>1406172.11</v>
      </c>
      <c r="AH256" s="85">
        <v>0</v>
      </c>
      <c r="AI256" s="85">
        <v>1025.07</v>
      </c>
      <c r="AJ256" s="85">
        <v>0</v>
      </c>
      <c r="AK256" s="85">
        <v>16948.84</v>
      </c>
      <c r="AL256" s="85">
        <v>0</v>
      </c>
      <c r="AM256" s="85">
        <v>0</v>
      </c>
      <c r="AN256" s="85">
        <v>0</v>
      </c>
      <c r="AO256" s="85">
        <v>0</v>
      </c>
      <c r="AP256" s="85">
        <v>397897.22</v>
      </c>
      <c r="AQ256" s="85">
        <v>22297218.140000001</v>
      </c>
      <c r="AR256" s="85">
        <v>413363.1</v>
      </c>
      <c r="AS256" s="85">
        <v>2199938.41</v>
      </c>
      <c r="AT256" s="85">
        <v>0</v>
      </c>
      <c r="AU256" s="85">
        <v>2656650.08</v>
      </c>
      <c r="AV256" s="85">
        <v>2250056.42</v>
      </c>
      <c r="AW256" s="85">
        <v>2923495.58</v>
      </c>
      <c r="AX256" s="85">
        <v>10154967.76</v>
      </c>
      <c r="AY256" s="85">
        <v>4649488.4000000004</v>
      </c>
      <c r="AZ256" s="85">
        <v>1863018.36</v>
      </c>
      <c r="BA256" s="85">
        <v>7836201.79</v>
      </c>
      <c r="BB256" s="85">
        <v>45288.78</v>
      </c>
      <c r="BC256" s="85">
        <v>2309748.6800000002</v>
      </c>
      <c r="BD256" s="85">
        <v>7170.47</v>
      </c>
      <c r="BE256" s="85">
        <v>1506318.9</v>
      </c>
      <c r="BF256" s="85">
        <v>0</v>
      </c>
      <c r="BG256" s="85">
        <v>472.57</v>
      </c>
      <c r="BH256" s="85">
        <v>5508151.54</v>
      </c>
      <c r="BI256" s="85">
        <v>0</v>
      </c>
      <c r="BJ256" s="85">
        <v>14242000.91</v>
      </c>
      <c r="BK256" s="85">
        <v>2528095.7599999998</v>
      </c>
      <c r="BL256" s="85">
        <v>500000</v>
      </c>
      <c r="BM256" s="85">
        <v>5255237.28</v>
      </c>
      <c r="BN256" s="85">
        <v>5206578.47</v>
      </c>
      <c r="BO256" s="85">
        <v>799.24</v>
      </c>
      <c r="BP256" s="85">
        <v>11089517.949999999</v>
      </c>
      <c r="BQ256" s="85">
        <v>1642903.17</v>
      </c>
      <c r="BR256" s="85">
        <v>4780784.04</v>
      </c>
      <c r="BS256" s="85">
        <v>535048.89</v>
      </c>
      <c r="BT256" s="85">
        <v>5424077.0899999999</v>
      </c>
      <c r="BU256" s="85">
        <v>21956860.73</v>
      </c>
      <c r="BV256" s="85">
        <v>3999412.14</v>
      </c>
      <c r="BW256" s="85">
        <v>2711896.44</v>
      </c>
      <c r="BX256" s="85">
        <v>9720760.8900000006</v>
      </c>
      <c r="BY256" s="86">
        <v>886406</v>
      </c>
    </row>
    <row r="257" spans="1:77" x14ac:dyDescent="0.2">
      <c r="A257" s="83" t="s">
        <v>43</v>
      </c>
      <c r="B257" s="84" t="s">
        <v>707</v>
      </c>
      <c r="C257" s="83" t="s">
        <v>708</v>
      </c>
      <c r="D257" s="85">
        <v>-3772579.18</v>
      </c>
      <c r="E257" s="85">
        <v>0</v>
      </c>
      <c r="F257" s="85">
        <v>0</v>
      </c>
      <c r="G257" s="85">
        <v>-20193.349999999999</v>
      </c>
      <c r="H257" s="85">
        <v>-195444.24</v>
      </c>
      <c r="I257" s="85">
        <v>-110.04</v>
      </c>
      <c r="J257" s="85">
        <v>0</v>
      </c>
      <c r="K257" s="85">
        <v>-2125</v>
      </c>
      <c r="L257" s="85">
        <v>-8247.17</v>
      </c>
      <c r="M257" s="85">
        <v>0</v>
      </c>
      <c r="N257" s="85">
        <v>0</v>
      </c>
      <c r="O257" s="85">
        <v>0</v>
      </c>
      <c r="P257" s="85">
        <v>-4246767.1900000004</v>
      </c>
      <c r="Q257" s="85">
        <v>0</v>
      </c>
      <c r="R257" s="85">
        <v>0</v>
      </c>
      <c r="S257" s="85">
        <v>-16103.14</v>
      </c>
      <c r="T257" s="85">
        <v>-205697.69</v>
      </c>
      <c r="U257" s="85">
        <v>-12083.91</v>
      </c>
      <c r="V257" s="85">
        <v>-1783242.64</v>
      </c>
      <c r="W257" s="85">
        <v>-95030.12</v>
      </c>
      <c r="X257" s="85">
        <v>-127619.19</v>
      </c>
      <c r="Y257" s="85">
        <v>-121662.85</v>
      </c>
      <c r="Z257" s="85">
        <v>-300</v>
      </c>
      <c r="AA257" s="85">
        <v>-500</v>
      </c>
      <c r="AB257" s="85">
        <v>0</v>
      </c>
      <c r="AC257" s="85">
        <v>0</v>
      </c>
      <c r="AD257" s="85">
        <v>0</v>
      </c>
      <c r="AE257" s="85">
        <v>0</v>
      </c>
      <c r="AF257" s="85">
        <v>0</v>
      </c>
      <c r="AG257" s="85">
        <v>-1485.2</v>
      </c>
      <c r="AH257" s="85">
        <v>0</v>
      </c>
      <c r="AI257" s="85">
        <v>0</v>
      </c>
      <c r="AJ257" s="85">
        <v>0</v>
      </c>
      <c r="AK257" s="85">
        <v>-121791.03</v>
      </c>
      <c r="AL257" s="85">
        <v>0</v>
      </c>
      <c r="AM257" s="85">
        <v>-1587</v>
      </c>
      <c r="AN257" s="85">
        <v>-1489.3</v>
      </c>
      <c r="AO257" s="85">
        <v>0</v>
      </c>
      <c r="AP257" s="85">
        <v>-10768.89</v>
      </c>
      <c r="AQ257" s="85">
        <v>0</v>
      </c>
      <c r="AR257" s="85">
        <v>0</v>
      </c>
      <c r="AS257" s="85">
        <v>0</v>
      </c>
      <c r="AT257" s="85">
        <v>-128968.04</v>
      </c>
      <c r="AU257" s="85">
        <v>0</v>
      </c>
      <c r="AV257" s="85">
        <v>0</v>
      </c>
      <c r="AW257" s="85">
        <v>0</v>
      </c>
      <c r="AX257" s="85">
        <v>-385141</v>
      </c>
      <c r="AY257" s="85">
        <v>0</v>
      </c>
      <c r="AZ257" s="85">
        <v>-65143.5</v>
      </c>
      <c r="BA257" s="85">
        <v>-72041.64</v>
      </c>
      <c r="BB257" s="85">
        <v>0</v>
      </c>
      <c r="BC257" s="85">
        <v>0</v>
      </c>
      <c r="BD257" s="85">
        <v>0</v>
      </c>
      <c r="BE257" s="85">
        <v>0</v>
      </c>
      <c r="BF257" s="85">
        <v>0</v>
      </c>
      <c r="BG257" s="85">
        <v>0</v>
      </c>
      <c r="BH257" s="85">
        <v>0</v>
      </c>
      <c r="BI257" s="85">
        <v>-7609739.0999999996</v>
      </c>
      <c r="BJ257" s="85">
        <v>-1065738.4099999999</v>
      </c>
      <c r="BK257" s="85">
        <v>0</v>
      </c>
      <c r="BL257" s="85">
        <v>-8020.9</v>
      </c>
      <c r="BM257" s="85">
        <v>0</v>
      </c>
      <c r="BN257" s="85">
        <v>-10148.15</v>
      </c>
      <c r="BO257" s="85">
        <v>-9112</v>
      </c>
      <c r="BP257" s="85">
        <v>0</v>
      </c>
      <c r="BQ257" s="85">
        <v>0</v>
      </c>
      <c r="BR257" s="85">
        <v>0</v>
      </c>
      <c r="BS257" s="85">
        <v>0</v>
      </c>
      <c r="BT257" s="85">
        <v>-557480.14</v>
      </c>
      <c r="BU257" s="85">
        <v>0</v>
      </c>
      <c r="BV257" s="85">
        <v>-100816.88</v>
      </c>
      <c r="BW257" s="85">
        <v>0</v>
      </c>
      <c r="BX257" s="85">
        <v>-658.71</v>
      </c>
      <c r="BY257" s="86">
        <v>140</v>
      </c>
    </row>
    <row r="258" spans="1:77" x14ac:dyDescent="0.2">
      <c r="A258" s="83" t="s">
        <v>43</v>
      </c>
      <c r="B258" s="84" t="s">
        <v>709</v>
      </c>
      <c r="C258" s="83" t="s">
        <v>710</v>
      </c>
      <c r="D258" s="85">
        <v>22697.02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  <c r="Q258" s="85">
        <v>86689.95</v>
      </c>
      <c r="R258" s="85">
        <v>0</v>
      </c>
      <c r="S258" s="85">
        <v>0</v>
      </c>
      <c r="T258" s="85">
        <v>406263.06</v>
      </c>
      <c r="U258" s="85">
        <v>0</v>
      </c>
      <c r="V258" s="85">
        <v>3159553.72</v>
      </c>
      <c r="W258" s="85">
        <v>4137.6000000000004</v>
      </c>
      <c r="X258" s="85">
        <v>61677.59</v>
      </c>
      <c r="Y258" s="85">
        <v>0</v>
      </c>
      <c r="Z258" s="85">
        <v>0</v>
      </c>
      <c r="AA258" s="85">
        <v>0</v>
      </c>
      <c r="AB258" s="85">
        <v>0</v>
      </c>
      <c r="AC258" s="85">
        <v>0</v>
      </c>
      <c r="AD258" s="85">
        <v>0</v>
      </c>
      <c r="AE258" s="85">
        <v>0</v>
      </c>
      <c r="AF258" s="85">
        <v>0</v>
      </c>
      <c r="AG258" s="85">
        <v>0</v>
      </c>
      <c r="AH258" s="85">
        <v>334690.56</v>
      </c>
      <c r="AI258" s="85">
        <v>0</v>
      </c>
      <c r="AJ258" s="85">
        <v>0</v>
      </c>
      <c r="AK258" s="85">
        <v>104223.03999999999</v>
      </c>
      <c r="AL258" s="85">
        <v>0</v>
      </c>
      <c r="AM258" s="85">
        <v>1306.2</v>
      </c>
      <c r="AN258" s="85">
        <v>0</v>
      </c>
      <c r="AO258" s="85">
        <v>0</v>
      </c>
      <c r="AP258" s="85">
        <v>0</v>
      </c>
      <c r="AQ258" s="85">
        <v>0</v>
      </c>
      <c r="AR258" s="85">
        <v>0</v>
      </c>
      <c r="AS258" s="85">
        <v>0</v>
      </c>
      <c r="AT258" s="85">
        <v>0</v>
      </c>
      <c r="AU258" s="85">
        <v>0</v>
      </c>
      <c r="AV258" s="85">
        <v>0</v>
      </c>
      <c r="AW258" s="85">
        <v>0</v>
      </c>
      <c r="AX258" s="85">
        <v>341909.2</v>
      </c>
      <c r="AY258" s="85">
        <v>0</v>
      </c>
      <c r="AZ258" s="85">
        <v>1895.8</v>
      </c>
      <c r="BA258" s="85">
        <v>819024.27</v>
      </c>
      <c r="BB258" s="85">
        <v>0</v>
      </c>
      <c r="BC258" s="85">
        <v>0</v>
      </c>
      <c r="BD258" s="85">
        <v>0</v>
      </c>
      <c r="BE258" s="85">
        <v>0</v>
      </c>
      <c r="BF258" s="85">
        <v>0</v>
      </c>
      <c r="BG258" s="85">
        <v>0</v>
      </c>
      <c r="BH258" s="85">
        <v>0</v>
      </c>
      <c r="BI258" s="85">
        <v>264873.89</v>
      </c>
      <c r="BJ258" s="85">
        <v>0</v>
      </c>
      <c r="BK258" s="85">
        <v>0</v>
      </c>
      <c r="BL258" s="85">
        <v>0</v>
      </c>
      <c r="BM258" s="85">
        <v>0</v>
      </c>
      <c r="BN258" s="85">
        <v>2438</v>
      </c>
      <c r="BO258" s="85">
        <v>929.2</v>
      </c>
      <c r="BP258" s="85">
        <v>0</v>
      </c>
      <c r="BQ258" s="85">
        <v>0</v>
      </c>
      <c r="BR258" s="85">
        <v>0</v>
      </c>
      <c r="BS258" s="85">
        <v>0</v>
      </c>
      <c r="BT258" s="85">
        <v>401599.63</v>
      </c>
      <c r="BU258" s="85">
        <v>5855.13</v>
      </c>
      <c r="BV258" s="85">
        <v>0</v>
      </c>
      <c r="BW258" s="85">
        <v>0</v>
      </c>
      <c r="BX258" s="85">
        <v>0</v>
      </c>
      <c r="BY258" s="86">
        <v>1776686.73</v>
      </c>
    </row>
    <row r="259" spans="1:77" x14ac:dyDescent="0.2">
      <c r="A259" s="83" t="s">
        <v>43</v>
      </c>
      <c r="B259" s="84" t="s">
        <v>711</v>
      </c>
      <c r="C259" s="83" t="s">
        <v>712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5">
        <v>0</v>
      </c>
      <c r="S259" s="85">
        <v>0</v>
      </c>
      <c r="T259" s="85">
        <v>0</v>
      </c>
      <c r="U259" s="85">
        <v>0</v>
      </c>
      <c r="V259" s="85">
        <v>0</v>
      </c>
      <c r="W259" s="85">
        <v>42490</v>
      </c>
      <c r="X259" s="85">
        <v>4998.67</v>
      </c>
      <c r="Y259" s="85">
        <v>0</v>
      </c>
      <c r="Z259" s="85">
        <v>0</v>
      </c>
      <c r="AA259" s="85">
        <v>0</v>
      </c>
      <c r="AB259" s="85">
        <v>0</v>
      </c>
      <c r="AC259" s="85">
        <v>0</v>
      </c>
      <c r="AD259" s="85">
        <v>468353</v>
      </c>
      <c r="AE259" s="85">
        <v>0</v>
      </c>
      <c r="AF259" s="85">
        <v>0</v>
      </c>
      <c r="AG259" s="85">
        <v>0</v>
      </c>
      <c r="AH259" s="85">
        <v>0</v>
      </c>
      <c r="AI259" s="85">
        <v>0</v>
      </c>
      <c r="AJ259" s="85">
        <v>0</v>
      </c>
      <c r="AK259" s="85">
        <v>0</v>
      </c>
      <c r="AL259" s="85">
        <v>0</v>
      </c>
      <c r="AM259" s="85">
        <v>0</v>
      </c>
      <c r="AN259" s="85">
        <v>0</v>
      </c>
      <c r="AO259" s="85">
        <v>0</v>
      </c>
      <c r="AP259" s="85">
        <v>0</v>
      </c>
      <c r="AQ259" s="85">
        <v>0</v>
      </c>
      <c r="AR259" s="85">
        <v>0</v>
      </c>
      <c r="AS259" s="85">
        <v>0</v>
      </c>
      <c r="AT259" s="85">
        <v>0</v>
      </c>
      <c r="AU259" s="85">
        <v>0</v>
      </c>
      <c r="AV259" s="85">
        <v>0</v>
      </c>
      <c r="AW259" s="85">
        <v>0</v>
      </c>
      <c r="AX259" s="85">
        <v>0</v>
      </c>
      <c r="AY259" s="85">
        <v>0</v>
      </c>
      <c r="AZ259" s="85">
        <v>0</v>
      </c>
      <c r="BA259" s="85">
        <v>959260.43</v>
      </c>
      <c r="BB259" s="85">
        <v>0</v>
      </c>
      <c r="BC259" s="85">
        <v>0</v>
      </c>
      <c r="BD259" s="85">
        <v>0</v>
      </c>
      <c r="BE259" s="85">
        <v>15000</v>
      </c>
      <c r="BF259" s="85">
        <v>0</v>
      </c>
      <c r="BG259" s="85">
        <v>0</v>
      </c>
      <c r="BH259" s="85">
        <v>0</v>
      </c>
      <c r="BI259" s="85">
        <v>0</v>
      </c>
      <c r="BJ259" s="85">
        <v>0</v>
      </c>
      <c r="BK259" s="85">
        <v>0</v>
      </c>
      <c r="BL259" s="85">
        <v>0</v>
      </c>
      <c r="BM259" s="85">
        <v>0</v>
      </c>
      <c r="BN259" s="85">
        <v>0</v>
      </c>
      <c r="BO259" s="85">
        <v>0</v>
      </c>
      <c r="BP259" s="85">
        <v>0</v>
      </c>
      <c r="BQ259" s="85">
        <v>0</v>
      </c>
      <c r="BR259" s="85">
        <v>0</v>
      </c>
      <c r="BS259" s="85">
        <v>0</v>
      </c>
      <c r="BT259" s="85">
        <v>0</v>
      </c>
      <c r="BU259" s="85">
        <v>0</v>
      </c>
      <c r="BV259" s="85">
        <v>0</v>
      </c>
      <c r="BW259" s="85">
        <v>0</v>
      </c>
      <c r="BX259" s="85">
        <v>0</v>
      </c>
      <c r="BY259" s="86">
        <v>239352</v>
      </c>
    </row>
    <row r="260" spans="1:77" x14ac:dyDescent="0.2">
      <c r="A260" s="83" t="s">
        <v>43</v>
      </c>
      <c r="B260" s="84" t="s">
        <v>713</v>
      </c>
      <c r="C260" s="83" t="s">
        <v>714</v>
      </c>
      <c r="D260" s="85"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  <c r="Q260" s="85">
        <v>0</v>
      </c>
      <c r="R260" s="85">
        <v>0</v>
      </c>
      <c r="S260" s="85">
        <v>0</v>
      </c>
      <c r="T260" s="85">
        <v>0</v>
      </c>
      <c r="U260" s="85">
        <v>0</v>
      </c>
      <c r="V260" s="85">
        <v>0</v>
      </c>
      <c r="W260" s="85">
        <v>52014.01</v>
      </c>
      <c r="X260" s="85">
        <v>1800364.46</v>
      </c>
      <c r="Y260" s="85">
        <v>0</v>
      </c>
      <c r="Z260" s="85">
        <v>1139182.8700000001</v>
      </c>
      <c r="AA260" s="85">
        <v>9382466.1400000006</v>
      </c>
      <c r="AB260" s="85">
        <v>47835.72</v>
      </c>
      <c r="AC260" s="85">
        <v>0</v>
      </c>
      <c r="AD260" s="85">
        <v>36212.620000000003</v>
      </c>
      <c r="AE260" s="85">
        <v>1116086</v>
      </c>
      <c r="AF260" s="85">
        <v>0</v>
      </c>
      <c r="AG260" s="85">
        <v>0</v>
      </c>
      <c r="AH260" s="85">
        <v>0</v>
      </c>
      <c r="AI260" s="85">
        <v>0</v>
      </c>
      <c r="AJ260" s="85">
        <v>0</v>
      </c>
      <c r="AK260" s="85">
        <v>7512597</v>
      </c>
      <c r="AL260" s="85">
        <v>0</v>
      </c>
      <c r="AM260" s="85">
        <v>0</v>
      </c>
      <c r="AN260" s="85">
        <v>0</v>
      </c>
      <c r="AO260" s="85">
        <v>0</v>
      </c>
      <c r="AP260" s="85">
        <v>0</v>
      </c>
      <c r="AQ260" s="85">
        <v>0</v>
      </c>
      <c r="AR260" s="85">
        <v>0</v>
      </c>
      <c r="AS260" s="85">
        <v>0</v>
      </c>
      <c r="AT260" s="85">
        <v>0</v>
      </c>
      <c r="AU260" s="85">
        <v>0</v>
      </c>
      <c r="AV260" s="85">
        <v>0</v>
      </c>
      <c r="AW260" s="85">
        <v>0</v>
      </c>
      <c r="AX260" s="85">
        <v>0</v>
      </c>
      <c r="AY260" s="85">
        <v>0</v>
      </c>
      <c r="AZ260" s="85">
        <v>0</v>
      </c>
      <c r="BA260" s="85">
        <v>0</v>
      </c>
      <c r="BB260" s="85">
        <v>0</v>
      </c>
      <c r="BC260" s="85">
        <v>0</v>
      </c>
      <c r="BD260" s="85">
        <v>0</v>
      </c>
      <c r="BE260" s="85">
        <v>0</v>
      </c>
      <c r="BF260" s="85">
        <v>0</v>
      </c>
      <c r="BG260" s="85">
        <v>0</v>
      </c>
      <c r="BH260" s="85">
        <v>0</v>
      </c>
      <c r="BI260" s="85">
        <v>0</v>
      </c>
      <c r="BJ260" s="85">
        <v>0</v>
      </c>
      <c r="BK260" s="85">
        <v>0</v>
      </c>
      <c r="BL260" s="85">
        <v>0</v>
      </c>
      <c r="BM260" s="85">
        <v>0</v>
      </c>
      <c r="BN260" s="85">
        <v>0</v>
      </c>
      <c r="BO260" s="85">
        <v>0</v>
      </c>
      <c r="BP260" s="85">
        <v>0</v>
      </c>
      <c r="BQ260" s="85">
        <v>0</v>
      </c>
      <c r="BR260" s="85">
        <v>0</v>
      </c>
      <c r="BS260" s="85">
        <v>0</v>
      </c>
      <c r="BT260" s="85">
        <v>925075.41</v>
      </c>
      <c r="BU260" s="85">
        <v>0</v>
      </c>
      <c r="BV260" s="85">
        <v>0</v>
      </c>
      <c r="BW260" s="85">
        <v>0</v>
      </c>
      <c r="BX260" s="85">
        <v>199604.43</v>
      </c>
      <c r="BY260" s="86">
        <v>20660449.600000001</v>
      </c>
    </row>
    <row r="261" spans="1:77" x14ac:dyDescent="0.2">
      <c r="A261" s="83" t="s">
        <v>43</v>
      </c>
      <c r="B261" s="84" t="s">
        <v>715</v>
      </c>
      <c r="C261" s="83" t="s">
        <v>716</v>
      </c>
      <c r="D261" s="85">
        <v>0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  <c r="Q261" s="85">
        <v>0</v>
      </c>
      <c r="R261" s="85">
        <v>0</v>
      </c>
      <c r="S261" s="85">
        <v>0</v>
      </c>
      <c r="T261" s="85">
        <v>0</v>
      </c>
      <c r="U261" s="85">
        <v>-55390</v>
      </c>
      <c r="V261" s="85">
        <v>0</v>
      </c>
      <c r="W261" s="85">
        <v>0</v>
      </c>
      <c r="X261" s="85">
        <v>0</v>
      </c>
      <c r="Y261" s="85">
        <v>0</v>
      </c>
      <c r="Z261" s="85">
        <v>0</v>
      </c>
      <c r="AA261" s="85">
        <v>0</v>
      </c>
      <c r="AB261" s="85">
        <v>0</v>
      </c>
      <c r="AC261" s="85">
        <v>-8897694.5</v>
      </c>
      <c r="AD261" s="85">
        <v>0</v>
      </c>
      <c r="AE261" s="85">
        <v>0</v>
      </c>
      <c r="AF261" s="85">
        <v>0</v>
      </c>
      <c r="AG261" s="85">
        <v>0</v>
      </c>
      <c r="AH261" s="85">
        <v>0</v>
      </c>
      <c r="AI261" s="85">
        <v>0</v>
      </c>
      <c r="AJ261" s="85">
        <v>0</v>
      </c>
      <c r="AK261" s="85">
        <v>0</v>
      </c>
      <c r="AL261" s="85">
        <v>0</v>
      </c>
      <c r="AM261" s="85">
        <v>0</v>
      </c>
      <c r="AN261" s="85">
        <v>0</v>
      </c>
      <c r="AO261" s="85">
        <v>0</v>
      </c>
      <c r="AP261" s="85">
        <v>0</v>
      </c>
      <c r="AQ261" s="85">
        <v>0</v>
      </c>
      <c r="AR261" s="85">
        <v>0</v>
      </c>
      <c r="AS261" s="85">
        <v>0</v>
      </c>
      <c r="AT261" s="85">
        <v>0</v>
      </c>
      <c r="AU261" s="85">
        <v>0</v>
      </c>
      <c r="AV261" s="85">
        <v>0</v>
      </c>
      <c r="AW261" s="85">
        <v>0</v>
      </c>
      <c r="AX261" s="85">
        <v>0</v>
      </c>
      <c r="AY261" s="85">
        <v>0</v>
      </c>
      <c r="AZ261" s="85">
        <v>0</v>
      </c>
      <c r="BA261" s="85">
        <v>0</v>
      </c>
      <c r="BB261" s="85">
        <v>0</v>
      </c>
      <c r="BC261" s="85">
        <v>0</v>
      </c>
      <c r="BD261" s="85">
        <v>0</v>
      </c>
      <c r="BE261" s="85">
        <v>0</v>
      </c>
      <c r="BF261" s="85">
        <v>0</v>
      </c>
      <c r="BG261" s="85">
        <v>0</v>
      </c>
      <c r="BH261" s="85">
        <v>0</v>
      </c>
      <c r="BI261" s="85">
        <v>0</v>
      </c>
      <c r="BJ261" s="85">
        <v>0</v>
      </c>
      <c r="BK261" s="85">
        <v>0</v>
      </c>
      <c r="BL261" s="85">
        <v>0</v>
      </c>
      <c r="BM261" s="85">
        <v>0</v>
      </c>
      <c r="BN261" s="85">
        <v>0</v>
      </c>
      <c r="BO261" s="85">
        <v>0</v>
      </c>
      <c r="BP261" s="85">
        <v>0</v>
      </c>
      <c r="BQ261" s="85">
        <v>0</v>
      </c>
      <c r="BR261" s="85">
        <v>0</v>
      </c>
      <c r="BS261" s="85">
        <v>0</v>
      </c>
      <c r="BT261" s="85">
        <v>0</v>
      </c>
      <c r="BU261" s="85">
        <v>0</v>
      </c>
      <c r="BV261" s="85">
        <v>0</v>
      </c>
      <c r="BW261" s="85">
        <v>0</v>
      </c>
      <c r="BX261" s="85">
        <v>0</v>
      </c>
      <c r="BY261" s="86">
        <v>12781401</v>
      </c>
    </row>
    <row r="262" spans="1:77" x14ac:dyDescent="0.2">
      <c r="A262" s="83" t="s">
        <v>43</v>
      </c>
      <c r="B262" s="84" t="s">
        <v>717</v>
      </c>
      <c r="C262" s="83" t="s">
        <v>718</v>
      </c>
      <c r="D262" s="85">
        <v>-1159535.82</v>
      </c>
      <c r="E262" s="85">
        <v>0</v>
      </c>
      <c r="F262" s="85">
        <v>0</v>
      </c>
      <c r="G262" s="85">
        <v>-24378.34</v>
      </c>
      <c r="H262" s="85">
        <v>0</v>
      </c>
      <c r="I262" s="85">
        <v>-1470.5</v>
      </c>
      <c r="J262" s="85">
        <v>0</v>
      </c>
      <c r="K262" s="85">
        <v>-127624.99</v>
      </c>
      <c r="L262" s="85">
        <v>-47873.45</v>
      </c>
      <c r="M262" s="85">
        <v>-846471.23</v>
      </c>
      <c r="N262" s="85">
        <v>0</v>
      </c>
      <c r="O262" s="85">
        <v>0</v>
      </c>
      <c r="P262" s="85">
        <v>0</v>
      </c>
      <c r="Q262" s="85">
        <v>-262678.69</v>
      </c>
      <c r="R262" s="85">
        <v>0</v>
      </c>
      <c r="S262" s="85">
        <v>0</v>
      </c>
      <c r="T262" s="85">
        <v>0</v>
      </c>
      <c r="U262" s="85">
        <v>0</v>
      </c>
      <c r="V262" s="85">
        <v>0</v>
      </c>
      <c r="W262" s="85">
        <v>-288018.34999999998</v>
      </c>
      <c r="X262" s="85">
        <v>-18448.13</v>
      </c>
      <c r="Y262" s="85">
        <v>0</v>
      </c>
      <c r="Z262" s="85">
        <v>-4770</v>
      </c>
      <c r="AA262" s="85">
        <v>-26214.87</v>
      </c>
      <c r="AB262" s="85">
        <v>0</v>
      </c>
      <c r="AC262" s="85">
        <v>0</v>
      </c>
      <c r="AD262" s="85">
        <v>0</v>
      </c>
      <c r="AE262" s="85">
        <v>0</v>
      </c>
      <c r="AF262" s="85">
        <v>0</v>
      </c>
      <c r="AG262" s="85">
        <v>0</v>
      </c>
      <c r="AH262" s="85">
        <v>0</v>
      </c>
      <c r="AI262" s="85">
        <v>0</v>
      </c>
      <c r="AJ262" s="85">
        <v>0</v>
      </c>
      <c r="AK262" s="85">
        <v>-132628.07</v>
      </c>
      <c r="AL262" s="85">
        <v>-3763.3</v>
      </c>
      <c r="AM262" s="85">
        <v>-50323.6</v>
      </c>
      <c r="AN262" s="85">
        <v>-28336.1</v>
      </c>
      <c r="AO262" s="85">
        <v>0</v>
      </c>
      <c r="AP262" s="85">
        <v>0</v>
      </c>
      <c r="AQ262" s="85">
        <v>0</v>
      </c>
      <c r="AR262" s="85">
        <v>10600</v>
      </c>
      <c r="AS262" s="85">
        <v>-20659.82</v>
      </c>
      <c r="AT262" s="85">
        <v>-3783.41</v>
      </c>
      <c r="AU262" s="85">
        <v>-13634.54</v>
      </c>
      <c r="AV262" s="85">
        <v>-3099.21</v>
      </c>
      <c r="AW262" s="85">
        <v>0</v>
      </c>
      <c r="AX262" s="85">
        <v>-6222900.8499999996</v>
      </c>
      <c r="AY262" s="85">
        <v>0</v>
      </c>
      <c r="AZ262" s="85">
        <v>-344733.05</v>
      </c>
      <c r="BA262" s="85">
        <v>-6132.67</v>
      </c>
      <c r="BB262" s="85">
        <v>0</v>
      </c>
      <c r="BC262" s="85">
        <v>0</v>
      </c>
      <c r="BD262" s="85">
        <v>-82601.440000000002</v>
      </c>
      <c r="BE262" s="85">
        <v>0</v>
      </c>
      <c r="BF262" s="85">
        <v>0</v>
      </c>
      <c r="BG262" s="85">
        <v>0</v>
      </c>
      <c r="BH262" s="85">
        <v>0</v>
      </c>
      <c r="BI262" s="85">
        <v>0</v>
      </c>
      <c r="BJ262" s="85">
        <v>0</v>
      </c>
      <c r="BK262" s="85">
        <v>0</v>
      </c>
      <c r="BL262" s="85">
        <v>0</v>
      </c>
      <c r="BM262" s="85">
        <v>0</v>
      </c>
      <c r="BN262" s="85">
        <v>-8685.5300000000007</v>
      </c>
      <c r="BO262" s="85">
        <v>-4571.3999999999996</v>
      </c>
      <c r="BP262" s="85">
        <v>0</v>
      </c>
      <c r="BQ262" s="85">
        <v>0</v>
      </c>
      <c r="BR262" s="85">
        <v>0</v>
      </c>
      <c r="BS262" s="85">
        <v>0</v>
      </c>
      <c r="BT262" s="85">
        <v>-61119.14</v>
      </c>
      <c r="BU262" s="85">
        <v>-87735</v>
      </c>
      <c r="BV262" s="85">
        <v>0</v>
      </c>
      <c r="BW262" s="85">
        <v>0</v>
      </c>
      <c r="BX262" s="85">
        <v>0</v>
      </c>
      <c r="BY262" s="86">
        <v>188933060.41</v>
      </c>
    </row>
    <row r="263" spans="1:77" x14ac:dyDescent="0.2">
      <c r="A263" s="83" t="s">
        <v>43</v>
      </c>
      <c r="B263" s="84" t="s">
        <v>719</v>
      </c>
      <c r="C263" s="83" t="s">
        <v>720</v>
      </c>
      <c r="D263" s="85">
        <v>13600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597448.66</v>
      </c>
      <c r="K263" s="85">
        <v>0</v>
      </c>
      <c r="L263" s="85">
        <v>2533.9</v>
      </c>
      <c r="M263" s="85">
        <v>27485.84</v>
      </c>
      <c r="N263" s="85">
        <v>0</v>
      </c>
      <c r="O263" s="85">
        <v>0</v>
      </c>
      <c r="P263" s="85">
        <v>0</v>
      </c>
      <c r="Q263" s="85">
        <v>29251.34</v>
      </c>
      <c r="R263" s="85">
        <v>0</v>
      </c>
      <c r="S263" s="85">
        <v>0</v>
      </c>
      <c r="T263" s="85">
        <v>0</v>
      </c>
      <c r="U263" s="85">
        <v>0</v>
      </c>
      <c r="V263" s="85">
        <v>0</v>
      </c>
      <c r="W263" s="85">
        <v>12368.95</v>
      </c>
      <c r="X263" s="85">
        <v>74497.19</v>
      </c>
      <c r="Y263" s="85">
        <v>0</v>
      </c>
      <c r="Z263" s="85">
        <v>0</v>
      </c>
      <c r="AA263" s="85">
        <v>2862.73</v>
      </c>
      <c r="AB263" s="85">
        <v>0</v>
      </c>
      <c r="AC263" s="85">
        <v>0</v>
      </c>
      <c r="AD263" s="85">
        <v>0</v>
      </c>
      <c r="AE263" s="85">
        <v>0</v>
      </c>
      <c r="AF263" s="85">
        <v>0</v>
      </c>
      <c r="AG263" s="85">
        <v>0</v>
      </c>
      <c r="AH263" s="85">
        <v>0</v>
      </c>
      <c r="AI263" s="85">
        <v>0</v>
      </c>
      <c r="AJ263" s="85">
        <v>0</v>
      </c>
      <c r="AK263" s="85">
        <v>0</v>
      </c>
      <c r="AL263" s="85">
        <v>0</v>
      </c>
      <c r="AM263" s="85">
        <v>0</v>
      </c>
      <c r="AN263" s="85">
        <v>0</v>
      </c>
      <c r="AO263" s="85">
        <v>0</v>
      </c>
      <c r="AP263" s="85">
        <v>0</v>
      </c>
      <c r="AQ263" s="85">
        <v>0</v>
      </c>
      <c r="AR263" s="85">
        <v>0</v>
      </c>
      <c r="AS263" s="85">
        <v>0</v>
      </c>
      <c r="AT263" s="85">
        <v>28028.57</v>
      </c>
      <c r="AU263" s="85">
        <v>0</v>
      </c>
      <c r="AV263" s="85">
        <v>0</v>
      </c>
      <c r="AW263" s="85">
        <v>0</v>
      </c>
      <c r="AX263" s="85">
        <v>0</v>
      </c>
      <c r="AY263" s="85">
        <v>0</v>
      </c>
      <c r="AZ263" s="85">
        <v>22494.32</v>
      </c>
      <c r="BA263" s="85">
        <v>0</v>
      </c>
      <c r="BB263" s="85">
        <v>0</v>
      </c>
      <c r="BC263" s="85">
        <v>0</v>
      </c>
      <c r="BD263" s="85">
        <v>0</v>
      </c>
      <c r="BE263" s="85">
        <v>0</v>
      </c>
      <c r="BF263" s="85">
        <v>0</v>
      </c>
      <c r="BG263" s="85">
        <v>0</v>
      </c>
      <c r="BH263" s="85">
        <v>0</v>
      </c>
      <c r="BI263" s="85">
        <v>0</v>
      </c>
      <c r="BJ263" s="85">
        <v>0</v>
      </c>
      <c r="BK263" s="85">
        <v>0</v>
      </c>
      <c r="BL263" s="85">
        <v>0</v>
      </c>
      <c r="BM263" s="85">
        <v>0</v>
      </c>
      <c r="BN263" s="85">
        <v>0</v>
      </c>
      <c r="BO263" s="85">
        <v>0</v>
      </c>
      <c r="BP263" s="85">
        <v>0</v>
      </c>
      <c r="BQ263" s="85">
        <v>0</v>
      </c>
      <c r="BR263" s="85">
        <v>0</v>
      </c>
      <c r="BS263" s="85">
        <v>0</v>
      </c>
      <c r="BT263" s="85">
        <v>0</v>
      </c>
      <c r="BU263" s="85">
        <v>0</v>
      </c>
      <c r="BV263" s="85">
        <v>0</v>
      </c>
      <c r="BW263" s="85">
        <v>0</v>
      </c>
      <c r="BX263" s="85">
        <v>75898.89</v>
      </c>
      <c r="BY263" s="86">
        <v>-74778874.349999994</v>
      </c>
    </row>
    <row r="264" spans="1:77" x14ac:dyDescent="0.2">
      <c r="A264" s="83" t="s">
        <v>43</v>
      </c>
      <c r="B264" s="84" t="s">
        <v>721</v>
      </c>
      <c r="C264" s="83" t="s">
        <v>722</v>
      </c>
      <c r="D264" s="85">
        <v>-87406569.209999993</v>
      </c>
      <c r="E264" s="85">
        <v>-32282191.149999999</v>
      </c>
      <c r="F264" s="85">
        <v>-24981794.789999999</v>
      </c>
      <c r="G264" s="85">
        <v>-25181040.600000001</v>
      </c>
      <c r="H264" s="85">
        <v>-21402273.539999999</v>
      </c>
      <c r="I264" s="85">
        <v>-10630919.74</v>
      </c>
      <c r="J264" s="85">
        <v>-19450180.48</v>
      </c>
      <c r="K264" s="85">
        <v>-15360735.210000001</v>
      </c>
      <c r="L264" s="85">
        <v>-14567260.460000001</v>
      </c>
      <c r="M264" s="85">
        <v>-46001987.689999998</v>
      </c>
      <c r="N264" s="85">
        <v>-13345708.07</v>
      </c>
      <c r="O264" s="85">
        <v>-25477132.670000002</v>
      </c>
      <c r="P264" s="85">
        <v>-40959886.549999997</v>
      </c>
      <c r="Q264" s="85">
        <v>-42819803.530000001</v>
      </c>
      <c r="R264" s="85">
        <v>-5985295.2800000003</v>
      </c>
      <c r="S264" s="85">
        <v>-36427215.390000001</v>
      </c>
      <c r="T264" s="85">
        <v>-20136672.84</v>
      </c>
      <c r="U264" s="85">
        <v>-7388391.3799999999</v>
      </c>
      <c r="V264" s="85">
        <v>-16744672.460000001</v>
      </c>
      <c r="W264" s="85">
        <v>-35083112.420000002</v>
      </c>
      <c r="X264" s="85">
        <v>-26618205.390000001</v>
      </c>
      <c r="Y264" s="85">
        <v>-38730614.770000003</v>
      </c>
      <c r="Z264" s="85">
        <v>-17717675.309999999</v>
      </c>
      <c r="AA264" s="85">
        <v>-32335841.870000001</v>
      </c>
      <c r="AB264" s="85">
        <v>-18627620.129999999</v>
      </c>
      <c r="AC264" s="85">
        <v>0</v>
      </c>
      <c r="AD264" s="85">
        <v>-10228657.189999999</v>
      </c>
      <c r="AE264" s="85">
        <v>-59827187.520000003</v>
      </c>
      <c r="AF264" s="85">
        <v>-41278684.939999998</v>
      </c>
      <c r="AG264" s="85">
        <v>-13429515.02</v>
      </c>
      <c r="AH264" s="85">
        <v>-10464715.32</v>
      </c>
      <c r="AI264" s="85">
        <v>-12114575.57</v>
      </c>
      <c r="AJ264" s="85">
        <v>-18027643.449999999</v>
      </c>
      <c r="AK264" s="85">
        <v>-15865991.619999999</v>
      </c>
      <c r="AL264" s="85">
        <v>-15846329.24</v>
      </c>
      <c r="AM264" s="85">
        <v>-21991274.739999998</v>
      </c>
      <c r="AN264" s="85">
        <v>-13125254.710000001</v>
      </c>
      <c r="AO264" s="85">
        <v>-13720022.92</v>
      </c>
      <c r="AP264" s="85">
        <v>-14698989.5</v>
      </c>
      <c r="AQ264" s="85">
        <v>-56099044.07</v>
      </c>
      <c r="AR264" s="85">
        <v>-16634614.470000001</v>
      </c>
      <c r="AS264" s="85">
        <v>-23568656</v>
      </c>
      <c r="AT264" s="85">
        <v>-17110818.789999999</v>
      </c>
      <c r="AU264" s="85">
        <v>-17543819.129999999</v>
      </c>
      <c r="AV264" s="85">
        <v>-3860290.08</v>
      </c>
      <c r="AW264" s="85">
        <v>-7419200.3899999997</v>
      </c>
      <c r="AX264" s="85">
        <v>-63273530.579999998</v>
      </c>
      <c r="AY264" s="85">
        <v>-12828493</v>
      </c>
      <c r="AZ264" s="85">
        <v>-20612337.239999998</v>
      </c>
      <c r="BA264" s="85">
        <v>-29618478.670000002</v>
      </c>
      <c r="BB264" s="85">
        <v>-28926205.27</v>
      </c>
      <c r="BC264" s="85">
        <v>-21900595.140000001</v>
      </c>
      <c r="BD264" s="85">
        <v>-28559103.68</v>
      </c>
      <c r="BE264" s="85">
        <v>-25345369.030000001</v>
      </c>
      <c r="BF264" s="85">
        <v>-17169700.59</v>
      </c>
      <c r="BG264" s="85">
        <v>-10077331.73</v>
      </c>
      <c r="BH264" s="85">
        <v>-4868384.57</v>
      </c>
      <c r="BI264" s="85">
        <v>-62456439.75</v>
      </c>
      <c r="BJ264" s="85">
        <v>-40073066.93</v>
      </c>
      <c r="BK264" s="85">
        <v>-19054978.629999999</v>
      </c>
      <c r="BL264" s="85">
        <v>-17090609.940000001</v>
      </c>
      <c r="BM264" s="85">
        <v>-23216903.219999999</v>
      </c>
      <c r="BN264" s="85">
        <v>-26455451.710000001</v>
      </c>
      <c r="BO264" s="85">
        <v>-13677321.59</v>
      </c>
      <c r="BP264" s="85">
        <v>-33480873.510000002</v>
      </c>
      <c r="BQ264" s="85">
        <v>-15811212.9</v>
      </c>
      <c r="BR264" s="85">
        <v>-16176808.789999999</v>
      </c>
      <c r="BS264" s="85">
        <v>-19132213.359999999</v>
      </c>
      <c r="BT264" s="85">
        <v>-32085526.16</v>
      </c>
      <c r="BU264" s="85">
        <v>-29767540.32</v>
      </c>
      <c r="BV264" s="85">
        <v>-14999887.08</v>
      </c>
      <c r="BW264" s="85">
        <v>-7436481.9500000002</v>
      </c>
      <c r="BX264" s="85">
        <v>-7704675.1500000004</v>
      </c>
      <c r="BY264" s="86">
        <v>40728365.159999996</v>
      </c>
    </row>
    <row r="265" spans="1:77" x14ac:dyDescent="0.2">
      <c r="A265" s="83" t="s">
        <v>43</v>
      </c>
      <c r="B265" s="84" t="s">
        <v>723</v>
      </c>
      <c r="C265" s="83" t="s">
        <v>724</v>
      </c>
      <c r="D265" s="85">
        <v>-45257314.490000002</v>
      </c>
      <c r="E265" s="85">
        <v>-7495207.4000000004</v>
      </c>
      <c r="F265" s="85">
        <v>-13971752.619999999</v>
      </c>
      <c r="G265" s="85">
        <v>-4268021.93</v>
      </c>
      <c r="H265" s="85">
        <v>-2213512.9</v>
      </c>
      <c r="I265" s="85">
        <v>0</v>
      </c>
      <c r="J265" s="85">
        <v>-109742924.95999999</v>
      </c>
      <c r="K265" s="85">
        <v>-7692742</v>
      </c>
      <c r="L265" s="85">
        <v>-1466242.96</v>
      </c>
      <c r="M265" s="85">
        <v>-16606575.710000001</v>
      </c>
      <c r="N265" s="85">
        <v>-667980.18000000005</v>
      </c>
      <c r="O265" s="85">
        <v>-4875487.0999999996</v>
      </c>
      <c r="P265" s="85">
        <v>-12900385.699999999</v>
      </c>
      <c r="Q265" s="85">
        <v>-9182185.3000000007</v>
      </c>
      <c r="R265" s="85">
        <v>-502301.5</v>
      </c>
      <c r="S265" s="85">
        <v>-2843806.8</v>
      </c>
      <c r="T265" s="85">
        <v>-3204520.27</v>
      </c>
      <c r="U265" s="85">
        <v>-709726.34</v>
      </c>
      <c r="V265" s="85">
        <v>-58422043.93</v>
      </c>
      <c r="W265" s="85">
        <v>-8934516.1500000004</v>
      </c>
      <c r="X265" s="85">
        <v>-3277129.64</v>
      </c>
      <c r="Y265" s="85">
        <v>-11724242.32</v>
      </c>
      <c r="Z265" s="85">
        <v>-1737088.8</v>
      </c>
      <c r="AA265" s="85">
        <v>-3170067.64</v>
      </c>
      <c r="AB265" s="85">
        <v>-1110845.79</v>
      </c>
      <c r="AC265" s="85">
        <v>0</v>
      </c>
      <c r="AD265" s="85">
        <v>-166525.73000000001</v>
      </c>
      <c r="AE265" s="85">
        <v>-121761776.83</v>
      </c>
      <c r="AF265" s="85">
        <v>2.3999999999999998E-3</v>
      </c>
      <c r="AG265" s="85">
        <v>-1131665.8999999999</v>
      </c>
      <c r="AH265" s="85">
        <v>-1855490.7</v>
      </c>
      <c r="AI265" s="85">
        <v>-904309.88</v>
      </c>
      <c r="AJ265" s="85">
        <v>-2617197.65</v>
      </c>
      <c r="AK265" s="85">
        <v>-1727798.03</v>
      </c>
      <c r="AL265" s="85">
        <v>-2237489.48</v>
      </c>
      <c r="AM265" s="85">
        <v>-2700497.8</v>
      </c>
      <c r="AN265" s="85">
        <v>-1386238.53</v>
      </c>
      <c r="AO265" s="85">
        <v>-1564082.61</v>
      </c>
      <c r="AP265" s="85">
        <v>-960771.2</v>
      </c>
      <c r="AQ265" s="85">
        <v>-47732688.060000002</v>
      </c>
      <c r="AR265" s="85">
        <v>-1058953.3999999999</v>
      </c>
      <c r="AS265" s="85">
        <v>-1455821.6</v>
      </c>
      <c r="AT265" s="85">
        <v>-875259.72</v>
      </c>
      <c r="AU265" s="85">
        <v>-1186409.56</v>
      </c>
      <c r="AV265" s="85">
        <v>-319486.68</v>
      </c>
      <c r="AW265" s="85">
        <v>-528222.96</v>
      </c>
      <c r="AX265" s="85">
        <v>-70158917.650000006</v>
      </c>
      <c r="AY265" s="85">
        <v>-571471.80000000005</v>
      </c>
      <c r="AZ265" s="85">
        <v>-3024556.45</v>
      </c>
      <c r="BA265" s="85">
        <v>-4631516.0599999996</v>
      </c>
      <c r="BB265" s="85">
        <v>-4346560.9000000004</v>
      </c>
      <c r="BC265" s="85">
        <v>-2874854.5</v>
      </c>
      <c r="BD265" s="85">
        <v>-7620429.2000000002</v>
      </c>
      <c r="BE265" s="85">
        <v>-6480350.0499999998</v>
      </c>
      <c r="BF265" s="85">
        <v>-3044711.19</v>
      </c>
      <c r="BG265" s="85">
        <v>-479311.12</v>
      </c>
      <c r="BH265" s="85">
        <v>0</v>
      </c>
      <c r="BI265" s="85">
        <v>-62279851.600000001</v>
      </c>
      <c r="BJ265" s="85">
        <v>-18049542.539999999</v>
      </c>
      <c r="BK265" s="85">
        <v>-1833333.33</v>
      </c>
      <c r="BL265" s="85">
        <v>-1207647.3500000001</v>
      </c>
      <c r="BM265" s="85">
        <v>-1258529</v>
      </c>
      <c r="BN265" s="85">
        <v>-2358782.67</v>
      </c>
      <c r="BO265" s="85">
        <v>-1424653.47</v>
      </c>
      <c r="BP265" s="85">
        <v>-41764991.280000001</v>
      </c>
      <c r="BQ265" s="85">
        <v>-1557249.7</v>
      </c>
      <c r="BR265" s="85">
        <v>-2319102.7799999998</v>
      </c>
      <c r="BS265" s="85">
        <v>-3771658.8</v>
      </c>
      <c r="BT265" s="85">
        <v>-2358633.2999999998</v>
      </c>
      <c r="BU265" s="85">
        <v>-9013375.1999999993</v>
      </c>
      <c r="BV265" s="85">
        <v>-1597287.54</v>
      </c>
      <c r="BW265" s="85">
        <v>-133247.28</v>
      </c>
      <c r="BX265" s="85">
        <v>-76774.17</v>
      </c>
      <c r="BY265" s="86">
        <v>-6823891.1599999983</v>
      </c>
    </row>
    <row r="266" spans="1:77" x14ac:dyDescent="0.2">
      <c r="A266" s="83" t="s">
        <v>43</v>
      </c>
      <c r="B266" s="84" t="s">
        <v>725</v>
      </c>
      <c r="C266" s="83" t="s">
        <v>726</v>
      </c>
      <c r="D266" s="85">
        <v>-15946090.26</v>
      </c>
      <c r="E266" s="85">
        <v>-19214360.18</v>
      </c>
      <c r="F266" s="85">
        <v>-4555986.0199999996</v>
      </c>
      <c r="G266" s="85">
        <v>-4594855.12</v>
      </c>
      <c r="H266" s="85">
        <v>-3906859.4</v>
      </c>
      <c r="I266" s="85">
        <v>-1939636.89</v>
      </c>
      <c r="J266" s="85">
        <v>-3644615.6</v>
      </c>
      <c r="K266" s="85">
        <v>-2906605.28</v>
      </c>
      <c r="L266" s="85">
        <v>-2727176.22</v>
      </c>
      <c r="M266" s="85">
        <v>-8699245.3599999994</v>
      </c>
      <c r="N266" s="85">
        <v>-2497233.4900000002</v>
      </c>
      <c r="O266" s="85">
        <v>-4821587.26</v>
      </c>
      <c r="P266" s="85">
        <v>-7752182.3799999999</v>
      </c>
      <c r="Q266" s="85">
        <v>-8089806.1500000004</v>
      </c>
      <c r="R266" s="85">
        <v>-1093951.03</v>
      </c>
      <c r="S266" s="85">
        <v>-6102421.6900000004</v>
      </c>
      <c r="T266" s="85">
        <v>-3809042.28</v>
      </c>
      <c r="U266" s="85">
        <v>-1398427.09</v>
      </c>
      <c r="V266" s="85">
        <v>-3488431.93</v>
      </c>
      <c r="W266" s="85">
        <v>-6652713.3799999999</v>
      </c>
      <c r="X266" s="85">
        <v>-5050570</v>
      </c>
      <c r="Y266" s="85">
        <v>-7326974.5199999996</v>
      </c>
      <c r="Z266" s="85">
        <v>-3334201.67</v>
      </c>
      <c r="AA266" s="85">
        <v>-6138141.8499999996</v>
      </c>
      <c r="AB266" s="85">
        <v>-3536081.58</v>
      </c>
      <c r="AC266" s="85">
        <v>0</v>
      </c>
      <c r="AD266" s="85">
        <v>-1939662.46</v>
      </c>
      <c r="AE266" s="85">
        <v>-10834090.050000001</v>
      </c>
      <c r="AF266" s="85">
        <v>-7471645.0800000001</v>
      </c>
      <c r="AG266" s="85">
        <v>-2431765.83</v>
      </c>
      <c r="AH266" s="85">
        <v>-1892894.69</v>
      </c>
      <c r="AI266" s="85">
        <v>-2192128.87</v>
      </c>
      <c r="AJ266" s="85">
        <v>-3264718.75</v>
      </c>
      <c r="AK266" s="85">
        <v>-2872035.12</v>
      </c>
      <c r="AL266" s="85">
        <v>-2867269.42</v>
      </c>
      <c r="AM266" s="85">
        <v>-3982186.26</v>
      </c>
      <c r="AN266" s="85">
        <v>-2376139.9300000002</v>
      </c>
      <c r="AO266" s="85">
        <v>-2482575.7799999998</v>
      </c>
      <c r="AP266" s="85">
        <v>-2659662.9300000002</v>
      </c>
      <c r="AQ266" s="85">
        <v>-10104294.68</v>
      </c>
      <c r="AR266" s="85">
        <v>-2994413.05</v>
      </c>
      <c r="AS266" s="85">
        <v>-4245363.6500000004</v>
      </c>
      <c r="AT266" s="85">
        <v>-3081219.56</v>
      </c>
      <c r="AU266" s="85">
        <v>-3158906.44</v>
      </c>
      <c r="AV266" s="85">
        <v>-694669.86</v>
      </c>
      <c r="AW266" s="85">
        <v>-1335396.05</v>
      </c>
      <c r="AX266" s="85">
        <v>-11144493.68</v>
      </c>
      <c r="AY266" s="85">
        <v>-2256881.65</v>
      </c>
      <c r="AZ266" s="85">
        <v>-3624384.89</v>
      </c>
      <c r="BA266" s="85">
        <v>-5210904.24</v>
      </c>
      <c r="BB266" s="85">
        <v>-5089198.68</v>
      </c>
      <c r="BC266" s="85">
        <v>-3853094.12</v>
      </c>
      <c r="BD266" s="85">
        <v>-5020924.87</v>
      </c>
      <c r="BE266" s="85">
        <v>-4458571.54</v>
      </c>
      <c r="BF266" s="85">
        <v>-3022371.91</v>
      </c>
      <c r="BG266" s="85">
        <v>-1746581.32</v>
      </c>
      <c r="BH266" s="85">
        <v>-821910.64</v>
      </c>
      <c r="BI266" s="85">
        <v>-11130629.800000001</v>
      </c>
      <c r="BJ266" s="85">
        <v>-7139837.5</v>
      </c>
      <c r="BK266" s="85">
        <v>-3393160.29</v>
      </c>
      <c r="BL266" s="85">
        <v>-3050413.53</v>
      </c>
      <c r="BM266" s="85">
        <v>-4133536.33</v>
      </c>
      <c r="BN266" s="85">
        <v>-4712261.38</v>
      </c>
      <c r="BO266" s="85">
        <v>-2441437.67</v>
      </c>
      <c r="BP266" s="85">
        <v>-5990148.9400000004</v>
      </c>
      <c r="BQ266" s="85">
        <v>-2831023.97</v>
      </c>
      <c r="BR266" s="85">
        <v>-2897692.81</v>
      </c>
      <c r="BS266" s="85">
        <v>-3425496.98</v>
      </c>
      <c r="BT266" s="85">
        <v>-4865505.5999999996</v>
      </c>
      <c r="BU266" s="85">
        <v>-5332854.5599999996</v>
      </c>
      <c r="BV266" s="85">
        <v>-2685113.42</v>
      </c>
      <c r="BW266" s="85">
        <v>-1332167.21</v>
      </c>
      <c r="BX266" s="85">
        <v>-1379591.39</v>
      </c>
      <c r="BY266" s="86">
        <v>4953117.3199999984</v>
      </c>
    </row>
    <row r="267" spans="1:77" x14ac:dyDescent="0.2">
      <c r="A267" s="83" t="s">
        <v>43</v>
      </c>
      <c r="B267" s="84" t="s">
        <v>727</v>
      </c>
      <c r="C267" s="83" t="s">
        <v>728</v>
      </c>
      <c r="D267" s="85">
        <v>1802650</v>
      </c>
      <c r="E267" s="85">
        <v>95550</v>
      </c>
      <c r="F267" s="85">
        <v>112900</v>
      </c>
      <c r="G267" s="85">
        <v>188600</v>
      </c>
      <c r="H267" s="85">
        <v>292850</v>
      </c>
      <c r="I267" s="85">
        <v>0</v>
      </c>
      <c r="J267" s="85">
        <v>435550</v>
      </c>
      <c r="K267" s="85">
        <v>394300</v>
      </c>
      <c r="L267" s="85">
        <v>22200</v>
      </c>
      <c r="M267" s="85">
        <v>203000</v>
      </c>
      <c r="N267" s="85">
        <v>75750</v>
      </c>
      <c r="O267" s="85">
        <v>117100</v>
      </c>
      <c r="P267" s="85">
        <v>140550</v>
      </c>
      <c r="Q267" s="85">
        <v>216450</v>
      </c>
      <c r="R267" s="85">
        <v>25181.5</v>
      </c>
      <c r="S267" s="85">
        <v>13150</v>
      </c>
      <c r="T267" s="85">
        <v>11250</v>
      </c>
      <c r="U267" s="85">
        <v>0</v>
      </c>
      <c r="V267" s="85">
        <v>1861000</v>
      </c>
      <c r="W267" s="85">
        <v>149400</v>
      </c>
      <c r="X267" s="85">
        <v>76500</v>
      </c>
      <c r="Y267" s="85">
        <v>307000</v>
      </c>
      <c r="Z267" s="85">
        <v>78750</v>
      </c>
      <c r="AA267" s="85">
        <v>0</v>
      </c>
      <c r="AB267" s="85">
        <v>22350</v>
      </c>
      <c r="AC267" s="85">
        <v>1000</v>
      </c>
      <c r="AD267" s="85">
        <v>107300</v>
      </c>
      <c r="AE267" s="85">
        <v>659415</v>
      </c>
      <c r="AF267" s="85">
        <v>86100</v>
      </c>
      <c r="AG267" s="85">
        <v>92400</v>
      </c>
      <c r="AH267" s="85">
        <v>35600</v>
      </c>
      <c r="AI267" s="85">
        <v>68950</v>
      </c>
      <c r="AJ267" s="85">
        <v>90550</v>
      </c>
      <c r="AK267" s="85">
        <v>40700</v>
      </c>
      <c r="AL267" s="85">
        <v>61000</v>
      </c>
      <c r="AM267" s="85">
        <v>134550</v>
      </c>
      <c r="AN267" s="85">
        <v>52950</v>
      </c>
      <c r="AO267" s="85">
        <v>17100</v>
      </c>
      <c r="AP267" s="85">
        <v>34150</v>
      </c>
      <c r="AQ267" s="85">
        <v>694200</v>
      </c>
      <c r="AR267" s="85">
        <v>44000</v>
      </c>
      <c r="AS267" s="85">
        <v>91550</v>
      </c>
      <c r="AT267" s="85">
        <v>70200</v>
      </c>
      <c r="AU267" s="85">
        <v>74700</v>
      </c>
      <c r="AV267" s="85">
        <v>550420</v>
      </c>
      <c r="AW267" s="85">
        <v>163550</v>
      </c>
      <c r="AX267" s="85">
        <v>1296836</v>
      </c>
      <c r="AY267" s="85">
        <v>74200</v>
      </c>
      <c r="AZ267" s="85">
        <v>191000</v>
      </c>
      <c r="BA267" s="85">
        <v>147200</v>
      </c>
      <c r="BB267" s="85">
        <v>305600</v>
      </c>
      <c r="BC267" s="85">
        <v>218000</v>
      </c>
      <c r="BD267" s="85">
        <v>132500</v>
      </c>
      <c r="BE267" s="85">
        <v>153350</v>
      </c>
      <c r="BF267" s="85">
        <v>119750</v>
      </c>
      <c r="BG267" s="85">
        <v>35000</v>
      </c>
      <c r="BH267" s="85">
        <v>23500</v>
      </c>
      <c r="BI267" s="85">
        <v>3126050</v>
      </c>
      <c r="BJ267" s="85">
        <v>244100</v>
      </c>
      <c r="BK267" s="85">
        <v>242000</v>
      </c>
      <c r="BL267" s="85">
        <v>56050</v>
      </c>
      <c r="BM267" s="85">
        <v>47650</v>
      </c>
      <c r="BN267" s="85">
        <v>140300</v>
      </c>
      <c r="BO267" s="85">
        <v>30900</v>
      </c>
      <c r="BP267" s="85">
        <v>339200</v>
      </c>
      <c r="BQ267" s="85">
        <v>65450</v>
      </c>
      <c r="BR267" s="85">
        <v>211900</v>
      </c>
      <c r="BS267" s="85">
        <v>158000</v>
      </c>
      <c r="BT267" s="85">
        <v>216500</v>
      </c>
      <c r="BU267" s="85">
        <v>118800</v>
      </c>
      <c r="BV267" s="85">
        <v>109950</v>
      </c>
      <c r="BW267" s="85">
        <v>207700</v>
      </c>
      <c r="BX267" s="85">
        <v>44380</v>
      </c>
      <c r="BY267" s="86">
        <v>-511476.97</v>
      </c>
    </row>
    <row r="268" spans="1:77" x14ac:dyDescent="0.2">
      <c r="A268" s="83" t="s">
        <v>43</v>
      </c>
      <c r="B268" s="84" t="s">
        <v>729</v>
      </c>
      <c r="C268" s="83" t="s">
        <v>730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5">
        <v>0</v>
      </c>
      <c r="N268" s="85">
        <v>-800</v>
      </c>
      <c r="O268" s="85">
        <v>0</v>
      </c>
      <c r="P268" s="85">
        <v>0</v>
      </c>
      <c r="Q268" s="85">
        <v>0</v>
      </c>
      <c r="R268" s="85">
        <v>0</v>
      </c>
      <c r="S268" s="85">
        <v>0</v>
      </c>
      <c r="T268" s="85">
        <v>0</v>
      </c>
      <c r="U268" s="85">
        <v>0</v>
      </c>
      <c r="V268" s="85">
        <v>0</v>
      </c>
      <c r="W268" s="85">
        <v>0</v>
      </c>
      <c r="X268" s="85">
        <v>0</v>
      </c>
      <c r="Y268" s="85">
        <v>0</v>
      </c>
      <c r="Z268" s="85">
        <v>0</v>
      </c>
      <c r="AA268" s="85">
        <v>0</v>
      </c>
      <c r="AB268" s="85">
        <v>0</v>
      </c>
      <c r="AC268" s="85">
        <v>0</v>
      </c>
      <c r="AD268" s="85">
        <v>0</v>
      </c>
      <c r="AE268" s="85">
        <v>0</v>
      </c>
      <c r="AF268" s="85">
        <v>0</v>
      </c>
      <c r="AG268" s="85">
        <v>0</v>
      </c>
      <c r="AH268" s="85">
        <v>0</v>
      </c>
      <c r="AI268" s="85">
        <v>0</v>
      </c>
      <c r="AJ268" s="85">
        <v>0</v>
      </c>
      <c r="AK268" s="85">
        <v>0</v>
      </c>
      <c r="AL268" s="85">
        <v>0</v>
      </c>
      <c r="AM268" s="85">
        <v>0</v>
      </c>
      <c r="AN268" s="85">
        <v>0</v>
      </c>
      <c r="AO268" s="85">
        <v>0</v>
      </c>
      <c r="AP268" s="85">
        <v>0</v>
      </c>
      <c r="AQ268" s="85">
        <v>0</v>
      </c>
      <c r="AR268" s="85">
        <v>0</v>
      </c>
      <c r="AS268" s="85">
        <v>0</v>
      </c>
      <c r="AT268" s="85">
        <v>0</v>
      </c>
      <c r="AU268" s="85">
        <v>0</v>
      </c>
      <c r="AV268" s="85">
        <v>0</v>
      </c>
      <c r="AW268" s="85">
        <v>0</v>
      </c>
      <c r="AX268" s="85">
        <v>0</v>
      </c>
      <c r="AY268" s="85">
        <v>0</v>
      </c>
      <c r="AZ268" s="85">
        <v>-20761</v>
      </c>
      <c r="BA268" s="85">
        <v>0</v>
      </c>
      <c r="BB268" s="85">
        <v>0</v>
      </c>
      <c r="BC268" s="85">
        <v>0</v>
      </c>
      <c r="BD268" s="85">
        <v>0</v>
      </c>
      <c r="BE268" s="85">
        <v>0</v>
      </c>
      <c r="BF268" s="85">
        <v>0</v>
      </c>
      <c r="BG268" s="85">
        <v>0</v>
      </c>
      <c r="BH268" s="85">
        <v>0</v>
      </c>
      <c r="BI268" s="85">
        <v>-17169</v>
      </c>
      <c r="BJ268" s="85">
        <v>0</v>
      </c>
      <c r="BK268" s="85">
        <v>0</v>
      </c>
      <c r="BL268" s="85">
        <v>0</v>
      </c>
      <c r="BM268" s="85">
        <v>0</v>
      </c>
      <c r="BN268" s="85">
        <v>0</v>
      </c>
      <c r="BO268" s="85">
        <v>0</v>
      </c>
      <c r="BP268" s="85">
        <v>0</v>
      </c>
      <c r="BQ268" s="85">
        <v>0</v>
      </c>
      <c r="BR268" s="85">
        <v>0</v>
      </c>
      <c r="BS268" s="85">
        <v>0</v>
      </c>
      <c r="BT268" s="85">
        <v>0</v>
      </c>
      <c r="BU268" s="85">
        <v>0</v>
      </c>
      <c r="BV268" s="85">
        <v>0</v>
      </c>
      <c r="BW268" s="85">
        <v>0</v>
      </c>
      <c r="BX268" s="85">
        <v>0</v>
      </c>
      <c r="BY268" s="86">
        <v>450929.84</v>
      </c>
    </row>
    <row r="269" spans="1:77" x14ac:dyDescent="0.2">
      <c r="A269" s="83" t="s">
        <v>43</v>
      </c>
      <c r="B269" s="84" t="s">
        <v>731</v>
      </c>
      <c r="C269" s="83" t="s">
        <v>732</v>
      </c>
      <c r="D269" s="85"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  <c r="Q269" s="85">
        <v>0</v>
      </c>
      <c r="R269" s="85">
        <v>0</v>
      </c>
      <c r="S269" s="85">
        <v>0</v>
      </c>
      <c r="T269" s="85">
        <v>0</v>
      </c>
      <c r="U269" s="85">
        <v>0</v>
      </c>
      <c r="V269" s="85">
        <v>0</v>
      </c>
      <c r="W269" s="85">
        <v>2541.9299999999998</v>
      </c>
      <c r="X269" s="85">
        <v>0</v>
      </c>
      <c r="Y269" s="85">
        <v>0</v>
      </c>
      <c r="Z269" s="85">
        <v>0</v>
      </c>
      <c r="AA269" s="85">
        <v>0</v>
      </c>
      <c r="AB269" s="85">
        <v>0</v>
      </c>
      <c r="AC269" s="85">
        <v>0</v>
      </c>
      <c r="AD269" s="85">
        <v>0</v>
      </c>
      <c r="AE269" s="85">
        <v>0</v>
      </c>
      <c r="AF269" s="85">
        <v>0</v>
      </c>
      <c r="AG269" s="85">
        <v>0</v>
      </c>
      <c r="AH269" s="85">
        <v>0</v>
      </c>
      <c r="AI269" s="85">
        <v>0</v>
      </c>
      <c r="AJ269" s="85">
        <v>0</v>
      </c>
      <c r="AK269" s="85">
        <v>0</v>
      </c>
      <c r="AL269" s="85">
        <v>0</v>
      </c>
      <c r="AM269" s="85">
        <v>0</v>
      </c>
      <c r="AN269" s="85">
        <v>0</v>
      </c>
      <c r="AO269" s="85">
        <v>0</v>
      </c>
      <c r="AP269" s="85">
        <v>0</v>
      </c>
      <c r="AQ269" s="85">
        <v>0</v>
      </c>
      <c r="AR269" s="85">
        <v>0</v>
      </c>
      <c r="AS269" s="85">
        <v>0</v>
      </c>
      <c r="AT269" s="85">
        <v>0</v>
      </c>
      <c r="AU269" s="85">
        <v>0</v>
      </c>
      <c r="AV269" s="85">
        <v>0</v>
      </c>
      <c r="AW269" s="85">
        <v>0</v>
      </c>
      <c r="AX269" s="85">
        <v>0</v>
      </c>
      <c r="AY269" s="85">
        <v>0</v>
      </c>
      <c r="AZ269" s="85">
        <v>925</v>
      </c>
      <c r="BA269" s="85">
        <v>0</v>
      </c>
      <c r="BB269" s="85">
        <v>0</v>
      </c>
      <c r="BC269" s="85">
        <v>0</v>
      </c>
      <c r="BD269" s="85">
        <v>0</v>
      </c>
      <c r="BE269" s="85">
        <v>0</v>
      </c>
      <c r="BF269" s="85">
        <v>0</v>
      </c>
      <c r="BG269" s="85">
        <v>0</v>
      </c>
      <c r="BH269" s="85">
        <v>0</v>
      </c>
      <c r="BI269" s="85">
        <v>85707.12</v>
      </c>
      <c r="BJ269" s="85">
        <v>0</v>
      </c>
      <c r="BK269" s="85">
        <v>0</v>
      </c>
      <c r="BL269" s="85">
        <v>0</v>
      </c>
      <c r="BM269" s="85">
        <v>0</v>
      </c>
      <c r="BN269" s="85">
        <v>0</v>
      </c>
      <c r="BO269" s="85">
        <v>0</v>
      </c>
      <c r="BP269" s="85">
        <v>0</v>
      </c>
      <c r="BQ269" s="85">
        <v>0</v>
      </c>
      <c r="BR269" s="85">
        <v>0</v>
      </c>
      <c r="BS269" s="85">
        <v>0</v>
      </c>
      <c r="BT269" s="85">
        <v>0</v>
      </c>
      <c r="BU269" s="85">
        <v>0</v>
      </c>
      <c r="BV269" s="85">
        <v>0</v>
      </c>
      <c r="BW269" s="85">
        <v>0</v>
      </c>
      <c r="BX269" s="85">
        <v>0</v>
      </c>
      <c r="BY269" s="86"/>
    </row>
    <row r="270" spans="1:77" x14ac:dyDescent="0.2">
      <c r="A270" s="83" t="s">
        <v>43</v>
      </c>
      <c r="B270" s="84" t="s">
        <v>733</v>
      </c>
      <c r="C270" s="83" t="s">
        <v>734</v>
      </c>
      <c r="D270" s="85">
        <v>-272470.21000000002</v>
      </c>
      <c r="E270" s="85">
        <v>0</v>
      </c>
      <c r="F270" s="85">
        <v>-68710.559999999998</v>
      </c>
      <c r="G270" s="85">
        <v>-2348.38</v>
      </c>
      <c r="H270" s="85">
        <v>-588.02</v>
      </c>
      <c r="I270" s="85">
        <v>0</v>
      </c>
      <c r="J270" s="85">
        <v>-1168066.55</v>
      </c>
      <c r="K270" s="85">
        <v>-18200.919999999998</v>
      </c>
      <c r="L270" s="85">
        <v>0</v>
      </c>
      <c r="M270" s="85">
        <v>-23682.33</v>
      </c>
      <c r="N270" s="85">
        <v>-9418.9500000000007</v>
      </c>
      <c r="O270" s="85">
        <v>-21552.32</v>
      </c>
      <c r="P270" s="85">
        <v>-214062.28</v>
      </c>
      <c r="Q270" s="85">
        <v>0</v>
      </c>
      <c r="R270" s="85">
        <v>0</v>
      </c>
      <c r="S270" s="85">
        <v>-97.75</v>
      </c>
      <c r="T270" s="85">
        <v>-22323.11</v>
      </c>
      <c r="U270" s="85">
        <v>-4591.7299999999996</v>
      </c>
      <c r="V270" s="85">
        <v>0</v>
      </c>
      <c r="W270" s="85">
        <v>-22257.93</v>
      </c>
      <c r="X270" s="85">
        <v>-11614.25</v>
      </c>
      <c r="Y270" s="85">
        <v>-108625.13</v>
      </c>
      <c r="Z270" s="85">
        <v>0</v>
      </c>
      <c r="AA270" s="85">
        <v>-63803.66</v>
      </c>
      <c r="AB270" s="85">
        <v>0</v>
      </c>
      <c r="AC270" s="85">
        <v>0</v>
      </c>
      <c r="AD270" s="85">
        <v>0</v>
      </c>
      <c r="AE270" s="85">
        <v>-1208446.97</v>
      </c>
      <c r="AF270" s="85">
        <v>-81238.94</v>
      </c>
      <c r="AG270" s="85">
        <v>-4224.41</v>
      </c>
      <c r="AH270" s="85">
        <v>-3883.87</v>
      </c>
      <c r="AI270" s="85">
        <v>0</v>
      </c>
      <c r="AJ270" s="85">
        <v>-7843.31</v>
      </c>
      <c r="AK270" s="85">
        <v>-44877.82</v>
      </c>
      <c r="AL270" s="85">
        <v>-5204.29</v>
      </c>
      <c r="AM270" s="85">
        <v>-8807.65</v>
      </c>
      <c r="AN270" s="85">
        <v>-8145.02</v>
      </c>
      <c r="AO270" s="85">
        <v>-1081.8599999999999</v>
      </c>
      <c r="AP270" s="85">
        <v>0</v>
      </c>
      <c r="AQ270" s="85">
        <v>-162576.37</v>
      </c>
      <c r="AR270" s="85">
        <v>-26230.1</v>
      </c>
      <c r="AS270" s="85">
        <v>0</v>
      </c>
      <c r="AT270" s="85">
        <v>-7151.01</v>
      </c>
      <c r="AU270" s="85">
        <v>-403.78</v>
      </c>
      <c r="AV270" s="85">
        <v>-223.75</v>
      </c>
      <c r="AW270" s="85">
        <v>0</v>
      </c>
      <c r="AX270" s="85">
        <v>0</v>
      </c>
      <c r="AY270" s="85">
        <v>-5734.93</v>
      </c>
      <c r="AZ270" s="85">
        <v>-74075.179999999993</v>
      </c>
      <c r="BA270" s="85">
        <v>-9699.64</v>
      </c>
      <c r="BB270" s="85">
        <v>-110130.85</v>
      </c>
      <c r="BC270" s="85">
        <v>-52430.05</v>
      </c>
      <c r="BD270" s="85">
        <v>-24381.29</v>
      </c>
      <c r="BE270" s="85">
        <v>-22003.58</v>
      </c>
      <c r="BF270" s="85">
        <v>-2255.54</v>
      </c>
      <c r="BG270" s="85">
        <v>-300</v>
      </c>
      <c r="BH270" s="85">
        <v>-2360.98</v>
      </c>
      <c r="BI270" s="85">
        <v>-596682.79</v>
      </c>
      <c r="BJ270" s="85">
        <v>0</v>
      </c>
      <c r="BK270" s="85">
        <v>0</v>
      </c>
      <c r="BL270" s="85">
        <v>-5871.2</v>
      </c>
      <c r="BM270" s="85">
        <v>-3528.19</v>
      </c>
      <c r="BN270" s="85">
        <v>-2153.38</v>
      </c>
      <c r="BO270" s="85">
        <v>-1035.6500000000001</v>
      </c>
      <c r="BP270" s="85">
        <v>-252444.4</v>
      </c>
      <c r="BQ270" s="85">
        <v>0</v>
      </c>
      <c r="BR270" s="85">
        <v>-5265.81</v>
      </c>
      <c r="BS270" s="85">
        <v>-50</v>
      </c>
      <c r="BT270" s="85">
        <v>-5625.4</v>
      </c>
      <c r="BU270" s="85">
        <v>-67343.289999999994</v>
      </c>
      <c r="BV270" s="85">
        <v>-15895.93</v>
      </c>
      <c r="BW270" s="85">
        <v>0</v>
      </c>
      <c r="BX270" s="85">
        <v>0</v>
      </c>
      <c r="BY270" s="86">
        <v>1112.1400000000001</v>
      </c>
    </row>
    <row r="271" spans="1:77" x14ac:dyDescent="0.2">
      <c r="A271" s="83" t="s">
        <v>43</v>
      </c>
      <c r="B271" s="84" t="s">
        <v>735</v>
      </c>
      <c r="C271" s="83" t="s">
        <v>736</v>
      </c>
      <c r="D271" s="85">
        <v>118102.49</v>
      </c>
      <c r="E271" s="85">
        <v>0</v>
      </c>
      <c r="F271" s="85">
        <v>612060.39</v>
      </c>
      <c r="G271" s="85">
        <v>36300.57</v>
      </c>
      <c r="H271" s="85">
        <v>7876.85</v>
      </c>
      <c r="I271" s="85">
        <v>0</v>
      </c>
      <c r="J271" s="85">
        <v>507979.02</v>
      </c>
      <c r="K271" s="85">
        <v>130629.41</v>
      </c>
      <c r="L271" s="85">
        <v>13868.48</v>
      </c>
      <c r="M271" s="85">
        <v>103607.03</v>
      </c>
      <c r="N271" s="85">
        <v>893</v>
      </c>
      <c r="O271" s="85">
        <v>2485.02</v>
      </c>
      <c r="P271" s="85">
        <v>77025.66</v>
      </c>
      <c r="Q271" s="85">
        <v>0</v>
      </c>
      <c r="R271" s="85">
        <v>0</v>
      </c>
      <c r="S271" s="85">
        <v>0</v>
      </c>
      <c r="T271" s="85">
        <v>7241.38</v>
      </c>
      <c r="U271" s="85">
        <v>2229.1999999999998</v>
      </c>
      <c r="V271" s="85">
        <v>0</v>
      </c>
      <c r="W271" s="85">
        <v>22012.7</v>
      </c>
      <c r="X271" s="85">
        <v>1371.5</v>
      </c>
      <c r="Y271" s="85">
        <v>7352.74</v>
      </c>
      <c r="Z271" s="85">
        <v>0</v>
      </c>
      <c r="AA271" s="85">
        <v>4644.6499999999996</v>
      </c>
      <c r="AB271" s="85">
        <v>0</v>
      </c>
      <c r="AC271" s="85">
        <v>0</v>
      </c>
      <c r="AD271" s="85">
        <v>0</v>
      </c>
      <c r="AE271" s="85">
        <v>1236699.58</v>
      </c>
      <c r="AF271" s="85">
        <v>112944.77</v>
      </c>
      <c r="AG271" s="85">
        <v>2018.8</v>
      </c>
      <c r="AH271" s="85">
        <v>154.88</v>
      </c>
      <c r="AI271" s="85">
        <v>0</v>
      </c>
      <c r="AJ271" s="85">
        <v>14623.11</v>
      </c>
      <c r="AK271" s="85">
        <v>251.75</v>
      </c>
      <c r="AL271" s="85">
        <v>6769.87</v>
      </c>
      <c r="AM271" s="85">
        <v>14720.77</v>
      </c>
      <c r="AN271" s="85">
        <v>1190.97</v>
      </c>
      <c r="AO271" s="85">
        <v>13957.16</v>
      </c>
      <c r="AP271" s="85">
        <v>2742.3</v>
      </c>
      <c r="AQ271" s="85">
        <v>484043.78</v>
      </c>
      <c r="AR271" s="85">
        <v>0</v>
      </c>
      <c r="AS271" s="85">
        <v>6318.73</v>
      </c>
      <c r="AT271" s="85">
        <v>5329.71</v>
      </c>
      <c r="AU271" s="85">
        <v>0</v>
      </c>
      <c r="AV271" s="85">
        <v>349</v>
      </c>
      <c r="AW271" s="85">
        <v>0</v>
      </c>
      <c r="AX271" s="85">
        <v>504995.95</v>
      </c>
      <c r="AY271" s="85">
        <v>0</v>
      </c>
      <c r="AZ271" s="85">
        <v>24984.48</v>
      </c>
      <c r="BA271" s="85">
        <v>16619.75</v>
      </c>
      <c r="BB271" s="85">
        <v>23392.91</v>
      </c>
      <c r="BC271" s="85">
        <v>2061.23</v>
      </c>
      <c r="BD271" s="85">
        <v>25156.31</v>
      </c>
      <c r="BE271" s="85">
        <v>3791.94</v>
      </c>
      <c r="BF271" s="85">
        <v>380.66</v>
      </c>
      <c r="BG271" s="85">
        <v>359</v>
      </c>
      <c r="BH271" s="85">
        <v>7023.2</v>
      </c>
      <c r="BI271" s="85">
        <v>615537.17000000004</v>
      </c>
      <c r="BJ271" s="85">
        <v>0</v>
      </c>
      <c r="BK271" s="85">
        <v>0</v>
      </c>
      <c r="BL271" s="85">
        <v>1187.08</v>
      </c>
      <c r="BM271" s="85">
        <v>1844.02</v>
      </c>
      <c r="BN271" s="85">
        <v>5361.21</v>
      </c>
      <c r="BO271" s="85">
        <v>66.760000000000005</v>
      </c>
      <c r="BP271" s="85">
        <v>354411.02</v>
      </c>
      <c r="BQ271" s="85">
        <v>0</v>
      </c>
      <c r="BR271" s="85">
        <v>620.12</v>
      </c>
      <c r="BS271" s="85">
        <v>332.14</v>
      </c>
      <c r="BT271" s="85">
        <v>20837.8</v>
      </c>
      <c r="BU271" s="85">
        <v>80160.94</v>
      </c>
      <c r="BV271" s="85">
        <v>5910.78</v>
      </c>
      <c r="BW271" s="85">
        <v>0</v>
      </c>
      <c r="BX271" s="85">
        <v>800</v>
      </c>
      <c r="BY271" s="86">
        <v>342994242.12000006</v>
      </c>
    </row>
    <row r="272" spans="1:77" x14ac:dyDescent="0.2">
      <c r="A272" s="83" t="s">
        <v>43</v>
      </c>
      <c r="B272" s="84" t="s">
        <v>737</v>
      </c>
      <c r="C272" s="83" t="s">
        <v>738</v>
      </c>
      <c r="D272" s="85">
        <v>-31111.13</v>
      </c>
      <c r="E272" s="85">
        <v>0</v>
      </c>
      <c r="F272" s="85">
        <v>-153090.66</v>
      </c>
      <c r="G272" s="85">
        <v>-9154.08</v>
      </c>
      <c r="H272" s="85">
        <v>0</v>
      </c>
      <c r="I272" s="85">
        <v>0</v>
      </c>
      <c r="J272" s="85">
        <v>-53724.23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85">
        <v>0</v>
      </c>
      <c r="T272" s="85">
        <v>0</v>
      </c>
      <c r="U272" s="85">
        <v>0</v>
      </c>
      <c r="V272" s="85">
        <v>0</v>
      </c>
      <c r="W272" s="85">
        <v>0</v>
      </c>
      <c r="X272" s="85">
        <v>0</v>
      </c>
      <c r="Y272" s="85">
        <v>-23475.61</v>
      </c>
      <c r="Z272" s="85">
        <v>0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85">
        <v>0</v>
      </c>
      <c r="AI272" s="85">
        <v>0</v>
      </c>
      <c r="AJ272" s="85">
        <v>0</v>
      </c>
      <c r="AK272" s="85">
        <v>0</v>
      </c>
      <c r="AL272" s="85">
        <v>0</v>
      </c>
      <c r="AM272" s="85">
        <v>0</v>
      </c>
      <c r="AN272" s="85">
        <v>0</v>
      </c>
      <c r="AO272" s="85">
        <v>0</v>
      </c>
      <c r="AP272" s="85">
        <v>0</v>
      </c>
      <c r="AQ272" s="85">
        <v>-946.75</v>
      </c>
      <c r="AR272" s="85">
        <v>0</v>
      </c>
      <c r="AS272" s="85">
        <v>0</v>
      </c>
      <c r="AT272" s="85">
        <v>0</v>
      </c>
      <c r="AU272" s="85">
        <v>0</v>
      </c>
      <c r="AV272" s="85">
        <v>0</v>
      </c>
      <c r="AW272" s="85">
        <v>0</v>
      </c>
      <c r="AX272" s="85">
        <v>-75848.160000000003</v>
      </c>
      <c r="AY272" s="85">
        <v>0</v>
      </c>
      <c r="AZ272" s="85">
        <v>0</v>
      </c>
      <c r="BA272" s="85">
        <v>0</v>
      </c>
      <c r="BB272" s="85">
        <v>0</v>
      </c>
      <c r="BC272" s="85">
        <v>0</v>
      </c>
      <c r="BD272" s="85">
        <v>0</v>
      </c>
      <c r="BE272" s="85">
        <v>0</v>
      </c>
      <c r="BF272" s="85">
        <v>0</v>
      </c>
      <c r="BG272" s="85">
        <v>0</v>
      </c>
      <c r="BH272" s="85">
        <v>-3148.47</v>
      </c>
      <c r="BI272" s="85">
        <v>0</v>
      </c>
      <c r="BJ272" s="85">
        <v>0</v>
      </c>
      <c r="BK272" s="85">
        <v>0</v>
      </c>
      <c r="BL272" s="85">
        <v>0</v>
      </c>
      <c r="BM272" s="85">
        <v>-698.55</v>
      </c>
      <c r="BN272" s="85">
        <v>0</v>
      </c>
      <c r="BO272" s="85">
        <v>0</v>
      </c>
      <c r="BP272" s="85">
        <v>0</v>
      </c>
      <c r="BQ272" s="85">
        <v>0</v>
      </c>
      <c r="BR272" s="85">
        <v>0</v>
      </c>
      <c r="BS272" s="85">
        <v>0</v>
      </c>
      <c r="BT272" s="85">
        <v>0</v>
      </c>
      <c r="BU272" s="85">
        <v>-22360.62</v>
      </c>
      <c r="BV272" s="85">
        <v>0</v>
      </c>
      <c r="BW272" s="85">
        <v>0</v>
      </c>
      <c r="BX272" s="85">
        <v>0</v>
      </c>
      <c r="BY272" s="86">
        <v>1976098894.6699009</v>
      </c>
    </row>
    <row r="273" spans="1:77" x14ac:dyDescent="0.2">
      <c r="A273" s="83" t="s">
        <v>43</v>
      </c>
      <c r="B273" s="84" t="s">
        <v>739</v>
      </c>
      <c r="C273" s="83" t="s">
        <v>740</v>
      </c>
      <c r="D273" s="85">
        <v>0</v>
      </c>
      <c r="E273" s="85">
        <v>0</v>
      </c>
      <c r="F273" s="85">
        <v>159682.06</v>
      </c>
      <c r="G273" s="85">
        <v>19465.599999999999</v>
      </c>
      <c r="H273" s="85">
        <v>12816.58</v>
      </c>
      <c r="I273" s="85">
        <v>0</v>
      </c>
      <c r="J273" s="85">
        <v>41560.730000000003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85">
        <v>0</v>
      </c>
      <c r="T273" s="85">
        <v>0</v>
      </c>
      <c r="U273" s="85">
        <v>0</v>
      </c>
      <c r="V273" s="85">
        <v>0</v>
      </c>
      <c r="W273" s="85">
        <v>0</v>
      </c>
      <c r="X273" s="85">
        <v>353.8</v>
      </c>
      <c r="Y273" s="85">
        <v>64340.38</v>
      </c>
      <c r="Z273" s="85">
        <v>1076.31</v>
      </c>
      <c r="AA273" s="85">
        <v>0</v>
      </c>
      <c r="AB273" s="85">
        <v>0</v>
      </c>
      <c r="AC273" s="85">
        <v>0</v>
      </c>
      <c r="AD273" s="85">
        <v>0</v>
      </c>
      <c r="AE273" s="85">
        <v>0</v>
      </c>
      <c r="AF273" s="85">
        <v>0</v>
      </c>
      <c r="AG273" s="85">
        <v>0</v>
      </c>
      <c r="AH273" s="85">
        <v>0</v>
      </c>
      <c r="AI273" s="85">
        <v>0</v>
      </c>
      <c r="AJ273" s="85">
        <v>0</v>
      </c>
      <c r="AK273" s="85">
        <v>0</v>
      </c>
      <c r="AL273" s="85">
        <v>0</v>
      </c>
      <c r="AM273" s="85">
        <v>0</v>
      </c>
      <c r="AN273" s="85">
        <v>0</v>
      </c>
      <c r="AO273" s="85">
        <v>0</v>
      </c>
      <c r="AP273" s="85">
        <v>0</v>
      </c>
      <c r="AQ273" s="85">
        <v>23069.62</v>
      </c>
      <c r="AR273" s="85">
        <v>0</v>
      </c>
      <c r="AS273" s="85">
        <v>0</v>
      </c>
      <c r="AT273" s="85">
        <v>0</v>
      </c>
      <c r="AU273" s="85">
        <v>0</v>
      </c>
      <c r="AV273" s="85">
        <v>0</v>
      </c>
      <c r="AW273" s="85">
        <v>0</v>
      </c>
      <c r="AX273" s="85">
        <v>0</v>
      </c>
      <c r="AY273" s="85">
        <v>0</v>
      </c>
      <c r="AZ273" s="85">
        <v>2322.42</v>
      </c>
      <c r="BA273" s="85">
        <v>0</v>
      </c>
      <c r="BB273" s="85">
        <v>0</v>
      </c>
      <c r="BC273" s="85">
        <v>0</v>
      </c>
      <c r="BD273" s="85">
        <v>0</v>
      </c>
      <c r="BE273" s="85">
        <v>0</v>
      </c>
      <c r="BF273" s="85">
        <v>0</v>
      </c>
      <c r="BG273" s="85">
        <v>0</v>
      </c>
      <c r="BH273" s="85">
        <v>0</v>
      </c>
      <c r="BI273" s="85">
        <v>0</v>
      </c>
      <c r="BJ273" s="85">
        <v>0</v>
      </c>
      <c r="BK273" s="85">
        <v>0</v>
      </c>
      <c r="BL273" s="85">
        <v>0</v>
      </c>
      <c r="BM273" s="85">
        <v>6778.87</v>
      </c>
      <c r="BN273" s="85">
        <v>0</v>
      </c>
      <c r="BO273" s="85">
        <v>0</v>
      </c>
      <c r="BP273" s="85">
        <v>0</v>
      </c>
      <c r="BQ273" s="85">
        <v>0</v>
      </c>
      <c r="BR273" s="85">
        <v>0</v>
      </c>
      <c r="BS273" s="85">
        <v>0</v>
      </c>
      <c r="BT273" s="85">
        <v>0</v>
      </c>
      <c r="BU273" s="85">
        <v>9066.32</v>
      </c>
      <c r="BV273" s="85">
        <v>0</v>
      </c>
      <c r="BW273" s="85">
        <v>0</v>
      </c>
      <c r="BX273" s="85">
        <v>0</v>
      </c>
      <c r="BY273" s="86">
        <v>12390420.600000001</v>
      </c>
    </row>
    <row r="274" spans="1:77" x14ac:dyDescent="0.2">
      <c r="A274" s="83" t="s">
        <v>43</v>
      </c>
      <c r="B274" s="84" t="s">
        <v>741</v>
      </c>
      <c r="C274" s="83" t="s">
        <v>742</v>
      </c>
      <c r="D274" s="85">
        <v>-620430</v>
      </c>
      <c r="E274" s="85">
        <v>0</v>
      </c>
      <c r="F274" s="85">
        <v>-1327775.71</v>
      </c>
      <c r="G274" s="85">
        <v>-134069.59</v>
      </c>
      <c r="H274" s="85">
        <v>-815.88</v>
      </c>
      <c r="I274" s="85">
        <v>0</v>
      </c>
      <c r="J274" s="85">
        <v>-6809771.6500000004</v>
      </c>
      <c r="K274" s="85">
        <v>-179735.28</v>
      </c>
      <c r="L274" s="85">
        <v>-11941.03</v>
      </c>
      <c r="M274" s="85">
        <v>-563716.04</v>
      </c>
      <c r="N274" s="85">
        <v>-11434.97</v>
      </c>
      <c r="O274" s="85">
        <v>-44352.5</v>
      </c>
      <c r="P274" s="85">
        <v>-1918518.97</v>
      </c>
      <c r="Q274" s="85">
        <v>-287856.18</v>
      </c>
      <c r="R274" s="85">
        <v>0</v>
      </c>
      <c r="S274" s="85">
        <v>-6281.13</v>
      </c>
      <c r="T274" s="85">
        <v>-8774.9500000000007</v>
      </c>
      <c r="U274" s="85">
        <v>-7410</v>
      </c>
      <c r="V274" s="85">
        <v>-30160.46</v>
      </c>
      <c r="W274" s="85">
        <v>-154646.87</v>
      </c>
      <c r="X274" s="85">
        <v>-76826.8</v>
      </c>
      <c r="Y274" s="85">
        <v>-136990.96</v>
      </c>
      <c r="Z274" s="85">
        <v>-29941.78</v>
      </c>
      <c r="AA274" s="85">
        <v>-71903.64</v>
      </c>
      <c r="AB274" s="85">
        <v>-140938.1</v>
      </c>
      <c r="AC274" s="85">
        <v>0</v>
      </c>
      <c r="AD274" s="85">
        <v>0</v>
      </c>
      <c r="AE274" s="85">
        <v>-15653613.42</v>
      </c>
      <c r="AF274" s="85">
        <v>-226750.26</v>
      </c>
      <c r="AG274" s="85">
        <v>-29287.279999999999</v>
      </c>
      <c r="AH274" s="85">
        <v>-29364.06</v>
      </c>
      <c r="AI274" s="85">
        <v>0</v>
      </c>
      <c r="AJ274" s="85">
        <v>-92189.48</v>
      </c>
      <c r="AK274" s="85">
        <v>-139577.43</v>
      </c>
      <c r="AL274" s="85">
        <v>-118497.72</v>
      </c>
      <c r="AM274" s="85">
        <v>-103424.94</v>
      </c>
      <c r="AN274" s="85">
        <v>-17599.93</v>
      </c>
      <c r="AO274" s="85">
        <v>-98986.19</v>
      </c>
      <c r="AP274" s="85">
        <v>-30950.17</v>
      </c>
      <c r="AQ274" s="85">
        <v>-1891404.58</v>
      </c>
      <c r="AR274" s="85">
        <v>-45089</v>
      </c>
      <c r="AS274" s="85">
        <v>-53135.25</v>
      </c>
      <c r="AT274" s="85">
        <v>-4610.5</v>
      </c>
      <c r="AU274" s="85">
        <v>-31040.38</v>
      </c>
      <c r="AV274" s="85">
        <v>-6465</v>
      </c>
      <c r="AW274" s="85">
        <v>-851.82</v>
      </c>
      <c r="AX274" s="85">
        <v>-3638773.57</v>
      </c>
      <c r="AY274" s="85">
        <v>-127305</v>
      </c>
      <c r="AZ274" s="85">
        <v>-268091.36</v>
      </c>
      <c r="BA274" s="85">
        <v>-19066.849999999999</v>
      </c>
      <c r="BB274" s="85">
        <v>-668181.75</v>
      </c>
      <c r="BC274" s="85">
        <v>-329562.02</v>
      </c>
      <c r="BD274" s="85">
        <v>-2180</v>
      </c>
      <c r="BE274" s="85">
        <v>-453409.28000000003</v>
      </c>
      <c r="BF274" s="85">
        <v>-660.79</v>
      </c>
      <c r="BG274" s="85">
        <v>-4669</v>
      </c>
      <c r="BH274" s="85">
        <v>-141.18</v>
      </c>
      <c r="BI274" s="85">
        <v>-6126283.54</v>
      </c>
      <c r="BJ274" s="85">
        <v>-1200483.73</v>
      </c>
      <c r="BK274" s="85">
        <v>0</v>
      </c>
      <c r="BL274" s="85">
        <v>-12806.73</v>
      </c>
      <c r="BM274" s="85">
        <v>-19598.97</v>
      </c>
      <c r="BN274" s="85">
        <v>-29677.64</v>
      </c>
      <c r="BO274" s="85">
        <v>-42937.36</v>
      </c>
      <c r="BP274" s="85">
        <v>-2450335.23</v>
      </c>
      <c r="BQ274" s="85">
        <v>0</v>
      </c>
      <c r="BR274" s="85">
        <v>-42840.97</v>
      </c>
      <c r="BS274" s="85">
        <v>0</v>
      </c>
      <c r="BT274" s="85">
        <v>-196222.7</v>
      </c>
      <c r="BU274" s="85">
        <v>-1068719.44</v>
      </c>
      <c r="BV274" s="85">
        <v>-50243.62</v>
      </c>
      <c r="BW274" s="85">
        <v>0</v>
      </c>
      <c r="BX274" s="85">
        <v>0</v>
      </c>
      <c r="BY274" s="86">
        <v>958876225.63999987</v>
      </c>
    </row>
    <row r="275" spans="1:77" x14ac:dyDescent="0.2">
      <c r="A275" s="83" t="s">
        <v>43</v>
      </c>
      <c r="B275" s="84" t="s">
        <v>743</v>
      </c>
      <c r="C275" s="83" t="s">
        <v>744</v>
      </c>
      <c r="D275" s="85">
        <v>0</v>
      </c>
      <c r="E275" s="85">
        <v>0</v>
      </c>
      <c r="F275" s="85">
        <v>2867842.76</v>
      </c>
      <c r="G275" s="85">
        <v>154225.54999999999</v>
      </c>
      <c r="H275" s="85">
        <v>54131.59</v>
      </c>
      <c r="I275" s="85">
        <v>0</v>
      </c>
      <c r="J275" s="85">
        <v>5904988.1799999997</v>
      </c>
      <c r="K275" s="85">
        <v>0</v>
      </c>
      <c r="L275" s="85">
        <v>14035.45</v>
      </c>
      <c r="M275" s="85">
        <v>685709.48</v>
      </c>
      <c r="N275" s="85">
        <v>23636.29</v>
      </c>
      <c r="O275" s="85">
        <v>27414.25</v>
      </c>
      <c r="P275" s="85">
        <v>493489.14</v>
      </c>
      <c r="Q275" s="85">
        <v>13069.27</v>
      </c>
      <c r="R275" s="85">
        <v>0</v>
      </c>
      <c r="S275" s="85">
        <v>3848.81</v>
      </c>
      <c r="T275" s="85">
        <v>0</v>
      </c>
      <c r="U275" s="85">
        <v>0</v>
      </c>
      <c r="V275" s="85">
        <v>2390658.9900000002</v>
      </c>
      <c r="W275" s="85">
        <v>166514.87</v>
      </c>
      <c r="X275" s="85">
        <v>34610.300000000003</v>
      </c>
      <c r="Y275" s="85">
        <v>173612.53</v>
      </c>
      <c r="Z275" s="85">
        <v>18833.27</v>
      </c>
      <c r="AA275" s="85">
        <v>7788.8</v>
      </c>
      <c r="AB275" s="85">
        <v>1465.39</v>
      </c>
      <c r="AC275" s="85">
        <v>0</v>
      </c>
      <c r="AD275" s="85">
        <v>0</v>
      </c>
      <c r="AE275" s="85">
        <v>8839821.1400000006</v>
      </c>
      <c r="AF275" s="85">
        <v>148610.71</v>
      </c>
      <c r="AG275" s="85">
        <v>10849.83</v>
      </c>
      <c r="AH275" s="85">
        <v>48157.63</v>
      </c>
      <c r="AI275" s="85">
        <v>0</v>
      </c>
      <c r="AJ275" s="85">
        <v>0</v>
      </c>
      <c r="AK275" s="85">
        <v>13754.36</v>
      </c>
      <c r="AL275" s="85">
        <v>128911.16</v>
      </c>
      <c r="AM275" s="85">
        <v>108554.61</v>
      </c>
      <c r="AN275" s="85">
        <v>13600.43</v>
      </c>
      <c r="AO275" s="85">
        <v>88508.29</v>
      </c>
      <c r="AP275" s="85">
        <v>22138.42</v>
      </c>
      <c r="AQ275" s="85">
        <v>3953315.58</v>
      </c>
      <c r="AR275" s="85">
        <v>0</v>
      </c>
      <c r="AS275" s="85">
        <v>29433.42</v>
      </c>
      <c r="AT275" s="85">
        <v>14864.13</v>
      </c>
      <c r="AU275" s="85">
        <v>95082.43</v>
      </c>
      <c r="AV275" s="85">
        <v>1724.33</v>
      </c>
      <c r="AW275" s="85">
        <v>1815.13</v>
      </c>
      <c r="AX275" s="85">
        <v>0</v>
      </c>
      <c r="AY275" s="85">
        <v>10619.55</v>
      </c>
      <c r="AZ275" s="85">
        <v>453323.29</v>
      </c>
      <c r="BA275" s="85">
        <v>93119.42</v>
      </c>
      <c r="BB275" s="85">
        <v>61892.65</v>
      </c>
      <c r="BC275" s="85">
        <v>0</v>
      </c>
      <c r="BD275" s="85">
        <v>0</v>
      </c>
      <c r="BE275" s="85">
        <v>565210.64</v>
      </c>
      <c r="BF275" s="85">
        <v>660.79</v>
      </c>
      <c r="BG275" s="85">
        <v>1151</v>
      </c>
      <c r="BH275" s="85">
        <v>5193.5200000000004</v>
      </c>
      <c r="BI275" s="85">
        <v>4998991.3600000003</v>
      </c>
      <c r="BJ275" s="85">
        <v>0</v>
      </c>
      <c r="BK275" s="85">
        <v>0</v>
      </c>
      <c r="BL275" s="85">
        <v>45724.95</v>
      </c>
      <c r="BM275" s="85">
        <v>7673.74</v>
      </c>
      <c r="BN275" s="85">
        <v>42886.09</v>
      </c>
      <c r="BO275" s="85">
        <v>665.75</v>
      </c>
      <c r="BP275" s="85">
        <v>3615975.78</v>
      </c>
      <c r="BQ275" s="85">
        <v>0</v>
      </c>
      <c r="BR275" s="85">
        <v>27078.58</v>
      </c>
      <c r="BS275" s="85">
        <v>0</v>
      </c>
      <c r="BT275" s="85">
        <v>108583.74</v>
      </c>
      <c r="BU275" s="85">
        <v>747990.09</v>
      </c>
      <c r="BV275" s="85">
        <v>56540.69</v>
      </c>
      <c r="BW275" s="85">
        <v>0</v>
      </c>
      <c r="BX275" s="85">
        <v>0</v>
      </c>
      <c r="BY275" s="86">
        <v>49251992.879999995</v>
      </c>
    </row>
    <row r="276" spans="1:77" x14ac:dyDescent="0.2">
      <c r="A276" s="83" t="s">
        <v>43</v>
      </c>
      <c r="B276" s="84" t="s">
        <v>745</v>
      </c>
      <c r="C276" s="83" t="s">
        <v>746</v>
      </c>
      <c r="D276" s="85">
        <v>3944411.15</v>
      </c>
      <c r="E276" s="85">
        <v>3038130.95</v>
      </c>
      <c r="F276" s="85">
        <v>2691037.15</v>
      </c>
      <c r="G276" s="85">
        <v>0</v>
      </c>
      <c r="H276" s="85">
        <v>0</v>
      </c>
      <c r="I276" s="85">
        <v>0</v>
      </c>
      <c r="J276" s="85">
        <v>0</v>
      </c>
      <c r="K276" s="85">
        <v>1155163.17</v>
      </c>
      <c r="L276" s="85">
        <v>272531.38</v>
      </c>
      <c r="M276" s="85">
        <v>0</v>
      </c>
      <c r="N276" s="85">
        <v>1375002.5</v>
      </c>
      <c r="O276" s="85">
        <v>2101.67</v>
      </c>
      <c r="P276" s="85">
        <v>7816196.21</v>
      </c>
      <c r="Q276" s="85">
        <v>1325149.8700000001</v>
      </c>
      <c r="R276" s="85">
        <v>0</v>
      </c>
      <c r="S276" s="85">
        <v>0</v>
      </c>
      <c r="T276" s="85">
        <v>0</v>
      </c>
      <c r="U276" s="85">
        <v>100741.45</v>
      </c>
      <c r="V276" s="85">
        <v>4924007.1399999997</v>
      </c>
      <c r="W276" s="85">
        <v>4779088.8099999996</v>
      </c>
      <c r="X276" s="85">
        <v>3319.03</v>
      </c>
      <c r="Y276" s="85">
        <v>0</v>
      </c>
      <c r="Z276" s="85">
        <v>260836.78</v>
      </c>
      <c r="AA276" s="85">
        <v>0</v>
      </c>
      <c r="AB276" s="85">
        <v>0</v>
      </c>
      <c r="AC276" s="85">
        <v>50071.88</v>
      </c>
      <c r="AD276" s="85">
        <v>0</v>
      </c>
      <c r="AE276" s="85">
        <v>10030545.23</v>
      </c>
      <c r="AF276" s="85">
        <v>20</v>
      </c>
      <c r="AG276" s="85">
        <v>0</v>
      </c>
      <c r="AH276" s="85">
        <v>0</v>
      </c>
      <c r="AI276" s="85">
        <v>0</v>
      </c>
      <c r="AJ276" s="85">
        <v>0</v>
      </c>
      <c r="AK276" s="85">
        <v>0</v>
      </c>
      <c r="AL276" s="85">
        <v>16088.75</v>
      </c>
      <c r="AM276" s="85">
        <v>0</v>
      </c>
      <c r="AN276" s="85">
        <v>0</v>
      </c>
      <c r="AO276" s="85">
        <v>0</v>
      </c>
      <c r="AP276" s="85">
        <v>0</v>
      </c>
      <c r="AQ276" s="85">
        <v>1678690.26</v>
      </c>
      <c r="AR276" s="85">
        <v>0</v>
      </c>
      <c r="AS276" s="85">
        <v>0</v>
      </c>
      <c r="AT276" s="85">
        <v>0</v>
      </c>
      <c r="AU276" s="85">
        <v>0</v>
      </c>
      <c r="AV276" s="85">
        <v>0</v>
      </c>
      <c r="AW276" s="85">
        <v>0</v>
      </c>
      <c r="AX276" s="85">
        <v>7686184.5199999996</v>
      </c>
      <c r="AY276" s="85">
        <v>0</v>
      </c>
      <c r="AZ276" s="85">
        <v>0</v>
      </c>
      <c r="BA276" s="85">
        <v>0</v>
      </c>
      <c r="BB276" s="85">
        <v>18812.400000000001</v>
      </c>
      <c r="BC276" s="85">
        <v>0</v>
      </c>
      <c r="BD276" s="85">
        <v>0</v>
      </c>
      <c r="BE276" s="85">
        <v>0</v>
      </c>
      <c r="BF276" s="85">
        <v>0</v>
      </c>
      <c r="BG276" s="85">
        <v>0</v>
      </c>
      <c r="BH276" s="85">
        <v>0</v>
      </c>
      <c r="BI276" s="85">
        <v>9688336.7799999993</v>
      </c>
      <c r="BJ276" s="85">
        <v>3067107.02</v>
      </c>
      <c r="BK276" s="85">
        <v>0</v>
      </c>
      <c r="BL276" s="85">
        <v>0</v>
      </c>
      <c r="BM276" s="85">
        <v>0</v>
      </c>
      <c r="BN276" s="85">
        <v>0</v>
      </c>
      <c r="BO276" s="85">
        <v>0</v>
      </c>
      <c r="BP276" s="85">
        <v>41500647.659999996</v>
      </c>
      <c r="BQ276" s="85">
        <v>0</v>
      </c>
      <c r="BR276" s="85">
        <v>0</v>
      </c>
      <c r="BS276" s="85">
        <v>0</v>
      </c>
      <c r="BT276" s="85">
        <v>0</v>
      </c>
      <c r="BU276" s="85">
        <v>0</v>
      </c>
      <c r="BV276" s="85">
        <v>0</v>
      </c>
      <c r="BW276" s="85">
        <v>0</v>
      </c>
      <c r="BX276" s="85">
        <v>0</v>
      </c>
      <c r="BY276" s="86">
        <v>96101767.479999989</v>
      </c>
    </row>
    <row r="277" spans="1:77" x14ac:dyDescent="0.2">
      <c r="A277" s="83" t="s">
        <v>43</v>
      </c>
      <c r="B277" s="84" t="s">
        <v>747</v>
      </c>
      <c r="C277" s="83" t="s">
        <v>748</v>
      </c>
      <c r="D277" s="85">
        <v>3511299.76</v>
      </c>
      <c r="E277" s="85">
        <v>642527.5</v>
      </c>
      <c r="F277" s="85">
        <v>1878389.78</v>
      </c>
      <c r="G277" s="85">
        <v>492142.14</v>
      </c>
      <c r="H277" s="85">
        <v>110884.39</v>
      </c>
      <c r="I277" s="85">
        <v>48843.48</v>
      </c>
      <c r="J277" s="85">
        <v>3228938.58</v>
      </c>
      <c r="K277" s="85">
        <v>806832.47</v>
      </c>
      <c r="L277" s="85">
        <v>480369</v>
      </c>
      <c r="M277" s="85">
        <v>919193.74</v>
      </c>
      <c r="N277" s="85">
        <v>160028</v>
      </c>
      <c r="O277" s="85">
        <v>449992.64</v>
      </c>
      <c r="P277" s="85">
        <v>667714.42000000004</v>
      </c>
      <c r="Q277" s="85">
        <v>570580.46</v>
      </c>
      <c r="R277" s="85">
        <v>58146</v>
      </c>
      <c r="S277" s="85">
        <v>30799.72</v>
      </c>
      <c r="T277" s="85">
        <v>204112</v>
      </c>
      <c r="U277" s="85">
        <v>207233</v>
      </c>
      <c r="V277" s="85">
        <v>1826519.25</v>
      </c>
      <c r="W277" s="85">
        <v>1102487.31</v>
      </c>
      <c r="X277" s="85">
        <v>115245.01</v>
      </c>
      <c r="Y277" s="85">
        <v>690601.46</v>
      </c>
      <c r="Z277" s="85">
        <v>153179</v>
      </c>
      <c r="AA277" s="85">
        <v>171024.89</v>
      </c>
      <c r="AB277" s="85">
        <v>511700.5</v>
      </c>
      <c r="AC277" s="85">
        <v>40259</v>
      </c>
      <c r="AD277" s="85">
        <v>27874</v>
      </c>
      <c r="AE277" s="85">
        <v>1738197.25</v>
      </c>
      <c r="AF277" s="85">
        <v>89680.7</v>
      </c>
      <c r="AG277" s="85">
        <v>118895</v>
      </c>
      <c r="AH277" s="85">
        <v>29691</v>
      </c>
      <c r="AI277" s="85">
        <v>26180</v>
      </c>
      <c r="AJ277" s="85">
        <v>83439</v>
      </c>
      <c r="AK277" s="85">
        <v>155358</v>
      </c>
      <c r="AL277" s="85">
        <v>69064</v>
      </c>
      <c r="AM277" s="85">
        <v>105679.5</v>
      </c>
      <c r="AN277" s="85">
        <v>57566</v>
      </c>
      <c r="AO277" s="85">
        <v>128062.5</v>
      </c>
      <c r="AP277" s="85">
        <v>38359.25</v>
      </c>
      <c r="AQ277" s="85">
        <v>162748.68</v>
      </c>
      <c r="AR277" s="85">
        <v>71834</v>
      </c>
      <c r="AS277" s="85">
        <v>102165.5</v>
      </c>
      <c r="AT277" s="85">
        <v>103174</v>
      </c>
      <c r="AU277" s="85">
        <v>84372.3</v>
      </c>
      <c r="AV277" s="85">
        <v>36161</v>
      </c>
      <c r="AW277" s="85">
        <v>113234</v>
      </c>
      <c r="AX277" s="85">
        <v>3788518.05</v>
      </c>
      <c r="AY277" s="85">
        <v>105459.31</v>
      </c>
      <c r="AZ277" s="85">
        <v>121168</v>
      </c>
      <c r="BA277" s="85">
        <v>49881</v>
      </c>
      <c r="BB277" s="85">
        <v>310928.65000000002</v>
      </c>
      <c r="BC277" s="85">
        <v>142665</v>
      </c>
      <c r="BD277" s="85">
        <v>565108.97990000003</v>
      </c>
      <c r="BE277" s="85">
        <v>209191.04000000001</v>
      </c>
      <c r="BF277" s="85">
        <v>372586.12</v>
      </c>
      <c r="BG277" s="85">
        <v>0</v>
      </c>
      <c r="BH277" s="85">
        <v>87940</v>
      </c>
      <c r="BI277" s="85">
        <v>2070323.2560000001</v>
      </c>
      <c r="BJ277" s="85">
        <v>1649889.8</v>
      </c>
      <c r="BK277" s="85">
        <v>372147</v>
      </c>
      <c r="BL277" s="85">
        <v>124625.55</v>
      </c>
      <c r="BM277" s="85">
        <v>278700</v>
      </c>
      <c r="BN277" s="85">
        <v>470552.54</v>
      </c>
      <c r="BO277" s="85">
        <v>146469</v>
      </c>
      <c r="BP277" s="85">
        <v>1661691.81</v>
      </c>
      <c r="BQ277" s="85">
        <v>4301</v>
      </c>
      <c r="BR277" s="85">
        <v>76120</v>
      </c>
      <c r="BS277" s="85">
        <v>89983.5</v>
      </c>
      <c r="BT277" s="85">
        <v>257131.17</v>
      </c>
      <c r="BU277" s="85">
        <v>162574.38</v>
      </c>
      <c r="BV277" s="85">
        <v>97835.14</v>
      </c>
      <c r="BW277" s="85">
        <v>52345</v>
      </c>
      <c r="BX277" s="85">
        <v>48076.5</v>
      </c>
      <c r="BY277" s="86">
        <v>54766726.32</v>
      </c>
    </row>
    <row r="278" spans="1:77" x14ac:dyDescent="0.2">
      <c r="A278" s="83" t="s">
        <v>43</v>
      </c>
      <c r="B278" s="84" t="s">
        <v>749</v>
      </c>
      <c r="C278" s="83" t="s">
        <v>750</v>
      </c>
      <c r="D278" s="85"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-38037708.530000001</v>
      </c>
      <c r="K278" s="85">
        <v>-1403835.27</v>
      </c>
      <c r="L278" s="85">
        <v>907.65</v>
      </c>
      <c r="M278" s="85">
        <v>-2740253</v>
      </c>
      <c r="N278" s="85">
        <v>-2353.5</v>
      </c>
      <c r="O278" s="85">
        <v>-1456452.85</v>
      </c>
      <c r="P278" s="85">
        <v>-3403368.59</v>
      </c>
      <c r="Q278" s="85">
        <v>12641.29</v>
      </c>
      <c r="R278" s="85">
        <v>0</v>
      </c>
      <c r="S278" s="85">
        <v>0</v>
      </c>
      <c r="T278" s="85">
        <v>-364417.81</v>
      </c>
      <c r="U278" s="85">
        <v>-299666.87</v>
      </c>
      <c r="V278" s="85">
        <v>0</v>
      </c>
      <c r="W278" s="85">
        <v>590394.11</v>
      </c>
      <c r="X278" s="85">
        <v>-327693.61</v>
      </c>
      <c r="Y278" s="85">
        <v>0</v>
      </c>
      <c r="Z278" s="85">
        <v>-556199.88</v>
      </c>
      <c r="AA278" s="85">
        <v>-304300.87</v>
      </c>
      <c r="AB278" s="85">
        <v>-378038.15</v>
      </c>
      <c r="AC278" s="85">
        <v>0</v>
      </c>
      <c r="AD278" s="85">
        <v>-259571.17</v>
      </c>
      <c r="AE278" s="85">
        <v>-12911333.050000001</v>
      </c>
      <c r="AF278" s="85">
        <v>0</v>
      </c>
      <c r="AG278" s="85">
        <v>-627091.18000000005</v>
      </c>
      <c r="AH278" s="85">
        <v>-366380.93</v>
      </c>
      <c r="AI278" s="85">
        <v>-585471.65</v>
      </c>
      <c r="AJ278" s="85">
        <v>-589152.76</v>
      </c>
      <c r="AK278" s="85">
        <v>-353569.38</v>
      </c>
      <c r="AL278" s="85">
        <v>-410125.05</v>
      </c>
      <c r="AM278" s="85">
        <v>-700197.17</v>
      </c>
      <c r="AN278" s="85">
        <v>-342101.85</v>
      </c>
      <c r="AO278" s="85">
        <v>-563546.43000000005</v>
      </c>
      <c r="AP278" s="85">
        <v>-249845.4</v>
      </c>
      <c r="AQ278" s="85">
        <v>-5036375.26</v>
      </c>
      <c r="AR278" s="85">
        <v>0</v>
      </c>
      <c r="AS278" s="85">
        <v>-183786.74</v>
      </c>
      <c r="AT278" s="85">
        <v>-287356.74</v>
      </c>
      <c r="AU278" s="85">
        <v>-386091.11</v>
      </c>
      <c r="AV278" s="85">
        <v>0</v>
      </c>
      <c r="AW278" s="85">
        <v>0</v>
      </c>
      <c r="AX278" s="85">
        <v>-32067229.690000001</v>
      </c>
      <c r="AY278" s="85">
        <v>-806173.43</v>
      </c>
      <c r="AZ278" s="85">
        <v>-745777.38</v>
      </c>
      <c r="BA278" s="85">
        <v>0</v>
      </c>
      <c r="BB278" s="85">
        <v>-388446.71999999997</v>
      </c>
      <c r="BC278" s="85">
        <v>0</v>
      </c>
      <c r="BD278" s="85">
        <v>-1365431.6</v>
      </c>
      <c r="BE278" s="85">
        <v>0</v>
      </c>
      <c r="BF278" s="85">
        <v>-376217</v>
      </c>
      <c r="BG278" s="85">
        <v>0</v>
      </c>
      <c r="BH278" s="85">
        <v>0</v>
      </c>
      <c r="BI278" s="85">
        <v>-21457988.149999999</v>
      </c>
      <c r="BJ278" s="85">
        <v>-6000000</v>
      </c>
      <c r="BK278" s="85">
        <v>-146536.81</v>
      </c>
      <c r="BL278" s="85">
        <v>-309000</v>
      </c>
      <c r="BM278" s="85">
        <v>-507668.4</v>
      </c>
      <c r="BN278" s="85">
        <v>-1200000</v>
      </c>
      <c r="BO278" s="85">
        <v>0</v>
      </c>
      <c r="BP278" s="85">
        <v>-15324591.1</v>
      </c>
      <c r="BQ278" s="85">
        <v>0</v>
      </c>
      <c r="BR278" s="85">
        <v>0</v>
      </c>
      <c r="BS278" s="85">
        <v>0</v>
      </c>
      <c r="BT278" s="85">
        <v>-628476.56999999995</v>
      </c>
      <c r="BU278" s="85">
        <v>-292326.65000000002</v>
      </c>
      <c r="BV278" s="85">
        <v>-143647.35999999999</v>
      </c>
      <c r="BW278" s="85">
        <v>0</v>
      </c>
      <c r="BX278" s="85">
        <v>0</v>
      </c>
      <c r="BY278" s="86">
        <v>-212550254.72</v>
      </c>
    </row>
    <row r="279" spans="1:77" x14ac:dyDescent="0.2">
      <c r="A279" s="83" t="s">
        <v>43</v>
      </c>
      <c r="B279" s="84" t="s">
        <v>751</v>
      </c>
      <c r="C279" s="83" t="s">
        <v>752</v>
      </c>
      <c r="D279" s="85">
        <v>0</v>
      </c>
      <c r="E279" s="85">
        <v>0</v>
      </c>
      <c r="F279" s="85">
        <v>-267168.02</v>
      </c>
      <c r="G279" s="85">
        <v>0</v>
      </c>
      <c r="H279" s="85">
        <v>0</v>
      </c>
      <c r="I279" s="85">
        <v>0</v>
      </c>
      <c r="J279" s="85">
        <v>-14324383.609999999</v>
      </c>
      <c r="K279" s="85">
        <v>0</v>
      </c>
      <c r="L279" s="85">
        <v>-7588.3</v>
      </c>
      <c r="M279" s="85">
        <v>-279172.84999999998</v>
      </c>
      <c r="N279" s="85">
        <v>0</v>
      </c>
      <c r="O279" s="85">
        <v>0</v>
      </c>
      <c r="P279" s="85">
        <v>-22239.67</v>
      </c>
      <c r="Q279" s="85">
        <v>0</v>
      </c>
      <c r="R279" s="85">
        <v>0</v>
      </c>
      <c r="S279" s="85">
        <v>0</v>
      </c>
      <c r="T279" s="85">
        <v>170600.82</v>
      </c>
      <c r="U279" s="85">
        <v>0</v>
      </c>
      <c r="V279" s="85">
        <v>0</v>
      </c>
      <c r="W279" s="85">
        <v>0</v>
      </c>
      <c r="X279" s="85">
        <v>-183484.4</v>
      </c>
      <c r="Y279" s="85">
        <v>-434615.52</v>
      </c>
      <c r="Z279" s="85">
        <v>-41547.42</v>
      </c>
      <c r="AA279" s="85">
        <v>-137175.41</v>
      </c>
      <c r="AB279" s="85">
        <v>-229410.93</v>
      </c>
      <c r="AC279" s="85">
        <v>0</v>
      </c>
      <c r="AD279" s="85">
        <v>-47558.63</v>
      </c>
      <c r="AE279" s="85">
        <v>-18478412.710000001</v>
      </c>
      <c r="AF279" s="85">
        <v>0</v>
      </c>
      <c r="AG279" s="85">
        <v>-30120.46</v>
      </c>
      <c r="AH279" s="85">
        <v>-16891.36</v>
      </c>
      <c r="AI279" s="85">
        <v>-1484.49</v>
      </c>
      <c r="AJ279" s="85">
        <v>0</v>
      </c>
      <c r="AK279" s="85">
        <v>-138137.53</v>
      </c>
      <c r="AL279" s="85">
        <v>-33643.269999999997</v>
      </c>
      <c r="AM279" s="85">
        <v>-72621.37</v>
      </c>
      <c r="AN279" s="85">
        <v>-54308.89</v>
      </c>
      <c r="AO279" s="85">
        <v>-43115.19</v>
      </c>
      <c r="AP279" s="85">
        <v>0</v>
      </c>
      <c r="AQ279" s="85">
        <v>-5664167.6299999999</v>
      </c>
      <c r="AR279" s="85">
        <v>0</v>
      </c>
      <c r="AS279" s="85">
        <v>-57620.65</v>
      </c>
      <c r="AT279" s="85">
        <v>-17913.95</v>
      </c>
      <c r="AU279" s="85">
        <v>-112871.15</v>
      </c>
      <c r="AV279" s="85">
        <v>0</v>
      </c>
      <c r="AW279" s="85">
        <v>0</v>
      </c>
      <c r="AX279" s="85">
        <v>-22517894.43</v>
      </c>
      <c r="AY279" s="85">
        <v>-61266</v>
      </c>
      <c r="AZ279" s="85">
        <v>0</v>
      </c>
      <c r="BA279" s="85">
        <v>0</v>
      </c>
      <c r="BB279" s="85">
        <v>-139677.78</v>
      </c>
      <c r="BC279" s="85">
        <v>0</v>
      </c>
      <c r="BD279" s="85">
        <v>-798887.6</v>
      </c>
      <c r="BE279" s="85">
        <v>-471212.47</v>
      </c>
      <c r="BF279" s="85">
        <v>-63287</v>
      </c>
      <c r="BG279" s="85">
        <v>0</v>
      </c>
      <c r="BH279" s="85">
        <v>0</v>
      </c>
      <c r="BI279" s="85">
        <v>-22598459.059999999</v>
      </c>
      <c r="BJ279" s="85">
        <v>-5400000</v>
      </c>
      <c r="BK279" s="85">
        <v>60318.99</v>
      </c>
      <c r="BL279" s="85">
        <v>-33500</v>
      </c>
      <c r="BM279" s="85">
        <v>0</v>
      </c>
      <c r="BN279" s="85">
        <v>-60000</v>
      </c>
      <c r="BO279" s="85">
        <v>0</v>
      </c>
      <c r="BP279" s="85">
        <v>-12122656.76</v>
      </c>
      <c r="BQ279" s="85">
        <v>0</v>
      </c>
      <c r="BR279" s="85">
        <v>0</v>
      </c>
      <c r="BS279" s="85">
        <v>0</v>
      </c>
      <c r="BT279" s="85">
        <v>-159928.66</v>
      </c>
      <c r="BU279" s="85">
        <v>-544038.66</v>
      </c>
      <c r="BV279" s="85">
        <v>0</v>
      </c>
      <c r="BW279" s="85">
        <v>0</v>
      </c>
      <c r="BX279" s="85">
        <v>0</v>
      </c>
      <c r="BY279" s="86">
        <v>-725424517.68000019</v>
      </c>
    </row>
    <row r="280" spans="1:77" x14ac:dyDescent="0.2">
      <c r="A280" s="83" t="s">
        <v>43</v>
      </c>
      <c r="B280" s="84" t="s">
        <v>753</v>
      </c>
      <c r="C280" s="83" t="s">
        <v>754</v>
      </c>
      <c r="D280" s="85">
        <v>-14867.95</v>
      </c>
      <c r="E280" s="85">
        <v>0</v>
      </c>
      <c r="F280" s="85">
        <v>-11001</v>
      </c>
      <c r="G280" s="85">
        <v>-132638.74</v>
      </c>
      <c r="H280" s="85">
        <v>-16234.8</v>
      </c>
      <c r="I280" s="85">
        <v>-215</v>
      </c>
      <c r="J280" s="85">
        <v>0</v>
      </c>
      <c r="K280" s="85">
        <v>0</v>
      </c>
      <c r="L280" s="85">
        <v>0</v>
      </c>
      <c r="M280" s="85">
        <v>0</v>
      </c>
      <c r="N280" s="85">
        <v>-1623.5</v>
      </c>
      <c r="O280" s="85">
        <v>0</v>
      </c>
      <c r="P280" s="85">
        <v>0</v>
      </c>
      <c r="Q280" s="85">
        <v>0</v>
      </c>
      <c r="R280" s="85">
        <v>0</v>
      </c>
      <c r="S280" s="85">
        <v>0</v>
      </c>
      <c r="T280" s="85">
        <v>0</v>
      </c>
      <c r="U280" s="85">
        <v>0</v>
      </c>
      <c r="V280" s="85">
        <v>0</v>
      </c>
      <c r="W280" s="85">
        <v>0</v>
      </c>
      <c r="X280" s="85">
        <v>0</v>
      </c>
      <c r="Y280" s="85">
        <v>-476364.65</v>
      </c>
      <c r="Z280" s="85">
        <v>0</v>
      </c>
      <c r="AA280" s="85">
        <v>-603</v>
      </c>
      <c r="AB280" s="85">
        <v>0</v>
      </c>
      <c r="AC280" s="85">
        <v>0</v>
      </c>
      <c r="AD280" s="85">
        <v>0</v>
      </c>
      <c r="AE280" s="85">
        <v>0</v>
      </c>
      <c r="AF280" s="85">
        <v>0</v>
      </c>
      <c r="AG280" s="85">
        <v>0</v>
      </c>
      <c r="AH280" s="85">
        <v>-110401.15</v>
      </c>
      <c r="AI280" s="85">
        <v>0</v>
      </c>
      <c r="AJ280" s="85">
        <v>-134975.32</v>
      </c>
      <c r="AK280" s="85">
        <v>0</v>
      </c>
      <c r="AL280" s="85">
        <v>0</v>
      </c>
      <c r="AM280" s="85">
        <v>-447</v>
      </c>
      <c r="AN280" s="85">
        <v>0</v>
      </c>
      <c r="AO280" s="85">
        <v>0</v>
      </c>
      <c r="AP280" s="85">
        <v>-20991.61</v>
      </c>
      <c r="AQ280" s="85">
        <v>0</v>
      </c>
      <c r="AR280" s="85">
        <v>0</v>
      </c>
      <c r="AS280" s="85">
        <v>0</v>
      </c>
      <c r="AT280" s="85">
        <v>-597</v>
      </c>
      <c r="AU280" s="85">
        <v>-1400</v>
      </c>
      <c r="AV280" s="85">
        <v>0</v>
      </c>
      <c r="AW280" s="85">
        <v>-160</v>
      </c>
      <c r="AX280" s="85">
        <v>-66679.899999999994</v>
      </c>
      <c r="AY280" s="85">
        <v>0</v>
      </c>
      <c r="AZ280" s="85">
        <v>-215816.55</v>
      </c>
      <c r="BA280" s="85">
        <v>-1724341.29</v>
      </c>
      <c r="BB280" s="85">
        <v>-20865</v>
      </c>
      <c r="BC280" s="85">
        <v>-4180</v>
      </c>
      <c r="BD280" s="85">
        <v>0</v>
      </c>
      <c r="BE280" s="85">
        <v>-1004338.27</v>
      </c>
      <c r="BF280" s="85">
        <v>0</v>
      </c>
      <c r="BG280" s="85">
        <v>-713399.02</v>
      </c>
      <c r="BH280" s="85">
        <v>-12321.59</v>
      </c>
      <c r="BI280" s="85">
        <v>-39792.44</v>
      </c>
      <c r="BJ280" s="85">
        <v>-1000</v>
      </c>
      <c r="BK280" s="85">
        <v>8000</v>
      </c>
      <c r="BL280" s="85">
        <v>0</v>
      </c>
      <c r="BM280" s="85">
        <v>0</v>
      </c>
      <c r="BN280" s="85">
        <v>0</v>
      </c>
      <c r="BO280" s="85">
        <v>-798</v>
      </c>
      <c r="BP280" s="85">
        <v>0</v>
      </c>
      <c r="BQ280" s="85">
        <v>0</v>
      </c>
      <c r="BR280" s="85">
        <v>0</v>
      </c>
      <c r="BS280" s="85">
        <v>0</v>
      </c>
      <c r="BT280" s="85">
        <v>0</v>
      </c>
      <c r="BU280" s="85">
        <v>0</v>
      </c>
      <c r="BV280" s="85">
        <v>-20163.57</v>
      </c>
      <c r="BW280" s="85">
        <v>0</v>
      </c>
      <c r="BX280" s="85">
        <v>0</v>
      </c>
      <c r="BY280" s="86">
        <v>99766257.479999989</v>
      </c>
    </row>
    <row r="281" spans="1:77" x14ac:dyDescent="0.2">
      <c r="A281" s="83" t="s">
        <v>43</v>
      </c>
      <c r="B281" s="84" t="s">
        <v>755</v>
      </c>
      <c r="C281" s="83" t="s">
        <v>756</v>
      </c>
      <c r="D281" s="85">
        <v>0</v>
      </c>
      <c r="E281" s="85">
        <v>0</v>
      </c>
      <c r="F281" s="85">
        <v>0</v>
      </c>
      <c r="G281" s="85">
        <v>152400.13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  <c r="M281" s="85">
        <v>0</v>
      </c>
      <c r="N281" s="85">
        <v>360</v>
      </c>
      <c r="O281" s="85">
        <v>0</v>
      </c>
      <c r="P281" s="85">
        <v>0</v>
      </c>
      <c r="Q281" s="85">
        <v>3917.4</v>
      </c>
      <c r="R281" s="85">
        <v>0</v>
      </c>
      <c r="S281" s="85">
        <v>0</v>
      </c>
      <c r="T281" s="85">
        <v>18322.419999999998</v>
      </c>
      <c r="U281" s="85">
        <v>0</v>
      </c>
      <c r="V281" s="85">
        <v>4287.95</v>
      </c>
      <c r="W281" s="85">
        <v>0</v>
      </c>
      <c r="X281" s="85">
        <v>0</v>
      </c>
      <c r="Y281" s="85">
        <v>0</v>
      </c>
      <c r="Z281" s="85">
        <v>0</v>
      </c>
      <c r="AA281" s="85">
        <v>916</v>
      </c>
      <c r="AB281" s="85">
        <v>0</v>
      </c>
      <c r="AC281" s="85">
        <v>0</v>
      </c>
      <c r="AD281" s="85">
        <v>0</v>
      </c>
      <c r="AE281" s="85">
        <v>0</v>
      </c>
      <c r="AF281" s="85">
        <v>0</v>
      </c>
      <c r="AG281" s="85">
        <v>0</v>
      </c>
      <c r="AH281" s="85">
        <v>0</v>
      </c>
      <c r="AI281" s="85">
        <v>0</v>
      </c>
      <c r="AJ281" s="85">
        <v>0</v>
      </c>
      <c r="AK281" s="85">
        <v>0</v>
      </c>
      <c r="AL281" s="85">
        <v>1918.88</v>
      </c>
      <c r="AM281" s="85">
        <v>2508.6</v>
      </c>
      <c r="AN281" s="85">
        <v>0</v>
      </c>
      <c r="AO281" s="85">
        <v>0</v>
      </c>
      <c r="AP281" s="85">
        <v>0</v>
      </c>
      <c r="AQ281" s="85">
        <v>0</v>
      </c>
      <c r="AR281" s="85">
        <v>-286382.39</v>
      </c>
      <c r="AS281" s="85">
        <v>0</v>
      </c>
      <c r="AT281" s="85">
        <v>6123.58</v>
      </c>
      <c r="AU281" s="85">
        <v>697.3</v>
      </c>
      <c r="AV281" s="85">
        <v>0</v>
      </c>
      <c r="AW281" s="85">
        <v>0</v>
      </c>
      <c r="AX281" s="85">
        <v>33111.06</v>
      </c>
      <c r="AY281" s="85">
        <v>0</v>
      </c>
      <c r="AZ281" s="85">
        <v>20129</v>
      </c>
      <c r="BA281" s="85">
        <v>0</v>
      </c>
      <c r="BB281" s="85">
        <v>43</v>
      </c>
      <c r="BC281" s="85">
        <v>0</v>
      </c>
      <c r="BD281" s="85">
        <v>0</v>
      </c>
      <c r="BE281" s="85">
        <v>0</v>
      </c>
      <c r="BF281" s="85">
        <v>0</v>
      </c>
      <c r="BG281" s="85">
        <v>0</v>
      </c>
      <c r="BH281" s="85">
        <v>0</v>
      </c>
      <c r="BI281" s="85">
        <v>125595.27</v>
      </c>
      <c r="BJ281" s="85">
        <v>2098</v>
      </c>
      <c r="BK281" s="85">
        <v>50555.85</v>
      </c>
      <c r="BL281" s="85">
        <v>0</v>
      </c>
      <c r="BM281" s="85">
        <v>14083.6</v>
      </c>
      <c r="BN281" s="85">
        <v>0</v>
      </c>
      <c r="BO281" s="85">
        <v>0</v>
      </c>
      <c r="BP281" s="85">
        <v>0</v>
      </c>
      <c r="BQ281" s="85">
        <v>0</v>
      </c>
      <c r="BR281" s="85">
        <v>0</v>
      </c>
      <c r="BS281" s="85">
        <v>0</v>
      </c>
      <c r="BT281" s="85">
        <v>0</v>
      </c>
      <c r="BU281" s="85">
        <v>0</v>
      </c>
      <c r="BV281" s="85">
        <v>0</v>
      </c>
      <c r="BW281" s="85">
        <v>0</v>
      </c>
      <c r="BX281" s="85">
        <v>0</v>
      </c>
      <c r="BY281" s="86">
        <v>-133100268.48999998</v>
      </c>
    </row>
    <row r="282" spans="1:77" x14ac:dyDescent="0.2">
      <c r="A282" s="83" t="s">
        <v>43</v>
      </c>
      <c r="B282" s="84" t="s">
        <v>757</v>
      </c>
      <c r="C282" s="83" t="s">
        <v>758</v>
      </c>
      <c r="D282" s="85">
        <v>0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174782.26</v>
      </c>
      <c r="K282" s="85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85">
        <v>0</v>
      </c>
      <c r="T282" s="85">
        <v>0</v>
      </c>
      <c r="U282" s="85">
        <v>0</v>
      </c>
      <c r="V282" s="85">
        <v>0</v>
      </c>
      <c r="W282" s="85">
        <v>130611.54</v>
      </c>
      <c r="X282" s="85">
        <v>130611.54</v>
      </c>
      <c r="Y282" s="85">
        <v>64233.38</v>
      </c>
      <c r="Z282" s="85">
        <v>130611.54</v>
      </c>
      <c r="AA282" s="85">
        <v>85835.199999999997</v>
      </c>
      <c r="AB282" s="85">
        <v>88329.72</v>
      </c>
      <c r="AC282" s="85">
        <v>85835.199999999997</v>
      </c>
      <c r="AD282" s="85">
        <v>85835.199999999997</v>
      </c>
      <c r="AE282" s="85">
        <v>454515</v>
      </c>
      <c r="AF282" s="85">
        <v>0</v>
      </c>
      <c r="AG282" s="85">
        <v>0</v>
      </c>
      <c r="AH282" s="85">
        <v>0</v>
      </c>
      <c r="AI282" s="85">
        <v>0</v>
      </c>
      <c r="AJ282" s="8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1574480</v>
      </c>
      <c r="AR282" s="85">
        <v>0</v>
      </c>
      <c r="AS282" s="85">
        <v>0</v>
      </c>
      <c r="AT282" s="85">
        <v>0</v>
      </c>
      <c r="AU282" s="85">
        <v>460000</v>
      </c>
      <c r="AV282" s="85">
        <v>400000</v>
      </c>
      <c r="AW282" s="85">
        <v>0</v>
      </c>
      <c r="AX282" s="85">
        <v>71800</v>
      </c>
      <c r="AY282" s="85">
        <v>0</v>
      </c>
      <c r="AZ282" s="85">
        <v>0</v>
      </c>
      <c r="BA282" s="85">
        <v>0</v>
      </c>
      <c r="BB282" s="85">
        <v>0</v>
      </c>
      <c r="BC282" s="85">
        <v>0</v>
      </c>
      <c r="BD282" s="85">
        <v>0</v>
      </c>
      <c r="BE282" s="85">
        <v>0</v>
      </c>
      <c r="BF282" s="85">
        <v>0</v>
      </c>
      <c r="BG282" s="85">
        <v>0</v>
      </c>
      <c r="BH282" s="85">
        <v>0</v>
      </c>
      <c r="BI282" s="85">
        <v>9900000</v>
      </c>
      <c r="BJ282" s="85">
        <v>2696019.5</v>
      </c>
      <c r="BK282" s="85">
        <v>0</v>
      </c>
      <c r="BL282" s="85">
        <v>0</v>
      </c>
      <c r="BM282" s="85">
        <v>0</v>
      </c>
      <c r="BN282" s="85">
        <v>0</v>
      </c>
      <c r="BO282" s="85">
        <v>0</v>
      </c>
      <c r="BP282" s="85">
        <v>74900</v>
      </c>
      <c r="BQ282" s="85">
        <v>0</v>
      </c>
      <c r="BR282" s="85">
        <v>0</v>
      </c>
      <c r="BS282" s="85">
        <v>0</v>
      </c>
      <c r="BT282" s="85">
        <v>0</v>
      </c>
      <c r="BU282" s="85">
        <v>0</v>
      </c>
      <c r="BV282" s="85">
        <v>0</v>
      </c>
      <c r="BW282" s="85">
        <v>0</v>
      </c>
      <c r="BX282" s="85">
        <v>0</v>
      </c>
      <c r="BY282" s="86">
        <v>60076417.68</v>
      </c>
    </row>
    <row r="283" spans="1:77" x14ac:dyDescent="0.2">
      <c r="A283" s="83" t="s">
        <v>43</v>
      </c>
      <c r="B283" s="84" t="s">
        <v>759</v>
      </c>
      <c r="C283" s="83" t="s">
        <v>760</v>
      </c>
      <c r="D283" s="85"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0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85">
        <v>0</v>
      </c>
      <c r="AI283" s="85">
        <v>0</v>
      </c>
      <c r="AJ283" s="8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321000</v>
      </c>
      <c r="AU283" s="85">
        <v>0</v>
      </c>
      <c r="AV283" s="85">
        <v>0</v>
      </c>
      <c r="AW283" s="85">
        <v>468200</v>
      </c>
      <c r="AX283" s="85">
        <v>0</v>
      </c>
      <c r="AY283" s="85">
        <v>0</v>
      </c>
      <c r="AZ283" s="85">
        <v>0</v>
      </c>
      <c r="BA283" s="85">
        <v>0</v>
      </c>
      <c r="BB283" s="85">
        <v>0</v>
      </c>
      <c r="BC283" s="85">
        <v>0</v>
      </c>
      <c r="BD283" s="85">
        <v>0</v>
      </c>
      <c r="BE283" s="85">
        <v>0</v>
      </c>
      <c r="BF283" s="85">
        <v>0</v>
      </c>
      <c r="BG283" s="85">
        <v>0</v>
      </c>
      <c r="BH283" s="85">
        <v>0</v>
      </c>
      <c r="BI283" s="85">
        <v>199608.74</v>
      </c>
      <c r="BJ283" s="85">
        <v>0</v>
      </c>
      <c r="BK283" s="85">
        <v>0</v>
      </c>
      <c r="BL283" s="85">
        <v>0</v>
      </c>
      <c r="BM283" s="85">
        <v>0</v>
      </c>
      <c r="BN283" s="85">
        <v>0</v>
      </c>
      <c r="BO283" s="85">
        <v>0</v>
      </c>
      <c r="BP283" s="85">
        <v>0</v>
      </c>
      <c r="BQ283" s="85">
        <v>0</v>
      </c>
      <c r="BR283" s="85">
        <v>0</v>
      </c>
      <c r="BS283" s="85">
        <v>0</v>
      </c>
      <c r="BT283" s="85">
        <v>0</v>
      </c>
      <c r="BU283" s="85">
        <v>0</v>
      </c>
      <c r="BV283" s="85">
        <v>0</v>
      </c>
      <c r="BW283" s="85">
        <v>0</v>
      </c>
      <c r="BX283" s="85">
        <v>0</v>
      </c>
      <c r="BY283" s="86">
        <v>45698938.890000001</v>
      </c>
    </row>
    <row r="284" spans="1:77" x14ac:dyDescent="0.2">
      <c r="A284" s="83" t="s">
        <v>43</v>
      </c>
      <c r="B284" s="96">
        <v>4301020106.5019999</v>
      </c>
      <c r="C284" s="83" t="s">
        <v>761</v>
      </c>
      <c r="D284" s="85">
        <v>0</v>
      </c>
      <c r="E284" s="85">
        <v>0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5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85">
        <v>0</v>
      </c>
      <c r="T284" s="85">
        <v>0</v>
      </c>
      <c r="U284" s="85">
        <v>0</v>
      </c>
      <c r="V284" s="85">
        <v>0</v>
      </c>
      <c r="W284" s="85">
        <v>0</v>
      </c>
      <c r="X284" s="85">
        <v>0</v>
      </c>
      <c r="Y284" s="85">
        <v>0</v>
      </c>
      <c r="Z284" s="85">
        <v>0</v>
      </c>
      <c r="AA284" s="85">
        <v>0</v>
      </c>
      <c r="AB284" s="85">
        <v>0</v>
      </c>
      <c r="AC284" s="85">
        <v>0</v>
      </c>
      <c r="AD284" s="85">
        <v>0</v>
      </c>
      <c r="AE284" s="85">
        <v>0</v>
      </c>
      <c r="AF284" s="85">
        <v>0</v>
      </c>
      <c r="AG284" s="85">
        <v>0</v>
      </c>
      <c r="AH284" s="85">
        <v>0</v>
      </c>
      <c r="AI284" s="85">
        <v>0</v>
      </c>
      <c r="AJ284" s="85">
        <v>0</v>
      </c>
      <c r="AK284" s="85">
        <v>0</v>
      </c>
      <c r="AL284" s="85">
        <v>0</v>
      </c>
      <c r="AM284" s="85">
        <v>0</v>
      </c>
      <c r="AN284" s="85">
        <v>0</v>
      </c>
      <c r="AO284" s="85">
        <v>0</v>
      </c>
      <c r="AP284" s="85">
        <v>0</v>
      </c>
      <c r="AQ284" s="85">
        <v>900</v>
      </c>
      <c r="AR284" s="85">
        <v>0</v>
      </c>
      <c r="AS284" s="85">
        <v>0</v>
      </c>
      <c r="AT284" s="85">
        <v>0</v>
      </c>
      <c r="AU284" s="85">
        <v>0</v>
      </c>
      <c r="AV284" s="85">
        <v>0</v>
      </c>
      <c r="AW284" s="85">
        <v>0</v>
      </c>
      <c r="AX284" s="85">
        <v>0</v>
      </c>
      <c r="AY284" s="85">
        <v>0</v>
      </c>
      <c r="AZ284" s="85">
        <v>0</v>
      </c>
      <c r="BA284" s="85">
        <v>0</v>
      </c>
      <c r="BB284" s="85">
        <v>0</v>
      </c>
      <c r="BC284" s="85">
        <v>0</v>
      </c>
      <c r="BD284" s="85">
        <v>0</v>
      </c>
      <c r="BE284" s="85">
        <v>0</v>
      </c>
      <c r="BF284" s="85">
        <v>0</v>
      </c>
      <c r="BG284" s="85">
        <v>0</v>
      </c>
      <c r="BH284" s="85">
        <v>0</v>
      </c>
      <c r="BI284" s="85">
        <v>0</v>
      </c>
      <c r="BJ284" s="85">
        <v>0</v>
      </c>
      <c r="BK284" s="85">
        <v>0</v>
      </c>
      <c r="BL284" s="85">
        <v>0</v>
      </c>
      <c r="BM284" s="85">
        <v>0</v>
      </c>
      <c r="BN284" s="85">
        <v>0</v>
      </c>
      <c r="BO284" s="85">
        <v>0</v>
      </c>
      <c r="BP284" s="85">
        <v>0</v>
      </c>
      <c r="BQ284" s="85">
        <v>0</v>
      </c>
      <c r="BR284" s="85">
        <v>0</v>
      </c>
      <c r="BS284" s="85">
        <v>0</v>
      </c>
      <c r="BT284" s="85">
        <v>0</v>
      </c>
      <c r="BU284" s="85">
        <v>0</v>
      </c>
      <c r="BV284" s="85">
        <v>0</v>
      </c>
      <c r="BW284" s="85">
        <v>0</v>
      </c>
      <c r="BX284" s="85">
        <v>0</v>
      </c>
      <c r="BY284" s="86">
        <v>234201548.33000004</v>
      </c>
    </row>
    <row r="285" spans="1:77" x14ac:dyDescent="0.2">
      <c r="A285" s="83" t="s">
        <v>43</v>
      </c>
      <c r="B285" s="84" t="s">
        <v>762</v>
      </c>
      <c r="C285" s="83" t="s">
        <v>763</v>
      </c>
      <c r="D285" s="85">
        <v>0</v>
      </c>
      <c r="E285" s="85">
        <v>0</v>
      </c>
      <c r="F285" s="85">
        <v>0</v>
      </c>
      <c r="G285" s="85">
        <v>0</v>
      </c>
      <c r="H285" s="85">
        <v>-142.91</v>
      </c>
      <c r="I285" s="85">
        <v>0</v>
      </c>
      <c r="J285" s="85">
        <v>0</v>
      </c>
      <c r="K285" s="85">
        <v>0</v>
      </c>
      <c r="L285" s="85">
        <v>16028.57</v>
      </c>
      <c r="M285" s="85">
        <v>0</v>
      </c>
      <c r="N285" s="85">
        <v>0</v>
      </c>
      <c r="O285" s="85">
        <v>0</v>
      </c>
      <c r="P285" s="85">
        <v>0</v>
      </c>
      <c r="Q285" s="85">
        <v>0</v>
      </c>
      <c r="R285" s="85">
        <v>0</v>
      </c>
      <c r="S285" s="85">
        <v>0</v>
      </c>
      <c r="T285" s="85">
        <v>0</v>
      </c>
      <c r="U285" s="85">
        <v>0</v>
      </c>
      <c r="V285" s="85">
        <v>0</v>
      </c>
      <c r="W285" s="85">
        <v>0</v>
      </c>
      <c r="X285" s="85">
        <v>0</v>
      </c>
      <c r="Y285" s="85">
        <v>0</v>
      </c>
      <c r="Z285" s="85">
        <v>-231127</v>
      </c>
      <c r="AA285" s="85">
        <v>0</v>
      </c>
      <c r="AB285" s="85">
        <v>0</v>
      </c>
      <c r="AC285" s="85">
        <v>0</v>
      </c>
      <c r="AD285" s="85">
        <v>0</v>
      </c>
      <c r="AE285" s="85">
        <v>-162449.75</v>
      </c>
      <c r="AF285" s="85">
        <v>0</v>
      </c>
      <c r="AG285" s="85">
        <v>-10711</v>
      </c>
      <c r="AH285" s="85">
        <v>0</v>
      </c>
      <c r="AI285" s="85">
        <v>-6717</v>
      </c>
      <c r="AJ285" s="85">
        <v>0</v>
      </c>
      <c r="AK285" s="85">
        <v>-42741.19</v>
      </c>
      <c r="AL285" s="85">
        <v>-18412</v>
      </c>
      <c r="AM285" s="85">
        <v>0</v>
      </c>
      <c r="AN285" s="85">
        <v>0</v>
      </c>
      <c r="AO285" s="85">
        <v>0</v>
      </c>
      <c r="AP285" s="85">
        <v>0</v>
      </c>
      <c r="AQ285" s="85">
        <v>-121027.25</v>
      </c>
      <c r="AR285" s="85">
        <v>0</v>
      </c>
      <c r="AS285" s="85">
        <v>0</v>
      </c>
      <c r="AT285" s="85">
        <v>-10274.299999999999</v>
      </c>
      <c r="AU285" s="85">
        <v>0</v>
      </c>
      <c r="AV285" s="85">
        <v>0</v>
      </c>
      <c r="AW285" s="85">
        <v>0</v>
      </c>
      <c r="AX285" s="85">
        <v>0</v>
      </c>
      <c r="AY285" s="85">
        <v>0</v>
      </c>
      <c r="AZ285" s="85">
        <v>0</v>
      </c>
      <c r="BA285" s="85">
        <v>0</v>
      </c>
      <c r="BB285" s="85">
        <v>0</v>
      </c>
      <c r="BC285" s="85">
        <v>0</v>
      </c>
      <c r="BD285" s="85">
        <v>0</v>
      </c>
      <c r="BE285" s="85">
        <v>0</v>
      </c>
      <c r="BF285" s="85">
        <v>0</v>
      </c>
      <c r="BG285" s="85">
        <v>0</v>
      </c>
      <c r="BH285" s="85">
        <v>0</v>
      </c>
      <c r="BI285" s="85">
        <v>-15074.5</v>
      </c>
      <c r="BJ285" s="85">
        <v>0</v>
      </c>
      <c r="BK285" s="85">
        <v>0</v>
      </c>
      <c r="BL285" s="85">
        <v>-50289.1</v>
      </c>
      <c r="BM285" s="85">
        <v>0</v>
      </c>
      <c r="BN285" s="85">
        <v>0</v>
      </c>
      <c r="BO285" s="85">
        <v>0</v>
      </c>
      <c r="BP285" s="85">
        <v>0</v>
      </c>
      <c r="BQ285" s="85">
        <v>0</v>
      </c>
      <c r="BR285" s="85">
        <v>0</v>
      </c>
      <c r="BS285" s="85">
        <v>0</v>
      </c>
      <c r="BT285" s="85">
        <v>0</v>
      </c>
      <c r="BU285" s="85">
        <v>0</v>
      </c>
      <c r="BV285" s="85">
        <v>0</v>
      </c>
      <c r="BW285" s="85">
        <v>0</v>
      </c>
      <c r="BX285" s="85">
        <v>0</v>
      </c>
      <c r="BY285" s="86">
        <v>-14899841.57</v>
      </c>
    </row>
    <row r="286" spans="1:77" x14ac:dyDescent="0.2">
      <c r="A286" s="83" t="s">
        <v>43</v>
      </c>
      <c r="B286" s="84" t="s">
        <v>764</v>
      </c>
      <c r="C286" s="83" t="s">
        <v>765</v>
      </c>
      <c r="D286" s="85">
        <v>0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L286" s="85">
        <v>-16028.57</v>
      </c>
      <c r="M286" s="85">
        <v>0</v>
      </c>
      <c r="N286" s="85">
        <v>0</v>
      </c>
      <c r="O286" s="85">
        <v>0</v>
      </c>
      <c r="P286" s="85">
        <v>0</v>
      </c>
      <c r="Q286" s="85">
        <v>0</v>
      </c>
      <c r="R286" s="85">
        <v>0</v>
      </c>
      <c r="S286" s="85">
        <v>0</v>
      </c>
      <c r="T286" s="85">
        <v>0</v>
      </c>
      <c r="U286" s="85">
        <v>0</v>
      </c>
      <c r="V286" s="85">
        <v>0</v>
      </c>
      <c r="W286" s="85">
        <v>0</v>
      </c>
      <c r="X286" s="85">
        <v>0</v>
      </c>
      <c r="Y286" s="85">
        <v>0</v>
      </c>
      <c r="Z286" s="85">
        <v>-66933.5</v>
      </c>
      <c r="AA286" s="85">
        <v>0</v>
      </c>
      <c r="AB286" s="85">
        <v>0</v>
      </c>
      <c r="AC286" s="85">
        <v>0</v>
      </c>
      <c r="AD286" s="85">
        <v>0</v>
      </c>
      <c r="AE286" s="85">
        <v>-176618.99</v>
      </c>
      <c r="AF286" s="85">
        <v>0</v>
      </c>
      <c r="AG286" s="85">
        <v>-11874.52</v>
      </c>
      <c r="AH286" s="85">
        <v>0</v>
      </c>
      <c r="AI286" s="85">
        <v>-8240.59</v>
      </c>
      <c r="AJ286" s="85">
        <v>0</v>
      </c>
      <c r="AK286" s="85">
        <v>-9153.44</v>
      </c>
      <c r="AL286" s="85">
        <v>0</v>
      </c>
      <c r="AM286" s="85">
        <v>0</v>
      </c>
      <c r="AN286" s="85">
        <v>0</v>
      </c>
      <c r="AO286" s="85">
        <v>-17739.28</v>
      </c>
      <c r="AP286" s="85">
        <v>0</v>
      </c>
      <c r="AQ286" s="85">
        <v>-273331.84999999998</v>
      </c>
      <c r="AR286" s="85">
        <v>0</v>
      </c>
      <c r="AS286" s="85">
        <v>0</v>
      </c>
      <c r="AT286" s="85">
        <v>0</v>
      </c>
      <c r="AU286" s="85">
        <v>0</v>
      </c>
      <c r="AV286" s="85">
        <v>0</v>
      </c>
      <c r="AW286" s="85">
        <v>0</v>
      </c>
      <c r="AX286" s="85">
        <v>0</v>
      </c>
      <c r="AY286" s="85">
        <v>0</v>
      </c>
      <c r="AZ286" s="85">
        <v>0</v>
      </c>
      <c r="BA286" s="85">
        <v>0</v>
      </c>
      <c r="BB286" s="85">
        <v>0</v>
      </c>
      <c r="BC286" s="85">
        <v>0</v>
      </c>
      <c r="BD286" s="85">
        <v>0</v>
      </c>
      <c r="BE286" s="85">
        <v>0</v>
      </c>
      <c r="BF286" s="85">
        <v>0</v>
      </c>
      <c r="BG286" s="85">
        <v>0</v>
      </c>
      <c r="BH286" s="85">
        <v>0</v>
      </c>
      <c r="BI286" s="85">
        <v>0</v>
      </c>
      <c r="BJ286" s="85">
        <v>0</v>
      </c>
      <c r="BK286" s="85">
        <v>0</v>
      </c>
      <c r="BL286" s="85">
        <v>-4000</v>
      </c>
      <c r="BM286" s="85">
        <v>0</v>
      </c>
      <c r="BN286" s="85">
        <v>0</v>
      </c>
      <c r="BO286" s="85">
        <v>0</v>
      </c>
      <c r="BP286" s="85">
        <v>0</v>
      </c>
      <c r="BQ286" s="85">
        <v>0</v>
      </c>
      <c r="BR286" s="85">
        <v>0</v>
      </c>
      <c r="BS286" s="85">
        <v>0</v>
      </c>
      <c r="BT286" s="85">
        <v>0</v>
      </c>
      <c r="BU286" s="85">
        <v>0</v>
      </c>
      <c r="BV286" s="85">
        <v>0</v>
      </c>
      <c r="BW286" s="85">
        <v>0</v>
      </c>
      <c r="BX286" s="85">
        <v>0</v>
      </c>
      <c r="BY286" s="86">
        <v>1157311.49</v>
      </c>
    </row>
    <row r="287" spans="1:77" x14ac:dyDescent="0.2">
      <c r="A287" s="83" t="s">
        <v>43</v>
      </c>
      <c r="B287" s="84" t="s">
        <v>766</v>
      </c>
      <c r="C287" s="83" t="s">
        <v>767</v>
      </c>
      <c r="D287" s="85">
        <v>0</v>
      </c>
      <c r="E287" s="85">
        <v>0</v>
      </c>
      <c r="F287" s="85">
        <v>249259.3</v>
      </c>
      <c r="G287" s="85">
        <v>0</v>
      </c>
      <c r="H287" s="85">
        <v>0</v>
      </c>
      <c r="I287" s="85">
        <v>0</v>
      </c>
      <c r="J287" s="85">
        <v>0</v>
      </c>
      <c r="K287" s="85">
        <v>167623.5</v>
      </c>
      <c r="L287" s="85">
        <v>2470</v>
      </c>
      <c r="M287" s="85">
        <v>1141783.99</v>
      </c>
      <c r="N287" s="85">
        <v>0</v>
      </c>
      <c r="O287" s="85">
        <v>0</v>
      </c>
      <c r="P287" s="85">
        <v>3656.8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6935</v>
      </c>
      <c r="X287" s="85">
        <v>49681.69</v>
      </c>
      <c r="Y287" s="85">
        <v>0</v>
      </c>
      <c r="Z287" s="85">
        <v>4140</v>
      </c>
      <c r="AA287" s="85">
        <v>71293</v>
      </c>
      <c r="AB287" s="85">
        <v>0</v>
      </c>
      <c r="AC287" s="85">
        <v>0</v>
      </c>
      <c r="AD287" s="85">
        <v>0</v>
      </c>
      <c r="AE287" s="85">
        <v>43912.03</v>
      </c>
      <c r="AF287" s="85">
        <v>0</v>
      </c>
      <c r="AG287" s="85">
        <v>0</v>
      </c>
      <c r="AH287" s="85">
        <v>0</v>
      </c>
      <c r="AI287" s="85">
        <v>15681.16</v>
      </c>
      <c r="AJ287" s="85">
        <v>0</v>
      </c>
      <c r="AK287" s="85">
        <v>0</v>
      </c>
      <c r="AL287" s="85">
        <v>3170.08</v>
      </c>
      <c r="AM287" s="85">
        <v>0</v>
      </c>
      <c r="AN287" s="85">
        <v>0</v>
      </c>
      <c r="AO287" s="85">
        <v>0</v>
      </c>
      <c r="AP287" s="85">
        <v>127668.73</v>
      </c>
      <c r="AQ287" s="85">
        <v>73527.679999999993</v>
      </c>
      <c r="AR287" s="85">
        <v>462028.56</v>
      </c>
      <c r="AS287" s="85">
        <v>222583.84</v>
      </c>
      <c r="AT287" s="85">
        <v>260.5</v>
      </c>
      <c r="AU287" s="85">
        <v>2242</v>
      </c>
      <c r="AV287" s="85">
        <v>0</v>
      </c>
      <c r="AW287" s="85">
        <v>0</v>
      </c>
      <c r="AX287" s="85">
        <v>637202.86</v>
      </c>
      <c r="AY287" s="85">
        <v>0</v>
      </c>
      <c r="AZ287" s="85">
        <v>50937.74</v>
      </c>
      <c r="BA287" s="85">
        <v>0</v>
      </c>
      <c r="BB287" s="85">
        <v>0</v>
      </c>
      <c r="BC287" s="85">
        <v>0</v>
      </c>
      <c r="BD287" s="85">
        <v>0</v>
      </c>
      <c r="BE287" s="85">
        <v>0</v>
      </c>
      <c r="BF287" s="85">
        <v>0</v>
      </c>
      <c r="BG287" s="85">
        <v>0</v>
      </c>
      <c r="BH287" s="85">
        <v>0</v>
      </c>
      <c r="BI287" s="85">
        <v>0</v>
      </c>
      <c r="BJ287" s="85">
        <v>7807.5</v>
      </c>
      <c r="BK287" s="85">
        <v>0</v>
      </c>
      <c r="BL287" s="85">
        <v>0</v>
      </c>
      <c r="BM287" s="85">
        <v>528.5</v>
      </c>
      <c r="BN287" s="85">
        <v>0</v>
      </c>
      <c r="BO287" s="85">
        <v>0</v>
      </c>
      <c r="BP287" s="85">
        <v>0</v>
      </c>
      <c r="BQ287" s="85">
        <v>0</v>
      </c>
      <c r="BR287" s="85">
        <v>0</v>
      </c>
      <c r="BS287" s="85">
        <v>0</v>
      </c>
      <c r="BT287" s="85">
        <v>0</v>
      </c>
      <c r="BU287" s="85">
        <v>0</v>
      </c>
      <c r="BV287" s="85">
        <v>0</v>
      </c>
      <c r="BW287" s="85">
        <v>0</v>
      </c>
      <c r="BX287" s="85">
        <v>0</v>
      </c>
      <c r="BY287" s="86">
        <v>-6126183.25</v>
      </c>
    </row>
    <row r="288" spans="1:77" x14ac:dyDescent="0.2">
      <c r="A288" s="83" t="s">
        <v>43</v>
      </c>
      <c r="B288" s="84" t="s">
        <v>768</v>
      </c>
      <c r="C288" s="83" t="s">
        <v>769</v>
      </c>
      <c r="D288" s="85">
        <v>-60777.88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-391989.7</v>
      </c>
      <c r="K288" s="85">
        <v>-87516.09</v>
      </c>
      <c r="L288" s="85">
        <v>0</v>
      </c>
      <c r="M288" s="85">
        <v>-912430.37</v>
      </c>
      <c r="N288" s="85">
        <v>0</v>
      </c>
      <c r="O288" s="85">
        <v>0</v>
      </c>
      <c r="P288" s="85">
        <v>0</v>
      </c>
      <c r="Q288" s="85">
        <v>0</v>
      </c>
      <c r="R288" s="85">
        <v>0</v>
      </c>
      <c r="S288" s="85">
        <v>0</v>
      </c>
      <c r="T288" s="85">
        <v>0</v>
      </c>
      <c r="U288" s="85">
        <v>0</v>
      </c>
      <c r="V288" s="85">
        <v>-34945.01</v>
      </c>
      <c r="W288" s="85">
        <v>-174841.19</v>
      </c>
      <c r="X288" s="85">
        <v>0</v>
      </c>
      <c r="Y288" s="85">
        <v>0</v>
      </c>
      <c r="Z288" s="85">
        <v>-12475.9</v>
      </c>
      <c r="AA288" s="85">
        <v>0</v>
      </c>
      <c r="AB288" s="85">
        <v>0</v>
      </c>
      <c r="AC288" s="85">
        <v>0</v>
      </c>
      <c r="AD288" s="85">
        <v>0</v>
      </c>
      <c r="AE288" s="85">
        <v>-1398008.91</v>
      </c>
      <c r="AF288" s="85">
        <v>0</v>
      </c>
      <c r="AG288" s="85">
        <v>0</v>
      </c>
      <c r="AH288" s="85">
        <v>0</v>
      </c>
      <c r="AI288" s="85">
        <v>0</v>
      </c>
      <c r="AJ288" s="85">
        <v>0</v>
      </c>
      <c r="AK288" s="85">
        <v>0</v>
      </c>
      <c r="AL288" s="85">
        <v>-1883</v>
      </c>
      <c r="AM288" s="85">
        <v>-22602.51</v>
      </c>
      <c r="AN288" s="85">
        <v>0</v>
      </c>
      <c r="AO288" s="85">
        <v>0</v>
      </c>
      <c r="AP288" s="85">
        <v>0</v>
      </c>
      <c r="AQ288" s="85">
        <v>-1862.24</v>
      </c>
      <c r="AR288" s="85">
        <v>1437</v>
      </c>
      <c r="AS288" s="85">
        <v>-2713.8</v>
      </c>
      <c r="AT288" s="85">
        <v>0</v>
      </c>
      <c r="AU288" s="85">
        <v>0</v>
      </c>
      <c r="AV288" s="85">
        <v>0</v>
      </c>
      <c r="AW288" s="85">
        <v>0</v>
      </c>
      <c r="AX288" s="85">
        <v>0</v>
      </c>
      <c r="AY288" s="85">
        <v>0</v>
      </c>
      <c r="AZ288" s="85">
        <v>0</v>
      </c>
      <c r="BA288" s="85">
        <v>0</v>
      </c>
      <c r="BB288" s="85">
        <v>0</v>
      </c>
      <c r="BC288" s="85">
        <v>0</v>
      </c>
      <c r="BD288" s="85">
        <v>0</v>
      </c>
      <c r="BE288" s="85">
        <v>0</v>
      </c>
      <c r="BF288" s="85">
        <v>0</v>
      </c>
      <c r="BG288" s="85">
        <v>0</v>
      </c>
      <c r="BH288" s="85">
        <v>0</v>
      </c>
      <c r="BI288" s="85">
        <v>-14565.33</v>
      </c>
      <c r="BJ288" s="85">
        <v>0</v>
      </c>
      <c r="BK288" s="85">
        <v>0</v>
      </c>
      <c r="BL288" s="85">
        <v>0</v>
      </c>
      <c r="BM288" s="85">
        <v>0</v>
      </c>
      <c r="BN288" s="85">
        <v>0</v>
      </c>
      <c r="BO288" s="85">
        <v>0</v>
      </c>
      <c r="BP288" s="85">
        <v>-741170.73</v>
      </c>
      <c r="BQ288" s="85">
        <v>0</v>
      </c>
      <c r="BR288" s="85">
        <v>0</v>
      </c>
      <c r="BS288" s="85">
        <v>0</v>
      </c>
      <c r="BT288" s="85">
        <v>0</v>
      </c>
      <c r="BU288" s="85">
        <v>0</v>
      </c>
      <c r="BV288" s="85">
        <v>0</v>
      </c>
      <c r="BW288" s="85">
        <v>0</v>
      </c>
      <c r="BX288" s="85">
        <v>0</v>
      </c>
      <c r="BY288" s="86">
        <v>718500</v>
      </c>
    </row>
    <row r="289" spans="1:77" x14ac:dyDescent="0.2">
      <c r="A289" s="83" t="s">
        <v>43</v>
      </c>
      <c r="B289" s="84" t="s">
        <v>770</v>
      </c>
      <c r="C289" s="83" t="s">
        <v>771</v>
      </c>
      <c r="D289" s="85">
        <v>8050.21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342939.96</v>
      </c>
      <c r="K289" s="85">
        <v>215796.68</v>
      </c>
      <c r="L289" s="85">
        <v>0</v>
      </c>
      <c r="M289" s="85">
        <v>653444.64</v>
      </c>
      <c r="N289" s="85">
        <v>0</v>
      </c>
      <c r="O289" s="85">
        <v>0</v>
      </c>
      <c r="P289" s="85">
        <v>0</v>
      </c>
      <c r="Q289" s="85">
        <v>0</v>
      </c>
      <c r="R289" s="85">
        <v>0</v>
      </c>
      <c r="S289" s="85">
        <v>0</v>
      </c>
      <c r="T289" s="85">
        <v>0</v>
      </c>
      <c r="U289" s="85">
        <v>0</v>
      </c>
      <c r="V289" s="85">
        <v>0</v>
      </c>
      <c r="W289" s="85">
        <v>416052.83</v>
      </c>
      <c r="X289" s="85">
        <v>0</v>
      </c>
      <c r="Y289" s="85">
        <v>0</v>
      </c>
      <c r="Z289" s="85">
        <v>2030.6</v>
      </c>
      <c r="AA289" s="85">
        <v>0</v>
      </c>
      <c r="AB289" s="85">
        <v>0</v>
      </c>
      <c r="AC289" s="85">
        <v>0</v>
      </c>
      <c r="AD289" s="85">
        <v>0</v>
      </c>
      <c r="AE289" s="85">
        <v>770657.03</v>
      </c>
      <c r="AF289" s="85">
        <v>0</v>
      </c>
      <c r="AG289" s="85">
        <v>0</v>
      </c>
      <c r="AH289" s="85">
        <v>0</v>
      </c>
      <c r="AI289" s="85">
        <v>0</v>
      </c>
      <c r="AJ289" s="85">
        <v>0</v>
      </c>
      <c r="AK289" s="85">
        <v>0</v>
      </c>
      <c r="AL289" s="85">
        <v>38688.49</v>
      </c>
      <c r="AM289" s="85">
        <v>25258.26</v>
      </c>
      <c r="AN289" s="85">
        <v>0</v>
      </c>
      <c r="AO289" s="85">
        <v>0</v>
      </c>
      <c r="AP289" s="85">
        <v>0</v>
      </c>
      <c r="AQ289" s="85">
        <v>1529.55</v>
      </c>
      <c r="AR289" s="85">
        <v>0</v>
      </c>
      <c r="AS289" s="85">
        <v>108755.8</v>
      </c>
      <c r="AT289" s="85">
        <v>292.04000000000002</v>
      </c>
      <c r="AU289" s="85">
        <v>81031.95</v>
      </c>
      <c r="AV289" s="85">
        <v>0</v>
      </c>
      <c r="AW289" s="85">
        <v>0</v>
      </c>
      <c r="AX289" s="85">
        <v>0</v>
      </c>
      <c r="AY289" s="85">
        <v>0</v>
      </c>
      <c r="AZ289" s="85">
        <v>0</v>
      </c>
      <c r="BA289" s="85">
        <v>0</v>
      </c>
      <c r="BB289" s="85">
        <v>0</v>
      </c>
      <c r="BC289" s="85">
        <v>0</v>
      </c>
      <c r="BD289" s="85">
        <v>0</v>
      </c>
      <c r="BE289" s="85">
        <v>0</v>
      </c>
      <c r="BF289" s="85">
        <v>0</v>
      </c>
      <c r="BG289" s="85">
        <v>0</v>
      </c>
      <c r="BH289" s="85">
        <v>0</v>
      </c>
      <c r="BI289" s="85">
        <v>0</v>
      </c>
      <c r="BJ289" s="85">
        <v>0</v>
      </c>
      <c r="BK289" s="85">
        <v>0</v>
      </c>
      <c r="BL289" s="85">
        <v>0</v>
      </c>
      <c r="BM289" s="85">
        <v>4306.75</v>
      </c>
      <c r="BN289" s="85">
        <v>0</v>
      </c>
      <c r="BO289" s="85">
        <v>0</v>
      </c>
      <c r="BP289" s="85">
        <v>170428.19</v>
      </c>
      <c r="BQ289" s="85">
        <v>0</v>
      </c>
      <c r="BR289" s="85">
        <v>0</v>
      </c>
      <c r="BS289" s="85">
        <v>0</v>
      </c>
      <c r="BT289" s="85">
        <v>0</v>
      </c>
      <c r="BU289" s="85">
        <v>181477.83</v>
      </c>
      <c r="BV289" s="85">
        <v>0</v>
      </c>
      <c r="BW289" s="85">
        <v>0</v>
      </c>
      <c r="BX289" s="85">
        <v>0</v>
      </c>
      <c r="BY289" s="86">
        <v>20096683.720000003</v>
      </c>
    </row>
    <row r="290" spans="1:77" x14ac:dyDescent="0.2">
      <c r="A290" s="83" t="s">
        <v>43</v>
      </c>
      <c r="B290" s="84" t="s">
        <v>772</v>
      </c>
      <c r="C290" s="83" t="s">
        <v>773</v>
      </c>
      <c r="D290" s="85">
        <v>0</v>
      </c>
      <c r="E290" s="85">
        <v>0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5">
        <v>-55639.78</v>
      </c>
      <c r="L290" s="85">
        <v>-1882.5</v>
      </c>
      <c r="M290" s="85">
        <v>-13201.4</v>
      </c>
      <c r="N290" s="85">
        <v>0</v>
      </c>
      <c r="O290" s="85">
        <v>0</v>
      </c>
      <c r="P290" s="85">
        <v>0</v>
      </c>
      <c r="Q290" s="85">
        <v>0</v>
      </c>
      <c r="R290" s="85">
        <v>0</v>
      </c>
      <c r="S290" s="85">
        <v>0</v>
      </c>
      <c r="T290" s="85">
        <v>-3467</v>
      </c>
      <c r="U290" s="85">
        <v>0</v>
      </c>
      <c r="V290" s="85">
        <v>-1410879.23</v>
      </c>
      <c r="W290" s="85">
        <v>-451250.33</v>
      </c>
      <c r="X290" s="85">
        <v>0</v>
      </c>
      <c r="Y290" s="85">
        <v>0</v>
      </c>
      <c r="Z290" s="85">
        <v>0</v>
      </c>
      <c r="AA290" s="85">
        <v>0</v>
      </c>
      <c r="AB290" s="85">
        <v>0</v>
      </c>
      <c r="AC290" s="85">
        <v>0</v>
      </c>
      <c r="AD290" s="85">
        <v>0</v>
      </c>
      <c r="AE290" s="85">
        <v>-972.68</v>
      </c>
      <c r="AF290" s="85">
        <v>0</v>
      </c>
      <c r="AG290" s="85">
        <v>0</v>
      </c>
      <c r="AH290" s="85">
        <v>0</v>
      </c>
      <c r="AI290" s="85">
        <v>-8393</v>
      </c>
      <c r="AJ290" s="85">
        <v>-47044.79</v>
      </c>
      <c r="AK290" s="85">
        <v>0</v>
      </c>
      <c r="AL290" s="85">
        <v>0</v>
      </c>
      <c r="AM290" s="85">
        <v>-40052.07</v>
      </c>
      <c r="AN290" s="85">
        <v>-69347</v>
      </c>
      <c r="AO290" s="85">
        <v>-17110</v>
      </c>
      <c r="AP290" s="85">
        <v>-62666</v>
      </c>
      <c r="AQ290" s="85">
        <v>0</v>
      </c>
      <c r="AR290" s="85">
        <v>-27</v>
      </c>
      <c r="AS290" s="85">
        <v>-1295</v>
      </c>
      <c r="AT290" s="85">
        <v>0</v>
      </c>
      <c r="AU290" s="85">
        <v>8055</v>
      </c>
      <c r="AV290" s="85">
        <v>0</v>
      </c>
      <c r="AW290" s="85">
        <v>0</v>
      </c>
      <c r="AX290" s="85">
        <v>0</v>
      </c>
      <c r="AY290" s="85">
        <v>0</v>
      </c>
      <c r="AZ290" s="85">
        <v>0</v>
      </c>
      <c r="BA290" s="85">
        <v>0</v>
      </c>
      <c r="BB290" s="85">
        <v>0</v>
      </c>
      <c r="BC290" s="85">
        <v>0</v>
      </c>
      <c r="BD290" s="85">
        <v>0</v>
      </c>
      <c r="BE290" s="85">
        <v>0</v>
      </c>
      <c r="BF290" s="85">
        <v>0</v>
      </c>
      <c r="BG290" s="85">
        <v>0</v>
      </c>
      <c r="BH290" s="85">
        <v>0</v>
      </c>
      <c r="BI290" s="85">
        <v>-741.08</v>
      </c>
      <c r="BJ290" s="85">
        <v>0</v>
      </c>
      <c r="BK290" s="85">
        <v>0</v>
      </c>
      <c r="BL290" s="85">
        <v>0</v>
      </c>
      <c r="BM290" s="85">
        <v>0</v>
      </c>
      <c r="BN290" s="85">
        <v>0</v>
      </c>
      <c r="BO290" s="85">
        <v>0</v>
      </c>
      <c r="BP290" s="85">
        <v>0</v>
      </c>
      <c r="BQ290" s="85">
        <v>0</v>
      </c>
      <c r="BR290" s="85">
        <v>0</v>
      </c>
      <c r="BS290" s="85">
        <v>0</v>
      </c>
      <c r="BT290" s="85">
        <v>0</v>
      </c>
      <c r="BU290" s="85">
        <v>0</v>
      </c>
      <c r="BV290" s="85">
        <v>0</v>
      </c>
      <c r="BW290" s="85">
        <v>0</v>
      </c>
      <c r="BX290" s="85">
        <v>0</v>
      </c>
      <c r="BY290" s="86">
        <v>956429.5</v>
      </c>
    </row>
    <row r="291" spans="1:77" x14ac:dyDescent="0.2">
      <c r="A291" s="83" t="s">
        <v>43</v>
      </c>
      <c r="B291" s="84" t="s">
        <v>774</v>
      </c>
      <c r="C291" s="83" t="s">
        <v>775</v>
      </c>
      <c r="D291" s="85">
        <v>0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  <c r="M291" s="85">
        <v>12289</v>
      </c>
      <c r="N291" s="85">
        <v>0</v>
      </c>
      <c r="O291" s="85">
        <v>0</v>
      </c>
      <c r="P291" s="85">
        <v>0</v>
      </c>
      <c r="Q291" s="85">
        <v>0</v>
      </c>
      <c r="R291" s="85">
        <v>0</v>
      </c>
      <c r="S291" s="85">
        <v>0</v>
      </c>
      <c r="T291" s="85">
        <v>0</v>
      </c>
      <c r="U291" s="85">
        <v>0</v>
      </c>
      <c r="V291" s="85">
        <v>0</v>
      </c>
      <c r="W291" s="85">
        <v>0</v>
      </c>
      <c r="X291" s="85">
        <v>0</v>
      </c>
      <c r="Y291" s="85">
        <v>0</v>
      </c>
      <c r="Z291" s="85">
        <v>0</v>
      </c>
      <c r="AA291" s="85">
        <v>3901951.79</v>
      </c>
      <c r="AB291" s="85">
        <v>0</v>
      </c>
      <c r="AC291" s="85">
        <v>0</v>
      </c>
      <c r="AD291" s="85">
        <v>1361200</v>
      </c>
      <c r="AE291" s="85">
        <v>323054.99</v>
      </c>
      <c r="AF291" s="85">
        <v>150000</v>
      </c>
      <c r="AG291" s="85">
        <v>150000</v>
      </c>
      <c r="AH291" s="85">
        <v>260220.7</v>
      </c>
      <c r="AI291" s="85">
        <v>0</v>
      </c>
      <c r="AJ291" s="85">
        <v>1415483.92</v>
      </c>
      <c r="AK291" s="85">
        <v>1424210.85</v>
      </c>
      <c r="AL291" s="85">
        <v>528647.63</v>
      </c>
      <c r="AM291" s="85">
        <v>150000</v>
      </c>
      <c r="AN291" s="85">
        <v>150000</v>
      </c>
      <c r="AO291" s="85">
        <v>343029.87</v>
      </c>
      <c r="AP291" s="85">
        <v>150000</v>
      </c>
      <c r="AQ291" s="85">
        <v>0</v>
      </c>
      <c r="AR291" s="85">
        <v>3423455</v>
      </c>
      <c r="AS291" s="85">
        <v>1300</v>
      </c>
      <c r="AT291" s="85">
        <v>1300</v>
      </c>
      <c r="AU291" s="85">
        <v>1400</v>
      </c>
      <c r="AV291" s="85">
        <v>2100</v>
      </c>
      <c r="AW291" s="85">
        <v>2200</v>
      </c>
      <c r="AX291" s="85">
        <v>0</v>
      </c>
      <c r="AY291" s="85">
        <v>0</v>
      </c>
      <c r="AZ291" s="85">
        <v>7000</v>
      </c>
      <c r="BA291" s="85">
        <v>0</v>
      </c>
      <c r="BB291" s="85">
        <v>0</v>
      </c>
      <c r="BC291" s="85">
        <v>5434</v>
      </c>
      <c r="BD291" s="85">
        <v>0</v>
      </c>
      <c r="BE291" s="85">
        <v>0</v>
      </c>
      <c r="BF291" s="85">
        <v>4696.8</v>
      </c>
      <c r="BG291" s="85">
        <v>0</v>
      </c>
      <c r="BH291" s="85">
        <v>0</v>
      </c>
      <c r="BI291" s="85">
        <v>0</v>
      </c>
      <c r="BJ291" s="85">
        <v>0</v>
      </c>
      <c r="BK291" s="85">
        <v>0</v>
      </c>
      <c r="BL291" s="85">
        <v>0</v>
      </c>
      <c r="BM291" s="85">
        <v>0</v>
      </c>
      <c r="BN291" s="85">
        <v>0</v>
      </c>
      <c r="BO291" s="85">
        <v>0</v>
      </c>
      <c r="BP291" s="85">
        <v>0</v>
      </c>
      <c r="BQ291" s="85">
        <v>0</v>
      </c>
      <c r="BR291" s="85">
        <v>0</v>
      </c>
      <c r="BS291" s="85">
        <v>0</v>
      </c>
      <c r="BT291" s="85">
        <v>679982.2</v>
      </c>
      <c r="BU291" s="85">
        <v>0</v>
      </c>
      <c r="BV291" s="85">
        <v>0</v>
      </c>
      <c r="BW291" s="85">
        <v>0</v>
      </c>
      <c r="BX291" s="85">
        <v>0</v>
      </c>
      <c r="BY291" s="86">
        <v>-1358135.4</v>
      </c>
    </row>
    <row r="292" spans="1:77" x14ac:dyDescent="0.2">
      <c r="A292" s="83" t="s">
        <v>43</v>
      </c>
      <c r="B292" s="84" t="s">
        <v>776</v>
      </c>
      <c r="C292" s="83" t="s">
        <v>777</v>
      </c>
      <c r="D292" s="85">
        <v>0</v>
      </c>
      <c r="E292" s="85">
        <v>0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5">
        <v>29900</v>
      </c>
      <c r="Q292" s="85">
        <v>0</v>
      </c>
      <c r="R292" s="85">
        <v>0</v>
      </c>
      <c r="S292" s="85">
        <v>0</v>
      </c>
      <c r="T292" s="85">
        <v>0</v>
      </c>
      <c r="U292" s="85">
        <v>0</v>
      </c>
      <c r="V292" s="85">
        <v>1124946.25</v>
      </c>
      <c r="W292" s="85">
        <v>0</v>
      </c>
      <c r="X292" s="85">
        <v>0</v>
      </c>
      <c r="Y292" s="85">
        <v>0</v>
      </c>
      <c r="Z292" s="85">
        <v>0</v>
      </c>
      <c r="AA292" s="85">
        <v>0</v>
      </c>
      <c r="AB292" s="85">
        <v>0</v>
      </c>
      <c r="AC292" s="85">
        <v>0</v>
      </c>
      <c r="AD292" s="85">
        <v>0</v>
      </c>
      <c r="AE292" s="85">
        <v>150000</v>
      </c>
      <c r="AF292" s="85">
        <v>0</v>
      </c>
      <c r="AG292" s="85">
        <v>0</v>
      </c>
      <c r="AH292" s="85">
        <v>0</v>
      </c>
      <c r="AI292" s="85">
        <v>0</v>
      </c>
      <c r="AJ292" s="85">
        <v>0</v>
      </c>
      <c r="AK292" s="85">
        <v>0</v>
      </c>
      <c r="AL292" s="85">
        <v>0</v>
      </c>
      <c r="AM292" s="85">
        <v>0</v>
      </c>
      <c r="AN292" s="85">
        <v>0</v>
      </c>
      <c r="AO292" s="85">
        <v>0</v>
      </c>
      <c r="AP292" s="85">
        <v>0</v>
      </c>
      <c r="AQ292" s="85">
        <v>0</v>
      </c>
      <c r="AR292" s="85">
        <v>0</v>
      </c>
      <c r="AS292" s="85">
        <v>0</v>
      </c>
      <c r="AT292" s="85">
        <v>0</v>
      </c>
      <c r="AU292" s="85">
        <v>0</v>
      </c>
      <c r="AV292" s="85">
        <v>0</v>
      </c>
      <c r="AW292" s="85">
        <v>0</v>
      </c>
      <c r="AX292" s="85">
        <v>0</v>
      </c>
      <c r="AY292" s="85">
        <v>0</v>
      </c>
      <c r="AZ292" s="85">
        <v>0</v>
      </c>
      <c r="BA292" s="85">
        <v>0</v>
      </c>
      <c r="BB292" s="85">
        <v>0</v>
      </c>
      <c r="BC292" s="85">
        <v>0</v>
      </c>
      <c r="BD292" s="85">
        <v>0</v>
      </c>
      <c r="BE292" s="85">
        <v>0</v>
      </c>
      <c r="BF292" s="85">
        <v>0</v>
      </c>
      <c r="BG292" s="85">
        <v>0</v>
      </c>
      <c r="BH292" s="85">
        <v>0</v>
      </c>
      <c r="BI292" s="85">
        <v>0</v>
      </c>
      <c r="BJ292" s="85">
        <v>0</v>
      </c>
      <c r="BK292" s="85">
        <v>0</v>
      </c>
      <c r="BL292" s="85">
        <v>0</v>
      </c>
      <c r="BM292" s="85">
        <v>36033.75</v>
      </c>
      <c r="BN292" s="85">
        <v>0</v>
      </c>
      <c r="BO292" s="85">
        <v>0</v>
      </c>
      <c r="BP292" s="85">
        <v>0</v>
      </c>
      <c r="BQ292" s="85">
        <v>0</v>
      </c>
      <c r="BR292" s="85">
        <v>0</v>
      </c>
      <c r="BS292" s="85">
        <v>0</v>
      </c>
      <c r="BT292" s="85">
        <v>0</v>
      </c>
      <c r="BU292" s="85">
        <v>0</v>
      </c>
      <c r="BV292" s="85">
        <v>0</v>
      </c>
      <c r="BW292" s="85">
        <v>0</v>
      </c>
      <c r="BX292" s="85">
        <v>0</v>
      </c>
      <c r="BY292" s="86">
        <v>-4076312.2399999998</v>
      </c>
    </row>
    <row r="293" spans="1:77" x14ac:dyDescent="0.2">
      <c r="A293" s="83" t="s">
        <v>43</v>
      </c>
      <c r="B293" s="84" t="s">
        <v>778</v>
      </c>
      <c r="C293" s="83" t="s">
        <v>779</v>
      </c>
      <c r="D293" s="85">
        <v>0</v>
      </c>
      <c r="E293" s="85">
        <v>0</v>
      </c>
      <c r="F293" s="85">
        <v>0</v>
      </c>
      <c r="G293" s="85">
        <v>0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  <c r="M293" s="85">
        <v>0</v>
      </c>
      <c r="N293" s="85">
        <v>0</v>
      </c>
      <c r="O293" s="85">
        <v>0</v>
      </c>
      <c r="P293" s="85">
        <v>0</v>
      </c>
      <c r="Q293" s="85">
        <v>0</v>
      </c>
      <c r="R293" s="85">
        <v>0</v>
      </c>
      <c r="S293" s="85">
        <v>0</v>
      </c>
      <c r="T293" s="85">
        <v>0</v>
      </c>
      <c r="U293" s="85">
        <v>0</v>
      </c>
      <c r="V293" s="85">
        <v>7705.6</v>
      </c>
      <c r="W293" s="85">
        <v>1820.2</v>
      </c>
      <c r="X293" s="85">
        <v>0</v>
      </c>
      <c r="Y293" s="85">
        <v>0</v>
      </c>
      <c r="Z293" s="85">
        <v>13745.4</v>
      </c>
      <c r="AA293" s="85">
        <v>0</v>
      </c>
      <c r="AB293" s="85">
        <v>0</v>
      </c>
      <c r="AC293" s="85">
        <v>0</v>
      </c>
      <c r="AD293" s="85">
        <v>0</v>
      </c>
      <c r="AE293" s="85">
        <v>0</v>
      </c>
      <c r="AF293" s="85">
        <v>0</v>
      </c>
      <c r="AG293" s="85">
        <v>0</v>
      </c>
      <c r="AH293" s="85">
        <v>0</v>
      </c>
      <c r="AI293" s="85">
        <v>0</v>
      </c>
      <c r="AJ293" s="85">
        <v>0</v>
      </c>
      <c r="AK293" s="85">
        <v>0</v>
      </c>
      <c r="AL293" s="85">
        <v>0</v>
      </c>
      <c r="AM293" s="85">
        <v>0</v>
      </c>
      <c r="AN293" s="85">
        <v>0</v>
      </c>
      <c r="AO293" s="85">
        <v>0</v>
      </c>
      <c r="AP293" s="85">
        <v>0</v>
      </c>
      <c r="AQ293" s="85">
        <v>0</v>
      </c>
      <c r="AR293" s="85">
        <v>0</v>
      </c>
      <c r="AS293" s="85">
        <v>70968.45</v>
      </c>
      <c r="AT293" s="85">
        <v>850</v>
      </c>
      <c r="AU293" s="85">
        <v>260526.15</v>
      </c>
      <c r="AV293" s="85">
        <v>0</v>
      </c>
      <c r="AW293" s="85">
        <v>20252.3</v>
      </c>
      <c r="AX293" s="85">
        <v>0</v>
      </c>
      <c r="AY293" s="85">
        <v>0</v>
      </c>
      <c r="AZ293" s="85">
        <v>0</v>
      </c>
      <c r="BA293" s="85">
        <v>0</v>
      </c>
      <c r="BB293" s="85">
        <v>0</v>
      </c>
      <c r="BC293" s="85">
        <v>0</v>
      </c>
      <c r="BD293" s="85">
        <v>0</v>
      </c>
      <c r="BE293" s="85">
        <v>0</v>
      </c>
      <c r="BF293" s="85">
        <v>0</v>
      </c>
      <c r="BG293" s="85">
        <v>0</v>
      </c>
      <c r="BH293" s="85">
        <v>0</v>
      </c>
      <c r="BI293" s="85">
        <v>0</v>
      </c>
      <c r="BJ293" s="85">
        <v>0</v>
      </c>
      <c r="BK293" s="85">
        <v>0</v>
      </c>
      <c r="BL293" s="85">
        <v>0</v>
      </c>
      <c r="BM293" s="85">
        <v>0</v>
      </c>
      <c r="BN293" s="85">
        <v>0</v>
      </c>
      <c r="BO293" s="85">
        <v>0</v>
      </c>
      <c r="BP293" s="85">
        <v>0</v>
      </c>
      <c r="BQ293" s="85">
        <v>0</v>
      </c>
      <c r="BR293" s="85">
        <v>0</v>
      </c>
      <c r="BS293" s="85">
        <v>0</v>
      </c>
      <c r="BT293" s="85">
        <v>0</v>
      </c>
      <c r="BU293" s="85">
        <v>3364</v>
      </c>
      <c r="BV293" s="85">
        <v>0</v>
      </c>
      <c r="BW293" s="85">
        <v>0</v>
      </c>
      <c r="BX293" s="85">
        <v>0</v>
      </c>
      <c r="BY293" s="86">
        <v>-33477.25</v>
      </c>
    </row>
    <row r="294" spans="1:77" x14ac:dyDescent="0.2">
      <c r="A294" s="83" t="s">
        <v>43</v>
      </c>
      <c r="B294" s="84" t="s">
        <v>780</v>
      </c>
      <c r="C294" s="83" t="s">
        <v>781</v>
      </c>
      <c r="D294" s="85">
        <v>0</v>
      </c>
      <c r="E294" s="85">
        <v>0</v>
      </c>
      <c r="F294" s="85">
        <v>0</v>
      </c>
      <c r="G294" s="85">
        <v>0</v>
      </c>
      <c r="H294" s="85">
        <v>0</v>
      </c>
      <c r="I294" s="85">
        <v>0</v>
      </c>
      <c r="J294" s="85">
        <v>0</v>
      </c>
      <c r="K294" s="85">
        <v>0</v>
      </c>
      <c r="L294" s="85">
        <v>0</v>
      </c>
      <c r="M294" s="85">
        <v>0</v>
      </c>
      <c r="N294" s="85">
        <v>0</v>
      </c>
      <c r="O294" s="85">
        <v>0</v>
      </c>
      <c r="P294" s="85">
        <v>12800</v>
      </c>
      <c r="Q294" s="85">
        <v>0</v>
      </c>
      <c r="R294" s="85">
        <v>0</v>
      </c>
      <c r="S294" s="85">
        <v>0</v>
      </c>
      <c r="T294" s="85">
        <v>0</v>
      </c>
      <c r="U294" s="85">
        <v>0</v>
      </c>
      <c r="V294" s="85">
        <v>0</v>
      </c>
      <c r="W294" s="85">
        <v>0</v>
      </c>
      <c r="X294" s="85">
        <v>0</v>
      </c>
      <c r="Y294" s="85">
        <v>0</v>
      </c>
      <c r="Z294" s="85">
        <v>6160</v>
      </c>
      <c r="AA294" s="85">
        <v>0</v>
      </c>
      <c r="AB294" s="85">
        <v>0</v>
      </c>
      <c r="AC294" s="85">
        <v>0</v>
      </c>
      <c r="AD294" s="85">
        <v>0</v>
      </c>
      <c r="AE294" s="85">
        <v>0</v>
      </c>
      <c r="AF294" s="85">
        <v>0</v>
      </c>
      <c r="AG294" s="85">
        <v>0</v>
      </c>
      <c r="AH294" s="85">
        <v>0</v>
      </c>
      <c r="AI294" s="85">
        <v>0</v>
      </c>
      <c r="AJ294" s="85">
        <v>0</v>
      </c>
      <c r="AK294" s="85">
        <v>0</v>
      </c>
      <c r="AL294" s="85">
        <v>0</v>
      </c>
      <c r="AM294" s="85">
        <v>0</v>
      </c>
      <c r="AN294" s="85">
        <v>0</v>
      </c>
      <c r="AO294" s="85">
        <v>0</v>
      </c>
      <c r="AP294" s="85">
        <v>0</v>
      </c>
      <c r="AQ294" s="85">
        <v>0</v>
      </c>
      <c r="AR294" s="85">
        <v>0</v>
      </c>
      <c r="AS294" s="85">
        <v>0</v>
      </c>
      <c r="AT294" s="85">
        <v>0</v>
      </c>
      <c r="AU294" s="85">
        <v>0</v>
      </c>
      <c r="AV294" s="85">
        <v>0</v>
      </c>
      <c r="AW294" s="85">
        <v>0</v>
      </c>
      <c r="AX294" s="85">
        <v>0</v>
      </c>
      <c r="AY294" s="85">
        <v>0</v>
      </c>
      <c r="AZ294" s="85">
        <v>0</v>
      </c>
      <c r="BA294" s="85">
        <v>0</v>
      </c>
      <c r="BB294" s="85">
        <v>0</v>
      </c>
      <c r="BC294" s="85">
        <v>0</v>
      </c>
      <c r="BD294" s="85">
        <v>0</v>
      </c>
      <c r="BE294" s="85">
        <v>0</v>
      </c>
      <c r="BF294" s="85">
        <v>0</v>
      </c>
      <c r="BG294" s="85">
        <v>0</v>
      </c>
      <c r="BH294" s="85">
        <v>0</v>
      </c>
      <c r="BI294" s="85">
        <v>0</v>
      </c>
      <c r="BJ294" s="85">
        <v>0</v>
      </c>
      <c r="BK294" s="85">
        <v>0</v>
      </c>
      <c r="BL294" s="85">
        <v>0</v>
      </c>
      <c r="BM294" s="85">
        <v>0</v>
      </c>
      <c r="BN294" s="85">
        <v>0</v>
      </c>
      <c r="BO294" s="85">
        <v>0</v>
      </c>
      <c r="BP294" s="85">
        <v>0</v>
      </c>
      <c r="BQ294" s="85">
        <v>0</v>
      </c>
      <c r="BR294" s="85">
        <v>0</v>
      </c>
      <c r="BS294" s="85">
        <v>0</v>
      </c>
      <c r="BT294" s="85">
        <v>0</v>
      </c>
      <c r="BU294" s="85">
        <v>0</v>
      </c>
      <c r="BV294" s="85">
        <v>0</v>
      </c>
      <c r="BW294" s="85">
        <v>0</v>
      </c>
      <c r="BX294" s="85">
        <v>0</v>
      </c>
      <c r="BY294" s="86">
        <v>20022</v>
      </c>
    </row>
    <row r="295" spans="1:77" x14ac:dyDescent="0.2">
      <c r="A295" s="83" t="s">
        <v>43</v>
      </c>
      <c r="B295" s="84" t="s">
        <v>782</v>
      </c>
      <c r="C295" s="83" t="s">
        <v>783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  <c r="Q295" s="85">
        <v>0</v>
      </c>
      <c r="R295" s="85">
        <v>0</v>
      </c>
      <c r="S295" s="85">
        <v>0</v>
      </c>
      <c r="T295" s="85">
        <v>0</v>
      </c>
      <c r="U295" s="85">
        <v>0</v>
      </c>
      <c r="V295" s="85">
        <v>0</v>
      </c>
      <c r="W295" s="85">
        <v>0</v>
      </c>
      <c r="X295" s="85">
        <v>0</v>
      </c>
      <c r="Y295" s="85">
        <v>0</v>
      </c>
      <c r="Z295" s="85">
        <v>0</v>
      </c>
      <c r="AA295" s="85">
        <v>0</v>
      </c>
      <c r="AB295" s="85">
        <v>0</v>
      </c>
      <c r="AC295" s="85">
        <v>0</v>
      </c>
      <c r="AD295" s="85">
        <v>0</v>
      </c>
      <c r="AE295" s="85">
        <v>0</v>
      </c>
      <c r="AF295" s="85">
        <v>0</v>
      </c>
      <c r="AG295" s="85">
        <v>0</v>
      </c>
      <c r="AH295" s="85">
        <v>0</v>
      </c>
      <c r="AI295" s="85">
        <v>0</v>
      </c>
      <c r="AJ295" s="85">
        <v>0</v>
      </c>
      <c r="AK295" s="85">
        <v>0</v>
      </c>
      <c r="AL295" s="85">
        <v>0</v>
      </c>
      <c r="AM295" s="85">
        <v>0</v>
      </c>
      <c r="AN295" s="85">
        <v>0</v>
      </c>
      <c r="AO295" s="85">
        <v>0</v>
      </c>
      <c r="AP295" s="85">
        <v>0</v>
      </c>
      <c r="AQ295" s="85">
        <v>0</v>
      </c>
      <c r="AR295" s="85">
        <v>0</v>
      </c>
      <c r="AS295" s="85">
        <v>0</v>
      </c>
      <c r="AT295" s="85">
        <v>0</v>
      </c>
      <c r="AU295" s="85">
        <v>0</v>
      </c>
      <c r="AV295" s="85">
        <v>0</v>
      </c>
      <c r="AW295" s="85">
        <v>0</v>
      </c>
      <c r="AX295" s="85">
        <v>0</v>
      </c>
      <c r="AY295" s="85">
        <v>0</v>
      </c>
      <c r="AZ295" s="85">
        <v>0</v>
      </c>
      <c r="BA295" s="85">
        <v>0</v>
      </c>
      <c r="BB295" s="85">
        <v>0</v>
      </c>
      <c r="BC295" s="85">
        <v>0</v>
      </c>
      <c r="BD295" s="85">
        <v>0</v>
      </c>
      <c r="BE295" s="85">
        <v>0</v>
      </c>
      <c r="BF295" s="85">
        <v>0</v>
      </c>
      <c r="BG295" s="85">
        <v>0</v>
      </c>
      <c r="BH295" s="85">
        <v>0</v>
      </c>
      <c r="BI295" s="85">
        <v>0</v>
      </c>
      <c r="BJ295" s="85">
        <v>0</v>
      </c>
      <c r="BK295" s="85">
        <v>0</v>
      </c>
      <c r="BL295" s="85">
        <v>0</v>
      </c>
      <c r="BM295" s="85">
        <v>0</v>
      </c>
      <c r="BN295" s="85">
        <v>0</v>
      </c>
      <c r="BO295" s="85">
        <v>0</v>
      </c>
      <c r="BP295" s="85">
        <v>0</v>
      </c>
      <c r="BQ295" s="85">
        <v>0</v>
      </c>
      <c r="BR295" s="85">
        <v>0</v>
      </c>
      <c r="BS295" s="85">
        <v>0</v>
      </c>
      <c r="BT295" s="85">
        <v>0</v>
      </c>
      <c r="BU295" s="85">
        <v>0</v>
      </c>
      <c r="BV295" s="85">
        <v>0</v>
      </c>
      <c r="BW295" s="85">
        <v>0</v>
      </c>
      <c r="BX295" s="85">
        <v>0</v>
      </c>
      <c r="BY295" s="86">
        <v>-1286500.55</v>
      </c>
    </row>
    <row r="296" spans="1:77" x14ac:dyDescent="0.2">
      <c r="A296" s="83" t="s">
        <v>43</v>
      </c>
      <c r="B296" s="84" t="s">
        <v>784</v>
      </c>
      <c r="C296" s="83" t="s">
        <v>785</v>
      </c>
      <c r="D296" s="85">
        <v>0</v>
      </c>
      <c r="E296" s="85">
        <v>0</v>
      </c>
      <c r="F296" s="85">
        <v>0</v>
      </c>
      <c r="G296" s="85">
        <v>0</v>
      </c>
      <c r="H296" s="85">
        <v>0</v>
      </c>
      <c r="I296" s="85">
        <v>0</v>
      </c>
      <c r="J296" s="85">
        <v>0</v>
      </c>
      <c r="K296" s="85">
        <v>0</v>
      </c>
      <c r="L296" s="85">
        <v>0</v>
      </c>
      <c r="M296" s="85">
        <v>0</v>
      </c>
      <c r="N296" s="85">
        <v>0</v>
      </c>
      <c r="O296" s="85">
        <v>0</v>
      </c>
      <c r="P296" s="85">
        <v>21570</v>
      </c>
      <c r="Q296" s="85">
        <v>0</v>
      </c>
      <c r="R296" s="85">
        <v>0</v>
      </c>
      <c r="S296" s="85">
        <v>0</v>
      </c>
      <c r="T296" s="85">
        <v>0</v>
      </c>
      <c r="U296" s="85">
        <v>0</v>
      </c>
      <c r="V296" s="85">
        <v>0</v>
      </c>
      <c r="W296" s="85">
        <v>0</v>
      </c>
      <c r="X296" s="85">
        <v>0</v>
      </c>
      <c r="Y296" s="85">
        <v>0</v>
      </c>
      <c r="Z296" s="85">
        <v>0</v>
      </c>
      <c r="AA296" s="85">
        <v>0</v>
      </c>
      <c r="AB296" s="85">
        <v>0</v>
      </c>
      <c r="AC296" s="85">
        <v>0</v>
      </c>
      <c r="AD296" s="85">
        <v>0</v>
      </c>
      <c r="AE296" s="85">
        <v>0</v>
      </c>
      <c r="AF296" s="85">
        <v>0</v>
      </c>
      <c r="AG296" s="85">
        <v>0</v>
      </c>
      <c r="AH296" s="85">
        <v>0</v>
      </c>
      <c r="AI296" s="85">
        <v>0</v>
      </c>
      <c r="AJ296" s="85">
        <v>0</v>
      </c>
      <c r="AK296" s="85">
        <v>0</v>
      </c>
      <c r="AL296" s="85">
        <v>0</v>
      </c>
      <c r="AM296" s="85">
        <v>0</v>
      </c>
      <c r="AN296" s="85">
        <v>0</v>
      </c>
      <c r="AO296" s="85">
        <v>0</v>
      </c>
      <c r="AP296" s="85">
        <v>996033</v>
      </c>
      <c r="AQ296" s="85">
        <v>0</v>
      </c>
      <c r="AR296" s="85">
        <v>0</v>
      </c>
      <c r="AS296" s="85">
        <v>0</v>
      </c>
      <c r="AT296" s="85">
        <v>0</v>
      </c>
      <c r="AU296" s="85">
        <v>0</v>
      </c>
      <c r="AV296" s="85">
        <v>0</v>
      </c>
      <c r="AW296" s="85">
        <v>0</v>
      </c>
      <c r="AX296" s="85">
        <v>0</v>
      </c>
      <c r="AY296" s="85">
        <v>0</v>
      </c>
      <c r="AZ296" s="85">
        <v>0</v>
      </c>
      <c r="BA296" s="85">
        <v>0</v>
      </c>
      <c r="BB296" s="85">
        <v>0</v>
      </c>
      <c r="BC296" s="85">
        <v>0</v>
      </c>
      <c r="BD296" s="85">
        <v>0</v>
      </c>
      <c r="BE296" s="85">
        <v>0</v>
      </c>
      <c r="BF296" s="85">
        <v>0</v>
      </c>
      <c r="BG296" s="85">
        <v>0</v>
      </c>
      <c r="BH296" s="85">
        <v>0</v>
      </c>
      <c r="BI296" s="85">
        <v>0</v>
      </c>
      <c r="BJ296" s="85">
        <v>0</v>
      </c>
      <c r="BK296" s="85">
        <v>0</v>
      </c>
      <c r="BL296" s="85">
        <v>0</v>
      </c>
      <c r="BM296" s="85">
        <v>0</v>
      </c>
      <c r="BN296" s="85">
        <v>0</v>
      </c>
      <c r="BO296" s="85">
        <v>0</v>
      </c>
      <c r="BP296" s="85">
        <v>0</v>
      </c>
      <c r="BQ296" s="85">
        <v>0</v>
      </c>
      <c r="BR296" s="85">
        <v>0</v>
      </c>
      <c r="BS296" s="85">
        <v>342413</v>
      </c>
      <c r="BT296" s="85">
        <v>0</v>
      </c>
      <c r="BU296" s="85">
        <v>0</v>
      </c>
      <c r="BV296" s="85">
        <v>0</v>
      </c>
      <c r="BW296" s="85">
        <v>0</v>
      </c>
      <c r="BX296" s="85">
        <v>0</v>
      </c>
      <c r="BY296" s="86">
        <v>-77183.649999999994</v>
      </c>
    </row>
    <row r="297" spans="1:77" x14ac:dyDescent="0.2">
      <c r="A297" s="83" t="s">
        <v>43</v>
      </c>
      <c r="B297" s="84" t="s">
        <v>786</v>
      </c>
      <c r="C297" s="83" t="s">
        <v>787</v>
      </c>
      <c r="D297" s="85">
        <v>0</v>
      </c>
      <c r="E297" s="85">
        <v>0</v>
      </c>
      <c r="F297" s="85">
        <v>0</v>
      </c>
      <c r="G297" s="85">
        <v>0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  <c r="M297" s="85">
        <v>0</v>
      </c>
      <c r="N297" s="85">
        <v>0</v>
      </c>
      <c r="O297" s="85">
        <v>0</v>
      </c>
      <c r="P297" s="85">
        <v>0</v>
      </c>
      <c r="Q297" s="85">
        <v>0</v>
      </c>
      <c r="R297" s="85">
        <v>0</v>
      </c>
      <c r="S297" s="85">
        <v>0</v>
      </c>
      <c r="T297" s="85">
        <v>0</v>
      </c>
      <c r="U297" s="85">
        <v>0</v>
      </c>
      <c r="V297" s="85">
        <v>0</v>
      </c>
      <c r="W297" s="85">
        <v>0</v>
      </c>
      <c r="X297" s="85">
        <v>0</v>
      </c>
      <c r="Y297" s="85">
        <v>0</v>
      </c>
      <c r="Z297" s="85">
        <v>0</v>
      </c>
      <c r="AA297" s="85">
        <v>0</v>
      </c>
      <c r="AB297" s="85">
        <v>0</v>
      </c>
      <c r="AC297" s="85">
        <v>0</v>
      </c>
      <c r="AD297" s="85">
        <v>0</v>
      </c>
      <c r="AE297" s="85">
        <v>0</v>
      </c>
      <c r="AF297" s="85">
        <v>0</v>
      </c>
      <c r="AG297" s="85">
        <v>0</v>
      </c>
      <c r="AH297" s="85">
        <v>0</v>
      </c>
      <c r="AI297" s="85">
        <v>0</v>
      </c>
      <c r="AJ297" s="85">
        <v>0</v>
      </c>
      <c r="AK297" s="85">
        <v>0</v>
      </c>
      <c r="AL297" s="85">
        <v>0</v>
      </c>
      <c r="AM297" s="85">
        <v>0</v>
      </c>
      <c r="AN297" s="85">
        <v>0</v>
      </c>
      <c r="AO297" s="85">
        <v>0</v>
      </c>
      <c r="AP297" s="85">
        <v>0</v>
      </c>
      <c r="AQ297" s="85">
        <v>0</v>
      </c>
      <c r="AR297" s="85">
        <v>0</v>
      </c>
      <c r="AS297" s="85">
        <v>0</v>
      </c>
      <c r="AT297" s="85">
        <v>0</v>
      </c>
      <c r="AU297" s="85">
        <v>0</v>
      </c>
      <c r="AV297" s="85">
        <v>0</v>
      </c>
      <c r="AW297" s="85">
        <v>0</v>
      </c>
      <c r="AX297" s="85">
        <v>0</v>
      </c>
      <c r="AY297" s="85">
        <v>0</v>
      </c>
      <c r="AZ297" s="85">
        <v>0</v>
      </c>
      <c r="BA297" s="85">
        <v>0</v>
      </c>
      <c r="BB297" s="85">
        <v>0</v>
      </c>
      <c r="BC297" s="85">
        <v>0</v>
      </c>
      <c r="BD297" s="85">
        <v>0</v>
      </c>
      <c r="BE297" s="85">
        <v>0</v>
      </c>
      <c r="BF297" s="85">
        <v>0</v>
      </c>
      <c r="BG297" s="85">
        <v>0</v>
      </c>
      <c r="BH297" s="85">
        <v>0</v>
      </c>
      <c r="BI297" s="85">
        <v>0</v>
      </c>
      <c r="BJ297" s="85">
        <v>0</v>
      </c>
      <c r="BK297" s="85">
        <v>0</v>
      </c>
      <c r="BL297" s="85">
        <v>0</v>
      </c>
      <c r="BM297" s="85">
        <v>0</v>
      </c>
      <c r="BN297" s="85">
        <v>0</v>
      </c>
      <c r="BO297" s="85">
        <v>0</v>
      </c>
      <c r="BP297" s="85">
        <v>0</v>
      </c>
      <c r="BQ297" s="85">
        <v>0</v>
      </c>
      <c r="BR297" s="85">
        <v>0</v>
      </c>
      <c r="BS297" s="85">
        <v>0</v>
      </c>
      <c r="BT297" s="85">
        <v>0</v>
      </c>
      <c r="BU297" s="85">
        <v>0</v>
      </c>
      <c r="BV297" s="85">
        <v>0</v>
      </c>
      <c r="BW297" s="85">
        <v>0</v>
      </c>
      <c r="BX297" s="85">
        <v>0</v>
      </c>
      <c r="BY297" s="86">
        <v>-1618311315.3900001</v>
      </c>
    </row>
    <row r="298" spans="1:77" x14ac:dyDescent="0.2">
      <c r="A298" s="83" t="s">
        <v>43</v>
      </c>
      <c r="B298" s="84" t="s">
        <v>788</v>
      </c>
      <c r="C298" s="83" t="s">
        <v>789</v>
      </c>
      <c r="D298" s="85">
        <v>0</v>
      </c>
      <c r="E298" s="85">
        <v>0</v>
      </c>
      <c r="F298" s="85">
        <v>0</v>
      </c>
      <c r="G298" s="85">
        <v>0</v>
      </c>
      <c r="H298" s="85">
        <v>0</v>
      </c>
      <c r="I298" s="85">
        <v>0</v>
      </c>
      <c r="J298" s="85">
        <v>90750</v>
      </c>
      <c r="K298" s="85">
        <v>0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  <c r="Q298" s="85">
        <v>0</v>
      </c>
      <c r="R298" s="85">
        <v>0</v>
      </c>
      <c r="S298" s="85">
        <v>0</v>
      </c>
      <c r="T298" s="85">
        <v>0</v>
      </c>
      <c r="U298" s="85">
        <v>0</v>
      </c>
      <c r="V298" s="85">
        <v>6600</v>
      </c>
      <c r="W298" s="85">
        <v>0</v>
      </c>
      <c r="X298" s="85">
        <v>6650</v>
      </c>
      <c r="Y298" s="85">
        <v>0</v>
      </c>
      <c r="Z298" s="85">
        <v>880</v>
      </c>
      <c r="AA298" s="85">
        <v>0</v>
      </c>
      <c r="AB298" s="85">
        <v>0</v>
      </c>
      <c r="AC298" s="85">
        <v>0</v>
      </c>
      <c r="AD298" s="85">
        <v>0</v>
      </c>
      <c r="AE298" s="85">
        <v>0</v>
      </c>
      <c r="AF298" s="85">
        <v>0</v>
      </c>
      <c r="AG298" s="85">
        <v>0</v>
      </c>
      <c r="AH298" s="85">
        <v>0</v>
      </c>
      <c r="AI298" s="85">
        <v>0</v>
      </c>
      <c r="AJ298" s="85">
        <v>0</v>
      </c>
      <c r="AK298" s="85">
        <v>0</v>
      </c>
      <c r="AL298" s="85">
        <v>0</v>
      </c>
      <c r="AM298" s="85">
        <v>0</v>
      </c>
      <c r="AN298" s="85">
        <v>0</v>
      </c>
      <c r="AO298" s="85">
        <v>0</v>
      </c>
      <c r="AP298" s="85">
        <v>0</v>
      </c>
      <c r="AQ298" s="85">
        <v>0</v>
      </c>
      <c r="AR298" s="85">
        <v>0</v>
      </c>
      <c r="AS298" s="85">
        <v>0</v>
      </c>
      <c r="AT298" s="85">
        <v>0</v>
      </c>
      <c r="AU298" s="85">
        <v>0</v>
      </c>
      <c r="AV298" s="85">
        <v>0</v>
      </c>
      <c r="AW298" s="85">
        <v>0</v>
      </c>
      <c r="AX298" s="85">
        <v>0</v>
      </c>
      <c r="AY298" s="85">
        <v>0</v>
      </c>
      <c r="AZ298" s="85">
        <v>8000</v>
      </c>
      <c r="BA298" s="85">
        <v>0</v>
      </c>
      <c r="BB298" s="85">
        <v>0</v>
      </c>
      <c r="BC298" s="85">
        <v>390</v>
      </c>
      <c r="BD298" s="85">
        <v>0</v>
      </c>
      <c r="BE298" s="85">
        <v>0</v>
      </c>
      <c r="BF298" s="85">
        <v>0</v>
      </c>
      <c r="BG298" s="85">
        <v>0</v>
      </c>
      <c r="BH298" s="85">
        <v>0</v>
      </c>
      <c r="BI298" s="85">
        <v>380</v>
      </c>
      <c r="BJ298" s="85">
        <v>0</v>
      </c>
      <c r="BK298" s="85">
        <v>0</v>
      </c>
      <c r="BL298" s="85">
        <v>0</v>
      </c>
      <c r="BM298" s="85">
        <v>0</v>
      </c>
      <c r="BN298" s="85">
        <v>0</v>
      </c>
      <c r="BO298" s="85">
        <v>0</v>
      </c>
      <c r="BP298" s="85">
        <v>0</v>
      </c>
      <c r="BQ298" s="85">
        <v>0</v>
      </c>
      <c r="BR298" s="85">
        <v>0</v>
      </c>
      <c r="BS298" s="85">
        <v>0</v>
      </c>
      <c r="BT298" s="85">
        <v>0</v>
      </c>
      <c r="BU298" s="85">
        <v>0</v>
      </c>
      <c r="BV298" s="85">
        <v>0</v>
      </c>
      <c r="BW298" s="85">
        <v>0</v>
      </c>
      <c r="BX298" s="85">
        <v>0</v>
      </c>
      <c r="BY298" s="86">
        <v>-642595234.71980023</v>
      </c>
    </row>
    <row r="299" spans="1:77" x14ac:dyDescent="0.2">
      <c r="A299" s="83" t="s">
        <v>43</v>
      </c>
      <c r="B299" s="84" t="s">
        <v>790</v>
      </c>
      <c r="C299" s="83" t="s">
        <v>791</v>
      </c>
      <c r="D299" s="85">
        <v>0</v>
      </c>
      <c r="E299" s="85">
        <v>0</v>
      </c>
      <c r="F299" s="85">
        <v>516613</v>
      </c>
      <c r="G299" s="85">
        <v>0</v>
      </c>
      <c r="H299" s="85">
        <v>0</v>
      </c>
      <c r="I299" s="85">
        <v>0</v>
      </c>
      <c r="J299" s="85">
        <v>1274930</v>
      </c>
      <c r="K299" s="85">
        <v>0</v>
      </c>
      <c r="L299" s="85">
        <v>0</v>
      </c>
      <c r="M299" s="85">
        <v>0</v>
      </c>
      <c r="N299" s="85">
        <v>0</v>
      </c>
      <c r="O299" s="85">
        <v>0</v>
      </c>
      <c r="P299" s="85">
        <v>8510</v>
      </c>
      <c r="Q299" s="85">
        <v>3134131</v>
      </c>
      <c r="R299" s="85">
        <v>0</v>
      </c>
      <c r="S299" s="85">
        <v>0</v>
      </c>
      <c r="T299" s="85">
        <v>0</v>
      </c>
      <c r="U299" s="85">
        <v>0</v>
      </c>
      <c r="V299" s="85">
        <v>1661010</v>
      </c>
      <c r="W299" s="85">
        <v>0</v>
      </c>
      <c r="X299" s="85">
        <v>0</v>
      </c>
      <c r="Y299" s="85">
        <v>0</v>
      </c>
      <c r="Z299" s="85">
        <v>0</v>
      </c>
      <c r="AA299" s="85">
        <v>0</v>
      </c>
      <c r="AB299" s="85">
        <v>0</v>
      </c>
      <c r="AC299" s="85">
        <v>0</v>
      </c>
      <c r="AD299" s="85">
        <v>45200</v>
      </c>
      <c r="AE299" s="85">
        <v>5417483.5</v>
      </c>
      <c r="AF299" s="85">
        <v>0</v>
      </c>
      <c r="AG299" s="85">
        <v>0</v>
      </c>
      <c r="AH299" s="85">
        <v>0</v>
      </c>
      <c r="AI299" s="85">
        <v>0</v>
      </c>
      <c r="AJ299" s="85">
        <v>0</v>
      </c>
      <c r="AK299" s="85">
        <v>0</v>
      </c>
      <c r="AL299" s="85">
        <v>0</v>
      </c>
      <c r="AM299" s="85">
        <v>0</v>
      </c>
      <c r="AN299" s="85">
        <v>0</v>
      </c>
      <c r="AO299" s="85">
        <v>0</v>
      </c>
      <c r="AP299" s="85">
        <v>0</v>
      </c>
      <c r="AQ299" s="85">
        <v>255255</v>
      </c>
      <c r="AR299" s="85">
        <v>0</v>
      </c>
      <c r="AS299" s="85">
        <v>0</v>
      </c>
      <c r="AT299" s="85">
        <v>0</v>
      </c>
      <c r="AU299" s="85">
        <v>0</v>
      </c>
      <c r="AV299" s="85">
        <v>0</v>
      </c>
      <c r="AW299" s="85">
        <v>0</v>
      </c>
      <c r="AX299" s="85">
        <v>1055550</v>
      </c>
      <c r="AY299" s="85">
        <v>67196</v>
      </c>
      <c r="AZ299" s="85">
        <v>940</v>
      </c>
      <c r="BA299" s="85">
        <v>0</v>
      </c>
      <c r="BB299" s="85">
        <v>2480</v>
      </c>
      <c r="BC299" s="85">
        <v>0</v>
      </c>
      <c r="BD299" s="85">
        <v>3050</v>
      </c>
      <c r="BE299" s="85">
        <v>1505</v>
      </c>
      <c r="BF299" s="85">
        <v>0</v>
      </c>
      <c r="BG299" s="85">
        <v>0</v>
      </c>
      <c r="BH299" s="85">
        <v>0</v>
      </c>
      <c r="BI299" s="85">
        <v>449160</v>
      </c>
      <c r="BJ299" s="85">
        <v>27260</v>
      </c>
      <c r="BK299" s="85">
        <v>0</v>
      </c>
      <c r="BL299" s="85">
        <v>0</v>
      </c>
      <c r="BM299" s="85">
        <v>0</v>
      </c>
      <c r="BN299" s="85">
        <v>0</v>
      </c>
      <c r="BO299" s="85">
        <v>0</v>
      </c>
      <c r="BP299" s="85">
        <v>557555</v>
      </c>
      <c r="BQ299" s="85">
        <v>0</v>
      </c>
      <c r="BR299" s="85">
        <v>0</v>
      </c>
      <c r="BS299" s="85">
        <v>5270</v>
      </c>
      <c r="BT299" s="85">
        <v>0</v>
      </c>
      <c r="BU299" s="85">
        <v>83820</v>
      </c>
      <c r="BV299" s="85">
        <v>0</v>
      </c>
      <c r="BW299" s="85">
        <v>0</v>
      </c>
      <c r="BX299" s="85">
        <v>0</v>
      </c>
      <c r="BY299" s="86">
        <v>-349077413.32999998</v>
      </c>
    </row>
    <row r="300" spans="1:77" x14ac:dyDescent="0.2">
      <c r="A300" s="83" t="s">
        <v>43</v>
      </c>
      <c r="B300" s="84" t="s">
        <v>792</v>
      </c>
      <c r="C300" s="83" t="s">
        <v>793</v>
      </c>
      <c r="D300" s="85">
        <v>0</v>
      </c>
      <c r="E300" s="85">
        <v>921148.43</v>
      </c>
      <c r="F300" s="85">
        <v>121958.02</v>
      </c>
      <c r="G300" s="85">
        <v>0</v>
      </c>
      <c r="H300" s="85">
        <v>0</v>
      </c>
      <c r="I300" s="85">
        <v>0</v>
      </c>
      <c r="J300" s="85">
        <v>0</v>
      </c>
      <c r="K300" s="85">
        <v>4354230.87</v>
      </c>
      <c r="L300" s="85">
        <v>693983.57</v>
      </c>
      <c r="M300" s="85">
        <v>4573078.33</v>
      </c>
      <c r="N300" s="85">
        <v>1273482.83</v>
      </c>
      <c r="O300" s="85">
        <v>764696</v>
      </c>
      <c r="P300" s="85">
        <v>0</v>
      </c>
      <c r="Q300" s="85">
        <v>5498588.4900000002</v>
      </c>
      <c r="R300" s="85">
        <v>0</v>
      </c>
      <c r="S300" s="85">
        <v>3103792.58</v>
      </c>
      <c r="T300" s="85">
        <v>0</v>
      </c>
      <c r="U300" s="85">
        <v>0</v>
      </c>
      <c r="V300" s="85">
        <v>58319098</v>
      </c>
      <c r="W300" s="85">
        <v>0</v>
      </c>
      <c r="X300" s="85">
        <v>0</v>
      </c>
      <c r="Y300" s="85">
        <v>4369781.71</v>
      </c>
      <c r="Z300" s="85">
        <v>821467.72</v>
      </c>
      <c r="AA300" s="85">
        <v>0</v>
      </c>
      <c r="AB300" s="85">
        <v>344998.93</v>
      </c>
      <c r="AC300" s="85">
        <v>0</v>
      </c>
      <c r="AD300" s="85">
        <v>906443.37</v>
      </c>
      <c r="AE300" s="85">
        <v>0</v>
      </c>
      <c r="AF300" s="85">
        <v>3933411.7</v>
      </c>
      <c r="AG300" s="85">
        <v>160748.44</v>
      </c>
      <c r="AH300" s="85">
        <v>0</v>
      </c>
      <c r="AI300" s="85">
        <v>78500.039999999994</v>
      </c>
      <c r="AJ300" s="85">
        <v>92816.18</v>
      </c>
      <c r="AK300" s="85">
        <v>0</v>
      </c>
      <c r="AL300" s="85">
        <v>0</v>
      </c>
      <c r="AM300" s="85">
        <v>1137991.95</v>
      </c>
      <c r="AN300" s="85">
        <v>0</v>
      </c>
      <c r="AO300" s="85">
        <v>0</v>
      </c>
      <c r="AP300" s="85">
        <v>628281.61</v>
      </c>
      <c r="AQ300" s="85">
        <v>0</v>
      </c>
      <c r="AR300" s="85">
        <v>0</v>
      </c>
      <c r="AS300" s="85">
        <v>0</v>
      </c>
      <c r="AT300" s="85">
        <v>37452.04</v>
      </c>
      <c r="AU300" s="85">
        <v>1030</v>
      </c>
      <c r="AV300" s="85">
        <v>0</v>
      </c>
      <c r="AW300" s="85">
        <v>0</v>
      </c>
      <c r="AX300" s="85">
        <v>29909725.329999998</v>
      </c>
      <c r="AY300" s="85">
        <v>0</v>
      </c>
      <c r="AZ300" s="85">
        <v>45000</v>
      </c>
      <c r="BA300" s="85">
        <v>156735.12</v>
      </c>
      <c r="BB300" s="85">
        <v>0</v>
      </c>
      <c r="BC300" s="85">
        <v>0</v>
      </c>
      <c r="BD300" s="85">
        <v>9152.7800000000007</v>
      </c>
      <c r="BE300" s="85">
        <v>0</v>
      </c>
      <c r="BF300" s="85">
        <v>0</v>
      </c>
      <c r="BG300" s="85">
        <v>0</v>
      </c>
      <c r="BH300" s="85">
        <v>0</v>
      </c>
      <c r="BI300" s="85">
        <v>16828513.550000001</v>
      </c>
      <c r="BJ300" s="85">
        <v>0</v>
      </c>
      <c r="BK300" s="85">
        <v>35630.400000000001</v>
      </c>
      <c r="BL300" s="85">
        <v>0</v>
      </c>
      <c r="BM300" s="85">
        <v>0</v>
      </c>
      <c r="BN300" s="85">
        <v>1754923.24</v>
      </c>
      <c r="BO300" s="85">
        <v>0</v>
      </c>
      <c r="BP300" s="85">
        <v>8289962.9900000002</v>
      </c>
      <c r="BQ300" s="85">
        <v>0</v>
      </c>
      <c r="BR300" s="85">
        <v>1124734.6200000001</v>
      </c>
      <c r="BS300" s="85">
        <v>1581497.79</v>
      </c>
      <c r="BT300" s="85">
        <v>0</v>
      </c>
      <c r="BU300" s="85">
        <v>1658681.62</v>
      </c>
      <c r="BV300" s="85">
        <v>0</v>
      </c>
      <c r="BW300" s="85">
        <v>0</v>
      </c>
      <c r="BX300" s="85">
        <v>59785.41</v>
      </c>
      <c r="BY300" s="86">
        <v>100444687.63999999</v>
      </c>
    </row>
    <row r="301" spans="1:77" x14ac:dyDescent="0.2">
      <c r="A301" s="83" t="s">
        <v>43</v>
      </c>
      <c r="B301" s="84" t="s">
        <v>794</v>
      </c>
      <c r="C301" s="83" t="s">
        <v>795</v>
      </c>
      <c r="D301" s="85">
        <v>0</v>
      </c>
      <c r="E301" s="85">
        <v>0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  <c r="M301" s="85">
        <v>4212.25</v>
      </c>
      <c r="N301" s="85">
        <v>0</v>
      </c>
      <c r="O301" s="85">
        <v>0</v>
      </c>
      <c r="P301" s="85">
        <v>0</v>
      </c>
      <c r="Q301" s="85">
        <v>0</v>
      </c>
      <c r="R301" s="85">
        <v>0</v>
      </c>
      <c r="S301" s="85">
        <v>0</v>
      </c>
      <c r="T301" s="85">
        <v>0</v>
      </c>
      <c r="U301" s="85">
        <v>0</v>
      </c>
      <c r="V301" s="85">
        <v>153956.5</v>
      </c>
      <c r="W301" s="85">
        <v>61833</v>
      </c>
      <c r="X301" s="85">
        <v>0</v>
      </c>
      <c r="Y301" s="85">
        <v>0</v>
      </c>
      <c r="Z301" s="85">
        <v>0</v>
      </c>
      <c r="AA301" s="85">
        <v>0</v>
      </c>
      <c r="AB301" s="85">
        <v>0</v>
      </c>
      <c r="AC301" s="85">
        <v>38528</v>
      </c>
      <c r="AD301" s="85">
        <v>0</v>
      </c>
      <c r="AE301" s="85">
        <v>80800</v>
      </c>
      <c r="AF301" s="85">
        <v>0</v>
      </c>
      <c r="AG301" s="85">
        <v>0</v>
      </c>
      <c r="AH301" s="85">
        <v>0</v>
      </c>
      <c r="AI301" s="85">
        <v>0</v>
      </c>
      <c r="AJ301" s="85">
        <v>0</v>
      </c>
      <c r="AK301" s="85">
        <v>0</v>
      </c>
      <c r="AL301" s="85">
        <v>0</v>
      </c>
      <c r="AM301" s="85">
        <v>0</v>
      </c>
      <c r="AN301" s="85">
        <v>0</v>
      </c>
      <c r="AO301" s="85">
        <v>0</v>
      </c>
      <c r="AP301" s="85">
        <v>0</v>
      </c>
      <c r="AQ301" s="85">
        <v>81030.009999999995</v>
      </c>
      <c r="AR301" s="85">
        <v>425479.72</v>
      </c>
      <c r="AS301" s="85">
        <v>0</v>
      </c>
      <c r="AT301" s="85">
        <v>16682</v>
      </c>
      <c r="AU301" s="85">
        <v>0</v>
      </c>
      <c r="AV301" s="85">
        <v>0</v>
      </c>
      <c r="AW301" s="85">
        <v>260</v>
      </c>
      <c r="AX301" s="85">
        <v>11600</v>
      </c>
      <c r="AY301" s="85">
        <v>0</v>
      </c>
      <c r="AZ301" s="85">
        <v>2048</v>
      </c>
      <c r="BA301" s="85">
        <v>0</v>
      </c>
      <c r="BB301" s="85">
        <v>24842</v>
      </c>
      <c r="BC301" s="85">
        <v>0</v>
      </c>
      <c r="BD301" s="85">
        <v>0</v>
      </c>
      <c r="BE301" s="85">
        <v>19555</v>
      </c>
      <c r="BF301" s="85">
        <v>0</v>
      </c>
      <c r="BG301" s="85">
        <v>0</v>
      </c>
      <c r="BH301" s="85">
        <v>0</v>
      </c>
      <c r="BI301" s="85">
        <v>0</v>
      </c>
      <c r="BJ301" s="85">
        <v>2244.85</v>
      </c>
      <c r="BK301" s="85">
        <v>0</v>
      </c>
      <c r="BL301" s="85">
        <v>0</v>
      </c>
      <c r="BM301" s="85">
        <v>0</v>
      </c>
      <c r="BN301" s="85">
        <v>0</v>
      </c>
      <c r="BO301" s="85">
        <v>0</v>
      </c>
      <c r="BP301" s="85">
        <v>0</v>
      </c>
      <c r="BQ301" s="85">
        <v>0</v>
      </c>
      <c r="BR301" s="85">
        <v>69497</v>
      </c>
      <c r="BS301" s="85">
        <v>530</v>
      </c>
      <c r="BT301" s="85">
        <v>118172.45</v>
      </c>
      <c r="BU301" s="85">
        <v>187745</v>
      </c>
      <c r="BV301" s="85">
        <v>0</v>
      </c>
      <c r="BW301" s="85">
        <v>0</v>
      </c>
      <c r="BX301" s="85">
        <v>0</v>
      </c>
      <c r="BY301" s="86">
        <v>30510804.949999999</v>
      </c>
    </row>
    <row r="302" spans="1:77" x14ac:dyDescent="0.2">
      <c r="A302" s="83" t="s">
        <v>43</v>
      </c>
      <c r="B302" s="84" t="s">
        <v>796</v>
      </c>
      <c r="C302" s="83" t="s">
        <v>797</v>
      </c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5">
        <v>-1728.5</v>
      </c>
      <c r="N302" s="85">
        <v>0</v>
      </c>
      <c r="O302" s="85">
        <v>0</v>
      </c>
      <c r="P302" s="85">
        <v>0</v>
      </c>
      <c r="Q302" s="85">
        <v>0</v>
      </c>
      <c r="R302" s="85">
        <v>0</v>
      </c>
      <c r="S302" s="85">
        <v>0</v>
      </c>
      <c r="T302" s="85">
        <v>1949</v>
      </c>
      <c r="U302" s="85">
        <v>0</v>
      </c>
      <c r="V302" s="85">
        <v>20529.75</v>
      </c>
      <c r="W302" s="85">
        <v>-44679.44</v>
      </c>
      <c r="X302" s="85">
        <v>23890</v>
      </c>
      <c r="Y302" s="85">
        <v>-11836.5</v>
      </c>
      <c r="Z302" s="85">
        <v>-8277.5</v>
      </c>
      <c r="AA302" s="85">
        <v>0</v>
      </c>
      <c r="AB302" s="85">
        <v>0</v>
      </c>
      <c r="AC302" s="85">
        <v>0</v>
      </c>
      <c r="AD302" s="85">
        <v>0</v>
      </c>
      <c r="AE302" s="85">
        <v>-76071.399999999994</v>
      </c>
      <c r="AF302" s="85">
        <v>0</v>
      </c>
      <c r="AG302" s="85">
        <v>0</v>
      </c>
      <c r="AH302" s="85">
        <v>0</v>
      </c>
      <c r="AI302" s="85">
        <v>0</v>
      </c>
      <c r="AJ302" s="85">
        <v>-3328</v>
      </c>
      <c r="AK302" s="85">
        <v>-752</v>
      </c>
      <c r="AL302" s="85">
        <v>-10174</v>
      </c>
      <c r="AM302" s="85">
        <v>-5397.78</v>
      </c>
      <c r="AN302" s="85">
        <v>-8284</v>
      </c>
      <c r="AO302" s="85">
        <v>-15432</v>
      </c>
      <c r="AP302" s="85">
        <v>0</v>
      </c>
      <c r="AQ302" s="85">
        <v>-150735</v>
      </c>
      <c r="AR302" s="85">
        <v>0</v>
      </c>
      <c r="AS302" s="85">
        <v>2811</v>
      </c>
      <c r="AT302" s="85">
        <v>0</v>
      </c>
      <c r="AU302" s="85">
        <v>-3615</v>
      </c>
      <c r="AV302" s="85">
        <v>0</v>
      </c>
      <c r="AW302" s="85">
        <v>-100</v>
      </c>
      <c r="AX302" s="85">
        <v>0</v>
      </c>
      <c r="AY302" s="85">
        <v>0</v>
      </c>
      <c r="AZ302" s="85">
        <v>-215</v>
      </c>
      <c r="BA302" s="85">
        <v>0</v>
      </c>
      <c r="BB302" s="85">
        <v>0</v>
      </c>
      <c r="BC302" s="85">
        <v>0</v>
      </c>
      <c r="BD302" s="85">
        <v>0</v>
      </c>
      <c r="BE302" s="85">
        <v>0</v>
      </c>
      <c r="BF302" s="85">
        <v>0</v>
      </c>
      <c r="BG302" s="85">
        <v>0</v>
      </c>
      <c r="BH302" s="85">
        <v>0</v>
      </c>
      <c r="BI302" s="85">
        <v>0</v>
      </c>
      <c r="BJ302" s="85">
        <v>0</v>
      </c>
      <c r="BK302" s="85">
        <v>0</v>
      </c>
      <c r="BL302" s="85">
        <v>0</v>
      </c>
      <c r="BM302" s="85">
        <v>0</v>
      </c>
      <c r="BN302" s="85">
        <v>0</v>
      </c>
      <c r="BO302" s="85">
        <v>0</v>
      </c>
      <c r="BP302" s="85">
        <v>0</v>
      </c>
      <c r="BQ302" s="85">
        <v>0</v>
      </c>
      <c r="BR302" s="85">
        <v>0</v>
      </c>
      <c r="BS302" s="85">
        <v>0</v>
      </c>
      <c r="BT302" s="85">
        <v>0</v>
      </c>
      <c r="BU302" s="85">
        <v>0</v>
      </c>
      <c r="BV302" s="85">
        <v>0</v>
      </c>
      <c r="BW302" s="85">
        <v>0</v>
      </c>
      <c r="BX302" s="85">
        <v>0</v>
      </c>
      <c r="BY302" s="86">
        <v>-138975184.48999998</v>
      </c>
    </row>
    <row r="303" spans="1:77" x14ac:dyDescent="0.2">
      <c r="A303" s="83" t="s">
        <v>43</v>
      </c>
      <c r="B303" s="84" t="s">
        <v>798</v>
      </c>
      <c r="C303" s="83" t="s">
        <v>799</v>
      </c>
      <c r="D303" s="85">
        <v>0</v>
      </c>
      <c r="E303" s="85">
        <v>0</v>
      </c>
      <c r="F303" s="85">
        <v>0</v>
      </c>
      <c r="G303" s="85">
        <v>0</v>
      </c>
      <c r="H303" s="85">
        <v>0</v>
      </c>
      <c r="I303" s="85">
        <v>0</v>
      </c>
      <c r="J303" s="85">
        <v>-179483.72</v>
      </c>
      <c r="K303" s="85">
        <v>-31863.279999999999</v>
      </c>
      <c r="L303" s="85">
        <v>0</v>
      </c>
      <c r="M303" s="85">
        <v>-1650.15</v>
      </c>
      <c r="N303" s="85">
        <v>0</v>
      </c>
      <c r="O303" s="85">
        <v>0</v>
      </c>
      <c r="P303" s="85">
        <v>0</v>
      </c>
      <c r="Q303" s="85">
        <v>0</v>
      </c>
      <c r="R303" s="85">
        <v>0</v>
      </c>
      <c r="S303" s="85">
        <v>0</v>
      </c>
      <c r="T303" s="85">
        <v>0</v>
      </c>
      <c r="U303" s="85">
        <v>0</v>
      </c>
      <c r="V303" s="85">
        <v>-11815.38</v>
      </c>
      <c r="W303" s="85">
        <v>-17826.27</v>
      </c>
      <c r="X303" s="85">
        <v>-486.72</v>
      </c>
      <c r="Y303" s="85">
        <v>-9475.74</v>
      </c>
      <c r="Z303" s="85">
        <v>0</v>
      </c>
      <c r="AA303" s="85">
        <v>0</v>
      </c>
      <c r="AB303" s="85">
        <v>0</v>
      </c>
      <c r="AC303" s="85">
        <v>0</v>
      </c>
      <c r="AD303" s="85">
        <v>0</v>
      </c>
      <c r="AE303" s="85">
        <v>-315400.84000000003</v>
      </c>
      <c r="AF303" s="85">
        <v>0</v>
      </c>
      <c r="AG303" s="85">
        <v>0</v>
      </c>
      <c r="AH303" s="85">
        <v>0</v>
      </c>
      <c r="AI303" s="85">
        <v>0</v>
      </c>
      <c r="AJ303" s="85">
        <v>0</v>
      </c>
      <c r="AK303" s="85">
        <v>0</v>
      </c>
      <c r="AL303" s="85">
        <v>0</v>
      </c>
      <c r="AM303" s="85">
        <v>0</v>
      </c>
      <c r="AN303" s="85">
        <v>0</v>
      </c>
      <c r="AO303" s="85">
        <v>0</v>
      </c>
      <c r="AP303" s="85">
        <v>0</v>
      </c>
      <c r="AQ303" s="85">
        <v>0</v>
      </c>
      <c r="AR303" s="85">
        <v>10423</v>
      </c>
      <c r="AS303" s="85">
        <v>0</v>
      </c>
      <c r="AT303" s="85">
        <v>-77454.179999999993</v>
      </c>
      <c r="AU303" s="85">
        <v>0</v>
      </c>
      <c r="AV303" s="85">
        <v>-50</v>
      </c>
      <c r="AW303" s="85">
        <v>0</v>
      </c>
      <c r="AX303" s="85">
        <v>0</v>
      </c>
      <c r="AY303" s="85">
        <v>0</v>
      </c>
      <c r="AZ303" s="85">
        <v>0</v>
      </c>
      <c r="BA303" s="85">
        <v>0</v>
      </c>
      <c r="BB303" s="85">
        <v>0</v>
      </c>
      <c r="BC303" s="85">
        <v>0</v>
      </c>
      <c r="BD303" s="85">
        <v>0</v>
      </c>
      <c r="BE303" s="85">
        <v>0</v>
      </c>
      <c r="BF303" s="85">
        <v>-8781</v>
      </c>
      <c r="BG303" s="85">
        <v>0</v>
      </c>
      <c r="BH303" s="85">
        <v>0</v>
      </c>
      <c r="BI303" s="85">
        <v>0</v>
      </c>
      <c r="BJ303" s="85">
        <v>0</v>
      </c>
      <c r="BK303" s="85">
        <v>0</v>
      </c>
      <c r="BL303" s="85">
        <v>0</v>
      </c>
      <c r="BM303" s="85">
        <v>0</v>
      </c>
      <c r="BN303" s="85">
        <v>0</v>
      </c>
      <c r="BO303" s="85">
        <v>0</v>
      </c>
      <c r="BP303" s="85">
        <v>-26283.33</v>
      </c>
      <c r="BQ303" s="85">
        <v>0</v>
      </c>
      <c r="BR303" s="85">
        <v>0</v>
      </c>
      <c r="BS303" s="85">
        <v>0</v>
      </c>
      <c r="BT303" s="85">
        <v>0</v>
      </c>
      <c r="BU303" s="85">
        <v>-41427.360000000001</v>
      </c>
      <c r="BV303" s="85">
        <v>0</v>
      </c>
      <c r="BW303" s="85">
        <v>0</v>
      </c>
      <c r="BX303" s="85">
        <v>0</v>
      </c>
      <c r="BY303" s="86">
        <v>-82892417.870000005</v>
      </c>
    </row>
    <row r="304" spans="1:77" x14ac:dyDescent="0.2">
      <c r="A304" s="83" t="s">
        <v>43</v>
      </c>
      <c r="B304" s="84" t="s">
        <v>800</v>
      </c>
      <c r="C304" s="83" t="s">
        <v>801</v>
      </c>
      <c r="D304" s="85">
        <v>0</v>
      </c>
      <c r="E304" s="85">
        <v>0</v>
      </c>
      <c r="F304" s="85">
        <v>0</v>
      </c>
      <c r="G304" s="85">
        <v>0</v>
      </c>
      <c r="H304" s="85">
        <v>0</v>
      </c>
      <c r="I304" s="85">
        <v>0</v>
      </c>
      <c r="J304" s="85">
        <v>60426.57</v>
      </c>
      <c r="K304" s="85">
        <v>0</v>
      </c>
      <c r="L304" s="85">
        <v>0</v>
      </c>
      <c r="M304" s="85">
        <v>31703.78</v>
      </c>
      <c r="N304" s="85">
        <v>0</v>
      </c>
      <c r="O304" s="85">
        <v>0</v>
      </c>
      <c r="P304" s="85">
        <v>0</v>
      </c>
      <c r="Q304" s="85">
        <v>0</v>
      </c>
      <c r="R304" s="85">
        <v>0</v>
      </c>
      <c r="S304" s="85">
        <v>0</v>
      </c>
      <c r="T304" s="85">
        <v>0</v>
      </c>
      <c r="U304" s="85">
        <v>0</v>
      </c>
      <c r="V304" s="85">
        <v>0</v>
      </c>
      <c r="W304" s="85">
        <v>0</v>
      </c>
      <c r="X304" s="85">
        <v>0</v>
      </c>
      <c r="Y304" s="85">
        <v>0</v>
      </c>
      <c r="Z304" s="85">
        <v>0</v>
      </c>
      <c r="AA304" s="85">
        <v>0</v>
      </c>
      <c r="AB304" s="85">
        <v>0</v>
      </c>
      <c r="AC304" s="85">
        <v>0</v>
      </c>
      <c r="AD304" s="85">
        <v>0</v>
      </c>
      <c r="AE304" s="85">
        <v>141892.70000000001</v>
      </c>
      <c r="AF304" s="85">
        <v>0</v>
      </c>
      <c r="AG304" s="85">
        <v>0</v>
      </c>
      <c r="AH304" s="85">
        <v>0</v>
      </c>
      <c r="AI304" s="85">
        <v>0</v>
      </c>
      <c r="AJ304" s="85">
        <v>0</v>
      </c>
      <c r="AK304" s="85">
        <v>0</v>
      </c>
      <c r="AL304" s="85">
        <v>0</v>
      </c>
      <c r="AM304" s="85">
        <v>0</v>
      </c>
      <c r="AN304" s="85">
        <v>0</v>
      </c>
      <c r="AO304" s="85">
        <v>0</v>
      </c>
      <c r="AP304" s="85">
        <v>0</v>
      </c>
      <c r="AQ304" s="85">
        <v>0</v>
      </c>
      <c r="AR304" s="85">
        <v>1540</v>
      </c>
      <c r="AS304" s="85">
        <v>0</v>
      </c>
      <c r="AT304" s="85">
        <v>29501.61</v>
      </c>
      <c r="AU304" s="85">
        <v>0</v>
      </c>
      <c r="AV304" s="85">
        <v>250</v>
      </c>
      <c r="AW304" s="85">
        <v>0</v>
      </c>
      <c r="AX304" s="85">
        <v>0</v>
      </c>
      <c r="AY304" s="85">
        <v>0</v>
      </c>
      <c r="AZ304" s="85">
        <v>0</v>
      </c>
      <c r="BA304" s="85">
        <v>0</v>
      </c>
      <c r="BB304" s="85">
        <v>0</v>
      </c>
      <c r="BC304" s="85">
        <v>0</v>
      </c>
      <c r="BD304" s="85">
        <v>0</v>
      </c>
      <c r="BE304" s="85">
        <v>0</v>
      </c>
      <c r="BF304" s="85">
        <v>0</v>
      </c>
      <c r="BG304" s="85">
        <v>0</v>
      </c>
      <c r="BH304" s="85">
        <v>0</v>
      </c>
      <c r="BI304" s="85">
        <v>0</v>
      </c>
      <c r="BJ304" s="85">
        <v>0</v>
      </c>
      <c r="BK304" s="85">
        <v>0</v>
      </c>
      <c r="BL304" s="85">
        <v>0</v>
      </c>
      <c r="BM304" s="85">
        <v>0</v>
      </c>
      <c r="BN304" s="85">
        <v>0</v>
      </c>
      <c r="BO304" s="85">
        <v>0</v>
      </c>
      <c r="BP304" s="85">
        <v>0</v>
      </c>
      <c r="BQ304" s="85">
        <v>0</v>
      </c>
      <c r="BR304" s="85">
        <v>0</v>
      </c>
      <c r="BS304" s="85">
        <v>0</v>
      </c>
      <c r="BT304" s="85">
        <v>0</v>
      </c>
      <c r="BU304" s="85">
        <v>80.319999999999993</v>
      </c>
      <c r="BV304" s="85">
        <v>0</v>
      </c>
      <c r="BW304" s="85">
        <v>0</v>
      </c>
      <c r="BX304" s="85">
        <v>0</v>
      </c>
      <c r="BY304" s="86">
        <v>-3377845.4200000004</v>
      </c>
    </row>
    <row r="305" spans="1:77" x14ac:dyDescent="0.2">
      <c r="A305" s="83" t="s">
        <v>43</v>
      </c>
      <c r="B305" s="84" t="s">
        <v>802</v>
      </c>
      <c r="C305" s="83" t="s">
        <v>803</v>
      </c>
      <c r="D305" s="85">
        <v>0</v>
      </c>
      <c r="E305" s="85">
        <v>0</v>
      </c>
      <c r="F305" s="85">
        <v>0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5">
        <v>0</v>
      </c>
      <c r="N305" s="85">
        <v>0</v>
      </c>
      <c r="O305" s="85">
        <v>-1092</v>
      </c>
      <c r="P305" s="85">
        <v>-59364</v>
      </c>
      <c r="Q305" s="85">
        <v>0</v>
      </c>
      <c r="R305" s="85">
        <v>0</v>
      </c>
      <c r="S305" s="85">
        <v>0</v>
      </c>
      <c r="T305" s="85">
        <v>0</v>
      </c>
      <c r="U305" s="85">
        <v>0</v>
      </c>
      <c r="V305" s="85">
        <v>64236.75</v>
      </c>
      <c r="W305" s="85">
        <v>0</v>
      </c>
      <c r="X305" s="85">
        <v>0</v>
      </c>
      <c r="Y305" s="85">
        <v>-29573.5</v>
      </c>
      <c r="Z305" s="85">
        <v>0</v>
      </c>
      <c r="AA305" s="85">
        <v>0</v>
      </c>
      <c r="AB305" s="85">
        <v>0</v>
      </c>
      <c r="AC305" s="85">
        <v>0</v>
      </c>
      <c r="AD305" s="85">
        <v>0</v>
      </c>
      <c r="AE305" s="85">
        <v>0</v>
      </c>
      <c r="AF305" s="85">
        <v>0</v>
      </c>
      <c r="AG305" s="85">
        <v>0</v>
      </c>
      <c r="AH305" s="85">
        <v>0</v>
      </c>
      <c r="AI305" s="85">
        <v>-465</v>
      </c>
      <c r="AJ305" s="85">
        <v>-23326</v>
      </c>
      <c r="AK305" s="85">
        <v>0</v>
      </c>
      <c r="AL305" s="85">
        <v>-3750</v>
      </c>
      <c r="AM305" s="85">
        <v>-4168.5</v>
      </c>
      <c r="AN305" s="85">
        <v>0</v>
      </c>
      <c r="AO305" s="85">
        <v>-12516</v>
      </c>
      <c r="AP305" s="85">
        <v>-828</v>
      </c>
      <c r="AQ305" s="85">
        <v>0</v>
      </c>
      <c r="AR305" s="85">
        <v>-1720905</v>
      </c>
      <c r="AS305" s="85">
        <v>-7861</v>
      </c>
      <c r="AT305" s="85">
        <v>-142802.98000000001</v>
      </c>
      <c r="AU305" s="85">
        <v>0</v>
      </c>
      <c r="AV305" s="85">
        <v>-0.8</v>
      </c>
      <c r="AW305" s="85">
        <v>-39770</v>
      </c>
      <c r="AX305" s="85">
        <v>0</v>
      </c>
      <c r="AY305" s="85">
        <v>0</v>
      </c>
      <c r="AZ305" s="85">
        <v>0</v>
      </c>
      <c r="BA305" s="85">
        <v>0</v>
      </c>
      <c r="BB305" s="85">
        <v>0</v>
      </c>
      <c r="BC305" s="85">
        <v>0</v>
      </c>
      <c r="BD305" s="85">
        <v>0</v>
      </c>
      <c r="BE305" s="85">
        <v>0</v>
      </c>
      <c r="BF305" s="85">
        <v>-20000</v>
      </c>
      <c r="BG305" s="85">
        <v>0</v>
      </c>
      <c r="BH305" s="85">
        <v>0</v>
      </c>
      <c r="BI305" s="85">
        <v>0</v>
      </c>
      <c r="BJ305" s="85">
        <v>-459.18</v>
      </c>
      <c r="BK305" s="85">
        <v>0</v>
      </c>
      <c r="BL305" s="85">
        <v>0</v>
      </c>
      <c r="BM305" s="85">
        <v>0</v>
      </c>
      <c r="BN305" s="85">
        <v>0</v>
      </c>
      <c r="BO305" s="85">
        <v>0</v>
      </c>
      <c r="BP305" s="85">
        <v>-12067.73</v>
      </c>
      <c r="BQ305" s="85">
        <v>0</v>
      </c>
      <c r="BR305" s="85">
        <v>0</v>
      </c>
      <c r="BS305" s="85">
        <v>0</v>
      </c>
      <c r="BT305" s="85">
        <v>0</v>
      </c>
      <c r="BU305" s="85">
        <v>0</v>
      </c>
      <c r="BV305" s="85">
        <v>0</v>
      </c>
      <c r="BW305" s="85">
        <v>0</v>
      </c>
      <c r="BX305" s="85">
        <v>0</v>
      </c>
      <c r="BY305" s="86">
        <v>767235.42000000016</v>
      </c>
    </row>
    <row r="306" spans="1:77" x14ac:dyDescent="0.2">
      <c r="A306" s="83" t="s">
        <v>43</v>
      </c>
      <c r="B306" s="84" t="s">
        <v>804</v>
      </c>
      <c r="C306" s="83" t="s">
        <v>805</v>
      </c>
      <c r="D306" s="85">
        <v>0</v>
      </c>
      <c r="E306" s="85">
        <v>0</v>
      </c>
      <c r="F306" s="85">
        <v>0</v>
      </c>
      <c r="G306" s="85">
        <v>139608.09</v>
      </c>
      <c r="H306" s="85">
        <v>0</v>
      </c>
      <c r="I306" s="85">
        <v>0</v>
      </c>
      <c r="J306" s="85">
        <v>99000</v>
      </c>
      <c r="K306" s="85">
        <v>139508.45000000001</v>
      </c>
      <c r="L306" s="85">
        <v>46413.07</v>
      </c>
      <c r="M306" s="85">
        <v>0</v>
      </c>
      <c r="N306" s="85">
        <v>3144.96</v>
      </c>
      <c r="O306" s="85">
        <v>8790.91</v>
      </c>
      <c r="P306" s="85">
        <v>66809.990000000005</v>
      </c>
      <c r="Q306" s="85">
        <v>25753.03</v>
      </c>
      <c r="R306" s="85">
        <v>0</v>
      </c>
      <c r="S306" s="85">
        <v>0</v>
      </c>
      <c r="T306" s="85">
        <v>0</v>
      </c>
      <c r="U306" s="85">
        <v>0</v>
      </c>
      <c r="V306" s="85">
        <v>809326.85</v>
      </c>
      <c r="W306" s="85">
        <v>0</v>
      </c>
      <c r="X306" s="85">
        <v>45159.41</v>
      </c>
      <c r="Y306" s="85">
        <v>0</v>
      </c>
      <c r="Z306" s="85">
        <v>0</v>
      </c>
      <c r="AA306" s="85">
        <v>0</v>
      </c>
      <c r="AB306" s="85">
        <v>0</v>
      </c>
      <c r="AC306" s="85">
        <v>0</v>
      </c>
      <c r="AD306" s="85">
        <v>0</v>
      </c>
      <c r="AE306" s="85">
        <v>0</v>
      </c>
      <c r="AF306" s="85">
        <v>51573.85</v>
      </c>
      <c r="AG306" s="85">
        <v>9686.85</v>
      </c>
      <c r="AH306" s="85">
        <v>13209.33</v>
      </c>
      <c r="AI306" s="85">
        <v>0</v>
      </c>
      <c r="AJ306" s="85">
        <v>0</v>
      </c>
      <c r="AK306" s="85">
        <v>28179.91</v>
      </c>
      <c r="AL306" s="85">
        <v>0</v>
      </c>
      <c r="AM306" s="85">
        <v>0</v>
      </c>
      <c r="AN306" s="85">
        <v>16857.919999999998</v>
      </c>
      <c r="AO306" s="85">
        <v>0</v>
      </c>
      <c r="AP306" s="85">
        <v>0</v>
      </c>
      <c r="AQ306" s="85">
        <v>2048732.86</v>
      </c>
      <c r="AR306" s="85">
        <v>2214194.0699999998</v>
      </c>
      <c r="AS306" s="85">
        <v>0</v>
      </c>
      <c r="AT306" s="85">
        <v>0</v>
      </c>
      <c r="AU306" s="85">
        <v>0</v>
      </c>
      <c r="AV306" s="85">
        <v>94372.01</v>
      </c>
      <c r="AW306" s="85">
        <v>2805.5</v>
      </c>
      <c r="AX306" s="85">
        <v>0</v>
      </c>
      <c r="AY306" s="85">
        <v>0</v>
      </c>
      <c r="AZ306" s="85">
        <v>38749.449999999997</v>
      </c>
      <c r="BA306" s="85">
        <v>0</v>
      </c>
      <c r="BB306" s="85">
        <v>226026.4</v>
      </c>
      <c r="BC306" s="85">
        <v>0</v>
      </c>
      <c r="BD306" s="85">
        <v>0</v>
      </c>
      <c r="BE306" s="85">
        <v>0</v>
      </c>
      <c r="BF306" s="85">
        <v>0</v>
      </c>
      <c r="BG306" s="85">
        <v>1761.34</v>
      </c>
      <c r="BH306" s="85">
        <v>0</v>
      </c>
      <c r="BI306" s="85">
        <v>0</v>
      </c>
      <c r="BJ306" s="85">
        <v>100390.94</v>
      </c>
      <c r="BK306" s="85">
        <v>14089.96</v>
      </c>
      <c r="BL306" s="85">
        <v>21134.94</v>
      </c>
      <c r="BM306" s="85">
        <v>0</v>
      </c>
      <c r="BN306" s="85">
        <v>25538.05</v>
      </c>
      <c r="BO306" s="85">
        <v>2641.87</v>
      </c>
      <c r="BP306" s="85">
        <v>0</v>
      </c>
      <c r="BQ306" s="85">
        <v>0</v>
      </c>
      <c r="BR306" s="85">
        <v>377430.74</v>
      </c>
      <c r="BS306" s="85">
        <v>59295.24</v>
      </c>
      <c r="BT306" s="85">
        <v>0</v>
      </c>
      <c r="BU306" s="85">
        <v>84230.16</v>
      </c>
      <c r="BV306" s="85">
        <v>9686.85</v>
      </c>
      <c r="BW306" s="85">
        <v>0</v>
      </c>
      <c r="BX306" s="85">
        <v>0</v>
      </c>
      <c r="BY306" s="86">
        <v>56948660.500000015</v>
      </c>
    </row>
    <row r="307" spans="1:77" x14ac:dyDescent="0.2">
      <c r="A307" s="83" t="s">
        <v>43</v>
      </c>
      <c r="B307" s="84" t="s">
        <v>806</v>
      </c>
      <c r="C307" s="83" t="s">
        <v>807</v>
      </c>
      <c r="D307" s="85">
        <v>0</v>
      </c>
      <c r="E307" s="85">
        <v>8300</v>
      </c>
      <c r="F307" s="85">
        <v>0</v>
      </c>
      <c r="G307" s="85">
        <v>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  <c r="M307" s="85">
        <v>0</v>
      </c>
      <c r="N307" s="85">
        <v>0</v>
      </c>
      <c r="O307" s="85">
        <v>0</v>
      </c>
      <c r="P307" s="85">
        <v>7000</v>
      </c>
      <c r="Q307" s="85">
        <v>0</v>
      </c>
      <c r="R307" s="85">
        <v>0</v>
      </c>
      <c r="S307" s="85">
        <v>0</v>
      </c>
      <c r="T307" s="85">
        <v>0</v>
      </c>
      <c r="U307" s="85">
        <v>0</v>
      </c>
      <c r="V307" s="85">
        <v>0</v>
      </c>
      <c r="W307" s="85">
        <v>0</v>
      </c>
      <c r="X307" s="85">
        <v>0</v>
      </c>
      <c r="Y307" s="85">
        <v>0</v>
      </c>
      <c r="Z307" s="85">
        <v>0</v>
      </c>
      <c r="AA307" s="85">
        <v>0</v>
      </c>
      <c r="AB307" s="85">
        <v>0</v>
      </c>
      <c r="AC307" s="85">
        <v>0</v>
      </c>
      <c r="AD307" s="85">
        <v>0</v>
      </c>
      <c r="AE307" s="85">
        <v>2033021.68</v>
      </c>
      <c r="AF307" s="85">
        <v>0</v>
      </c>
      <c r="AG307" s="85">
        <v>0</v>
      </c>
      <c r="AH307" s="85">
        <v>0</v>
      </c>
      <c r="AI307" s="85">
        <v>0</v>
      </c>
      <c r="AJ307" s="85">
        <v>19971</v>
      </c>
      <c r="AK307" s="85">
        <v>0</v>
      </c>
      <c r="AL307" s="85">
        <v>0</v>
      </c>
      <c r="AM307" s="85">
        <v>0</v>
      </c>
      <c r="AN307" s="85">
        <v>0</v>
      </c>
      <c r="AO307" s="85">
        <v>0</v>
      </c>
      <c r="AP307" s="85">
        <v>0</v>
      </c>
      <c r="AQ307" s="85">
        <v>0</v>
      </c>
      <c r="AR307" s="85">
        <v>0</v>
      </c>
      <c r="AS307" s="85">
        <v>0</v>
      </c>
      <c r="AT307" s="85">
        <v>0</v>
      </c>
      <c r="AU307" s="85">
        <v>0</v>
      </c>
      <c r="AV307" s="85">
        <v>0</v>
      </c>
      <c r="AW307" s="85">
        <v>0</v>
      </c>
      <c r="AX307" s="85">
        <v>0</v>
      </c>
      <c r="AY307" s="85">
        <v>0</v>
      </c>
      <c r="AZ307" s="85">
        <v>0</v>
      </c>
      <c r="BA307" s="85">
        <v>0</v>
      </c>
      <c r="BB307" s="85">
        <v>0</v>
      </c>
      <c r="BC307" s="85">
        <v>0</v>
      </c>
      <c r="BD307" s="85">
        <v>0</v>
      </c>
      <c r="BE307" s="85">
        <v>0</v>
      </c>
      <c r="BF307" s="85">
        <v>0</v>
      </c>
      <c r="BG307" s="85">
        <v>0</v>
      </c>
      <c r="BH307" s="85">
        <v>0</v>
      </c>
      <c r="BI307" s="85">
        <v>0</v>
      </c>
      <c r="BJ307" s="85">
        <v>0</v>
      </c>
      <c r="BK307" s="85">
        <v>0</v>
      </c>
      <c r="BL307" s="85">
        <v>0</v>
      </c>
      <c r="BM307" s="85">
        <v>0</v>
      </c>
      <c r="BN307" s="85">
        <v>0</v>
      </c>
      <c r="BO307" s="85">
        <v>0</v>
      </c>
      <c r="BP307" s="85">
        <v>697721.89</v>
      </c>
      <c r="BQ307" s="85">
        <v>0</v>
      </c>
      <c r="BR307" s="85">
        <v>0</v>
      </c>
      <c r="BS307" s="85">
        <v>0</v>
      </c>
      <c r="BT307" s="85">
        <v>0</v>
      </c>
      <c r="BU307" s="85">
        <v>0</v>
      </c>
      <c r="BV307" s="85">
        <v>0</v>
      </c>
      <c r="BW307" s="85">
        <v>0</v>
      </c>
      <c r="BX307" s="85">
        <v>0</v>
      </c>
      <c r="BY307" s="86">
        <v>460000</v>
      </c>
    </row>
    <row r="308" spans="1:77" x14ac:dyDescent="0.2">
      <c r="A308" s="83" t="s">
        <v>43</v>
      </c>
      <c r="B308" s="84" t="s">
        <v>808</v>
      </c>
      <c r="C308" s="83" t="s">
        <v>809</v>
      </c>
      <c r="D308" s="85">
        <v>0</v>
      </c>
      <c r="E308" s="85">
        <v>0</v>
      </c>
      <c r="F308" s="85">
        <v>0</v>
      </c>
      <c r="G308" s="85">
        <v>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  <c r="M308" s="85">
        <v>0</v>
      </c>
      <c r="N308" s="85">
        <v>0</v>
      </c>
      <c r="O308" s="85">
        <v>0</v>
      </c>
      <c r="P308" s="85">
        <v>14500</v>
      </c>
      <c r="Q308" s="85">
        <v>0</v>
      </c>
      <c r="R308" s="85">
        <v>0</v>
      </c>
      <c r="S308" s="85">
        <v>0</v>
      </c>
      <c r="T308" s="85">
        <v>0</v>
      </c>
      <c r="U308" s="85">
        <v>0</v>
      </c>
      <c r="V308" s="85">
        <v>74350</v>
      </c>
      <c r="W308" s="85">
        <v>0</v>
      </c>
      <c r="X308" s="85">
        <v>0</v>
      </c>
      <c r="Y308" s="85">
        <v>0</v>
      </c>
      <c r="Z308" s="85">
        <v>0</v>
      </c>
      <c r="AA308" s="85">
        <v>0</v>
      </c>
      <c r="AB308" s="85">
        <v>0</v>
      </c>
      <c r="AC308" s="85">
        <v>0</v>
      </c>
      <c r="AD308" s="85">
        <v>0</v>
      </c>
      <c r="AE308" s="85">
        <v>0</v>
      </c>
      <c r="AF308" s="85">
        <v>0</v>
      </c>
      <c r="AG308" s="85">
        <v>0</v>
      </c>
      <c r="AH308" s="85">
        <v>0</v>
      </c>
      <c r="AI308" s="85">
        <v>0</v>
      </c>
      <c r="AJ308" s="85">
        <v>0</v>
      </c>
      <c r="AK308" s="85">
        <v>0</v>
      </c>
      <c r="AL308" s="85">
        <v>0</v>
      </c>
      <c r="AM308" s="85">
        <v>0</v>
      </c>
      <c r="AN308" s="85">
        <v>0</v>
      </c>
      <c r="AO308" s="85">
        <v>0</v>
      </c>
      <c r="AP308" s="85">
        <v>0</v>
      </c>
      <c r="AQ308" s="85">
        <v>0</v>
      </c>
      <c r="AR308" s="85">
        <v>0</v>
      </c>
      <c r="AS308" s="85">
        <v>0</v>
      </c>
      <c r="AT308" s="85">
        <v>0</v>
      </c>
      <c r="AU308" s="85">
        <v>0</v>
      </c>
      <c r="AV308" s="85">
        <v>0</v>
      </c>
      <c r="AW308" s="85">
        <v>0</v>
      </c>
      <c r="AX308" s="85">
        <v>0</v>
      </c>
      <c r="AY308" s="85">
        <v>0</v>
      </c>
      <c r="AZ308" s="85">
        <v>0</v>
      </c>
      <c r="BA308" s="85">
        <v>0</v>
      </c>
      <c r="BB308" s="85">
        <v>0</v>
      </c>
      <c r="BC308" s="85">
        <v>0</v>
      </c>
      <c r="BD308" s="85">
        <v>0</v>
      </c>
      <c r="BE308" s="85">
        <v>0</v>
      </c>
      <c r="BF308" s="85">
        <v>0</v>
      </c>
      <c r="BG308" s="85">
        <v>0</v>
      </c>
      <c r="BH308" s="85">
        <v>0</v>
      </c>
      <c r="BI308" s="85">
        <v>0</v>
      </c>
      <c r="BJ308" s="85">
        <v>0</v>
      </c>
      <c r="BK308" s="85">
        <v>0</v>
      </c>
      <c r="BL308" s="85">
        <v>0</v>
      </c>
      <c r="BM308" s="85">
        <v>0</v>
      </c>
      <c r="BN308" s="85">
        <v>0</v>
      </c>
      <c r="BO308" s="85">
        <v>0</v>
      </c>
      <c r="BP308" s="85">
        <v>0</v>
      </c>
      <c r="BQ308" s="85">
        <v>0</v>
      </c>
      <c r="BR308" s="85">
        <v>0</v>
      </c>
      <c r="BS308" s="85">
        <v>0</v>
      </c>
      <c r="BT308" s="85">
        <v>0</v>
      </c>
      <c r="BU308" s="85">
        <v>0</v>
      </c>
      <c r="BV308" s="85">
        <v>0</v>
      </c>
      <c r="BW308" s="85">
        <v>0</v>
      </c>
      <c r="BX308" s="85">
        <v>0</v>
      </c>
      <c r="BY308" s="86">
        <v>1893710.2300000004</v>
      </c>
    </row>
    <row r="309" spans="1:77" x14ac:dyDescent="0.2">
      <c r="A309" s="83" t="s">
        <v>43</v>
      </c>
      <c r="B309" s="84" t="s">
        <v>810</v>
      </c>
      <c r="C309" s="83" t="s">
        <v>811</v>
      </c>
      <c r="D309" s="85">
        <v>133355476.29000001</v>
      </c>
      <c r="E309" s="85">
        <v>36090379.960000001</v>
      </c>
      <c r="F309" s="85">
        <v>46929722.369999997</v>
      </c>
      <c r="G309" s="85">
        <v>26239881.25</v>
      </c>
      <c r="H309" s="85">
        <v>21329966.449999999</v>
      </c>
      <c r="I309" s="85">
        <v>4698378.45</v>
      </c>
      <c r="J309" s="85">
        <v>283863012.61000001</v>
      </c>
      <c r="K309" s="85">
        <v>36156447</v>
      </c>
      <c r="L309" s="85">
        <v>15486090</v>
      </c>
      <c r="M309" s="85">
        <v>73054574.430000007</v>
      </c>
      <c r="N309" s="85">
        <v>13193139.92</v>
      </c>
      <c r="O309" s="85">
        <v>30716348.390000001</v>
      </c>
      <c r="P309" s="85">
        <v>58195517.909999996</v>
      </c>
      <c r="Q309" s="85">
        <v>50141037.079999998</v>
      </c>
      <c r="R309" s="85">
        <v>8120682.2699999996</v>
      </c>
      <c r="S309" s="85">
        <v>29419964.829999998</v>
      </c>
      <c r="T309" s="85">
        <v>20917640.649999999</v>
      </c>
      <c r="U309" s="85">
        <v>6035050</v>
      </c>
      <c r="V309" s="85">
        <v>190671485.91999999</v>
      </c>
      <c r="W309" s="85">
        <v>46649571.539999999</v>
      </c>
      <c r="X309" s="85">
        <v>29200020</v>
      </c>
      <c r="Y309" s="85">
        <v>51423623.789999999</v>
      </c>
      <c r="Z309" s="85">
        <v>15299710</v>
      </c>
      <c r="AA309" s="85">
        <v>27685304.52</v>
      </c>
      <c r="AB309" s="85">
        <v>18569024.82</v>
      </c>
      <c r="AC309" s="85">
        <v>8889541.1300000008</v>
      </c>
      <c r="AD309" s="85">
        <v>7567601.8200000003</v>
      </c>
      <c r="AE309" s="85">
        <v>250780501.25</v>
      </c>
      <c r="AF309" s="85">
        <v>17342366.670000002</v>
      </c>
      <c r="AG309" s="85">
        <v>12876913.550000001</v>
      </c>
      <c r="AH309" s="85">
        <v>11827563.550000001</v>
      </c>
      <c r="AI309" s="85">
        <v>11664333.550000001</v>
      </c>
      <c r="AJ309" s="85">
        <v>21274135.640000001</v>
      </c>
      <c r="AK309" s="85">
        <v>14687170.640000001</v>
      </c>
      <c r="AL309" s="85">
        <v>16892107.879999999</v>
      </c>
      <c r="AM309" s="85">
        <v>22145910</v>
      </c>
      <c r="AN309" s="85">
        <v>10803878.710000001</v>
      </c>
      <c r="AO309" s="85">
        <v>13553256.130000001</v>
      </c>
      <c r="AP309" s="85">
        <v>13778245.48</v>
      </c>
      <c r="AQ309" s="85">
        <v>120167188.31999999</v>
      </c>
      <c r="AR309" s="85">
        <v>18057742.260000002</v>
      </c>
      <c r="AS309" s="85">
        <v>16822430</v>
      </c>
      <c r="AT309" s="85">
        <v>12965508.949999999</v>
      </c>
      <c r="AU309" s="85">
        <v>16337860.65</v>
      </c>
      <c r="AV309" s="85">
        <v>5329210</v>
      </c>
      <c r="AW309" s="85">
        <v>8695731</v>
      </c>
      <c r="AX309" s="85">
        <v>188144328.88999999</v>
      </c>
      <c r="AY309" s="85">
        <v>14080428.130000001</v>
      </c>
      <c r="AZ309" s="85">
        <v>20591977.93</v>
      </c>
      <c r="BA309" s="85">
        <v>29399283.399999999</v>
      </c>
      <c r="BB309" s="85">
        <v>29397480</v>
      </c>
      <c r="BC309" s="85">
        <v>20007006.5</v>
      </c>
      <c r="BD309" s="85">
        <v>34732154.479999997</v>
      </c>
      <c r="BE309" s="85">
        <v>31427592.280000001</v>
      </c>
      <c r="BF309" s="85">
        <v>19379770</v>
      </c>
      <c r="BG309" s="85">
        <v>9885532.0999999996</v>
      </c>
      <c r="BH309" s="85">
        <v>3517871.07</v>
      </c>
      <c r="BI309" s="85">
        <v>171146545.34</v>
      </c>
      <c r="BJ309" s="85">
        <v>58320873.490000002</v>
      </c>
      <c r="BK309" s="85">
        <v>17776462.460000001</v>
      </c>
      <c r="BL309" s="85">
        <v>14307223.220000001</v>
      </c>
      <c r="BM309" s="85">
        <v>20204142.039999999</v>
      </c>
      <c r="BN309" s="85">
        <v>26417940</v>
      </c>
      <c r="BO309" s="85">
        <v>13171120.48</v>
      </c>
      <c r="BP309" s="85">
        <v>88434026.719999999</v>
      </c>
      <c r="BQ309" s="85">
        <v>14924380</v>
      </c>
      <c r="BR309" s="85">
        <v>13901538.07</v>
      </c>
      <c r="BS309" s="85">
        <v>23366539.100000001</v>
      </c>
      <c r="BT309" s="85">
        <v>23757734.199999999</v>
      </c>
      <c r="BU309" s="85">
        <v>40701449.409999996</v>
      </c>
      <c r="BV309" s="85">
        <v>14224000.01</v>
      </c>
      <c r="BW309" s="85">
        <v>5339106.2</v>
      </c>
      <c r="BX309" s="85">
        <v>5159960.97</v>
      </c>
      <c r="BY309" s="86">
        <v>-1366946.88</v>
      </c>
    </row>
    <row r="310" spans="1:77" x14ac:dyDescent="0.2">
      <c r="A310" s="83" t="s">
        <v>43</v>
      </c>
      <c r="B310" s="84" t="s">
        <v>812</v>
      </c>
      <c r="C310" s="83" t="s">
        <v>813</v>
      </c>
      <c r="D310" s="85">
        <v>224087.38</v>
      </c>
      <c r="E310" s="85">
        <v>0</v>
      </c>
      <c r="F310" s="85">
        <v>0</v>
      </c>
      <c r="G310" s="85">
        <v>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  <c r="M310" s="85">
        <v>0</v>
      </c>
      <c r="N310" s="85">
        <v>0</v>
      </c>
      <c r="O310" s="85">
        <v>0</v>
      </c>
      <c r="P310" s="85">
        <v>0</v>
      </c>
      <c r="Q310" s="85">
        <v>0</v>
      </c>
      <c r="R310" s="85">
        <v>0</v>
      </c>
      <c r="S310" s="85">
        <v>0</v>
      </c>
      <c r="T310" s="85">
        <v>0</v>
      </c>
      <c r="U310" s="85">
        <v>0</v>
      </c>
      <c r="V310" s="85">
        <v>0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85">
        <v>0</v>
      </c>
      <c r="AC310" s="85">
        <v>0</v>
      </c>
      <c r="AD310" s="85">
        <v>0</v>
      </c>
      <c r="AE310" s="85">
        <v>400000</v>
      </c>
      <c r="AF310" s="85">
        <v>0</v>
      </c>
      <c r="AG310" s="85">
        <v>0</v>
      </c>
      <c r="AH310" s="85">
        <v>0</v>
      </c>
      <c r="AI310" s="85">
        <v>0</v>
      </c>
      <c r="AJ310" s="85">
        <v>0</v>
      </c>
      <c r="AK310" s="85">
        <v>0</v>
      </c>
      <c r="AL310" s="85">
        <v>0</v>
      </c>
      <c r="AM310" s="85">
        <v>0</v>
      </c>
      <c r="AN310" s="85">
        <v>0</v>
      </c>
      <c r="AO310" s="85">
        <v>0</v>
      </c>
      <c r="AP310" s="85">
        <v>0</v>
      </c>
      <c r="AQ310" s="85">
        <v>1123444.98</v>
      </c>
      <c r="AR310" s="85">
        <v>0</v>
      </c>
      <c r="AS310" s="85">
        <v>0</v>
      </c>
      <c r="AT310" s="85">
        <v>0</v>
      </c>
      <c r="AU310" s="85">
        <v>0</v>
      </c>
      <c r="AV310" s="85">
        <v>0</v>
      </c>
      <c r="AW310" s="85">
        <v>0</v>
      </c>
      <c r="AX310" s="85">
        <v>0</v>
      </c>
      <c r="AY310" s="85">
        <v>0</v>
      </c>
      <c r="AZ310" s="85">
        <v>0</v>
      </c>
      <c r="BA310" s="85">
        <v>0</v>
      </c>
      <c r="BB310" s="85">
        <v>0</v>
      </c>
      <c r="BC310" s="85">
        <v>0</v>
      </c>
      <c r="BD310" s="85">
        <v>0</v>
      </c>
      <c r="BE310" s="85">
        <v>0</v>
      </c>
      <c r="BF310" s="85">
        <v>0</v>
      </c>
      <c r="BG310" s="85">
        <v>0</v>
      </c>
      <c r="BH310" s="85">
        <v>0</v>
      </c>
      <c r="BI310" s="85">
        <v>2350214.08</v>
      </c>
      <c r="BJ310" s="85">
        <v>0</v>
      </c>
      <c r="BK310" s="85">
        <v>0</v>
      </c>
      <c r="BL310" s="85">
        <v>0</v>
      </c>
      <c r="BM310" s="85">
        <v>0</v>
      </c>
      <c r="BN310" s="85">
        <v>0</v>
      </c>
      <c r="BO310" s="85">
        <v>0</v>
      </c>
      <c r="BP310" s="85">
        <v>0</v>
      </c>
      <c r="BQ310" s="85">
        <v>0</v>
      </c>
      <c r="BR310" s="85">
        <v>0</v>
      </c>
      <c r="BS310" s="85">
        <v>0</v>
      </c>
      <c r="BT310" s="85">
        <v>0</v>
      </c>
      <c r="BU310" s="85">
        <v>0</v>
      </c>
      <c r="BV310" s="85">
        <v>0</v>
      </c>
      <c r="BW310" s="85">
        <v>0</v>
      </c>
      <c r="BX310" s="85">
        <v>0</v>
      </c>
      <c r="BY310" s="86">
        <v>418042.6</v>
      </c>
    </row>
    <row r="311" spans="1:77" x14ac:dyDescent="0.2">
      <c r="A311" s="83" t="s">
        <v>43</v>
      </c>
      <c r="B311" s="84" t="s">
        <v>814</v>
      </c>
      <c r="C311" s="83" t="s">
        <v>815</v>
      </c>
      <c r="D311" s="85">
        <v>85944.12</v>
      </c>
      <c r="E311" s="85">
        <v>0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  <c r="M311" s="85">
        <v>0</v>
      </c>
      <c r="N311" s="85">
        <v>0</v>
      </c>
      <c r="O311" s="85">
        <v>0</v>
      </c>
      <c r="P311" s="85">
        <v>0</v>
      </c>
      <c r="Q311" s="85">
        <v>0</v>
      </c>
      <c r="R311" s="85">
        <v>0</v>
      </c>
      <c r="S311" s="85">
        <v>0</v>
      </c>
      <c r="T311" s="85">
        <v>0</v>
      </c>
      <c r="U311" s="85">
        <v>0</v>
      </c>
      <c r="V311" s="85">
        <v>0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85">
        <v>0</v>
      </c>
      <c r="AC311" s="85">
        <v>0</v>
      </c>
      <c r="AD311" s="85">
        <v>0</v>
      </c>
      <c r="AE311" s="85">
        <v>0</v>
      </c>
      <c r="AF311" s="85">
        <v>0</v>
      </c>
      <c r="AG311" s="85">
        <v>0</v>
      </c>
      <c r="AH311" s="85">
        <v>0</v>
      </c>
      <c r="AI311" s="85">
        <v>0</v>
      </c>
      <c r="AJ311" s="85">
        <v>0</v>
      </c>
      <c r="AK311" s="85">
        <v>0</v>
      </c>
      <c r="AL311" s="85">
        <v>0</v>
      </c>
      <c r="AM311" s="85">
        <v>0</v>
      </c>
      <c r="AN311" s="85">
        <v>0</v>
      </c>
      <c r="AO311" s="85">
        <v>0</v>
      </c>
      <c r="AP311" s="85">
        <v>0</v>
      </c>
      <c r="AQ311" s="85">
        <v>6277187.5999999996</v>
      </c>
      <c r="AR311" s="85">
        <v>0</v>
      </c>
      <c r="AS311" s="85">
        <v>0</v>
      </c>
      <c r="AT311" s="85">
        <v>0</v>
      </c>
      <c r="AU311" s="85">
        <v>0</v>
      </c>
      <c r="AV311" s="85">
        <v>0</v>
      </c>
      <c r="AW311" s="85">
        <v>0</v>
      </c>
      <c r="AX311" s="85">
        <v>0</v>
      </c>
      <c r="AY311" s="85">
        <v>0</v>
      </c>
      <c r="AZ311" s="85">
        <v>0</v>
      </c>
      <c r="BA311" s="85">
        <v>0</v>
      </c>
      <c r="BB311" s="85">
        <v>0</v>
      </c>
      <c r="BC311" s="85">
        <v>0</v>
      </c>
      <c r="BD311" s="85">
        <v>0</v>
      </c>
      <c r="BE311" s="85">
        <v>0</v>
      </c>
      <c r="BF311" s="85">
        <v>0</v>
      </c>
      <c r="BG311" s="85">
        <v>0</v>
      </c>
      <c r="BH311" s="85">
        <v>0</v>
      </c>
      <c r="BI311" s="85">
        <v>1538274.96</v>
      </c>
      <c r="BJ311" s="85">
        <v>0</v>
      </c>
      <c r="BK311" s="85">
        <v>0</v>
      </c>
      <c r="BL311" s="85">
        <v>0</v>
      </c>
      <c r="BM311" s="85">
        <v>0</v>
      </c>
      <c r="BN311" s="85">
        <v>0</v>
      </c>
      <c r="BO311" s="85">
        <v>0</v>
      </c>
      <c r="BP311" s="85">
        <v>55886.45</v>
      </c>
      <c r="BQ311" s="85">
        <v>0</v>
      </c>
      <c r="BR311" s="85">
        <v>0</v>
      </c>
      <c r="BS311" s="85">
        <v>0</v>
      </c>
      <c r="BT311" s="85">
        <v>0</v>
      </c>
      <c r="BU311" s="85">
        <v>0</v>
      </c>
      <c r="BV311" s="85">
        <v>0</v>
      </c>
      <c r="BW311" s="85">
        <v>0</v>
      </c>
      <c r="BX311" s="85">
        <v>0</v>
      </c>
      <c r="BY311" s="86">
        <v>-1030584.69</v>
      </c>
    </row>
    <row r="312" spans="1:77" x14ac:dyDescent="0.2">
      <c r="A312" s="83" t="s">
        <v>43</v>
      </c>
      <c r="B312" s="84" t="s">
        <v>816</v>
      </c>
      <c r="C312" s="83" t="s">
        <v>817</v>
      </c>
      <c r="D312" s="85">
        <v>4000</v>
      </c>
      <c r="E312" s="85">
        <v>0</v>
      </c>
      <c r="F312" s="85">
        <v>0</v>
      </c>
      <c r="G312" s="85">
        <v>0</v>
      </c>
      <c r="H312" s="85">
        <v>0</v>
      </c>
      <c r="I312" s="85">
        <v>600</v>
      </c>
      <c r="J312" s="85">
        <v>0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  <c r="Q312" s="85">
        <v>0</v>
      </c>
      <c r="R312" s="85">
        <v>0</v>
      </c>
      <c r="S312" s="85">
        <v>0</v>
      </c>
      <c r="T312" s="85">
        <v>0</v>
      </c>
      <c r="U312" s="85">
        <v>0</v>
      </c>
      <c r="V312" s="85">
        <v>0</v>
      </c>
      <c r="W312" s="85">
        <v>0</v>
      </c>
      <c r="X312" s="85">
        <v>0</v>
      </c>
      <c r="Y312" s="85">
        <v>0</v>
      </c>
      <c r="Z312" s="85">
        <v>0</v>
      </c>
      <c r="AA312" s="85">
        <v>0</v>
      </c>
      <c r="AB312" s="85">
        <v>0</v>
      </c>
      <c r="AC312" s="85">
        <v>0</v>
      </c>
      <c r="AD312" s="85">
        <v>0</v>
      </c>
      <c r="AE312" s="85">
        <v>20700</v>
      </c>
      <c r="AF312" s="85">
        <v>0</v>
      </c>
      <c r="AG312" s="85">
        <v>0</v>
      </c>
      <c r="AH312" s="85">
        <v>0</v>
      </c>
      <c r="AI312" s="85">
        <v>0</v>
      </c>
      <c r="AJ312" s="85">
        <v>0</v>
      </c>
      <c r="AK312" s="85">
        <v>0</v>
      </c>
      <c r="AL312" s="85">
        <v>0</v>
      </c>
      <c r="AM312" s="85">
        <v>0</v>
      </c>
      <c r="AN312" s="85">
        <v>0</v>
      </c>
      <c r="AO312" s="85">
        <v>0</v>
      </c>
      <c r="AP312" s="85">
        <v>0</v>
      </c>
      <c r="AQ312" s="85">
        <v>374001</v>
      </c>
      <c r="AR312" s="85">
        <v>0</v>
      </c>
      <c r="AS312" s="85">
        <v>0</v>
      </c>
      <c r="AT312" s="85">
        <v>0</v>
      </c>
      <c r="AU312" s="85">
        <v>0</v>
      </c>
      <c r="AV312" s="85">
        <v>0</v>
      </c>
      <c r="AW312" s="85">
        <v>0</v>
      </c>
      <c r="AX312" s="85">
        <v>11000</v>
      </c>
      <c r="AY312" s="85">
        <v>0</v>
      </c>
      <c r="AZ312" s="85">
        <v>0</v>
      </c>
      <c r="BA312" s="85">
        <v>0</v>
      </c>
      <c r="BB312" s="85">
        <v>0</v>
      </c>
      <c r="BC312" s="85">
        <v>0</v>
      </c>
      <c r="BD312" s="85">
        <v>0</v>
      </c>
      <c r="BE312" s="85">
        <v>0</v>
      </c>
      <c r="BF312" s="85">
        <v>0</v>
      </c>
      <c r="BG312" s="85">
        <v>0</v>
      </c>
      <c r="BH312" s="85">
        <v>0</v>
      </c>
      <c r="BI312" s="85">
        <v>7404</v>
      </c>
      <c r="BJ312" s="85">
        <v>0</v>
      </c>
      <c r="BK312" s="85">
        <v>0</v>
      </c>
      <c r="BL312" s="85">
        <v>0</v>
      </c>
      <c r="BM312" s="85">
        <v>0</v>
      </c>
      <c r="BN312" s="85">
        <v>0</v>
      </c>
      <c r="BO312" s="85">
        <v>0</v>
      </c>
      <c r="BP312" s="85">
        <v>1200</v>
      </c>
      <c r="BQ312" s="85">
        <v>0</v>
      </c>
      <c r="BR312" s="85">
        <v>0</v>
      </c>
      <c r="BS312" s="85">
        <v>0</v>
      </c>
      <c r="BT312" s="85">
        <v>0</v>
      </c>
      <c r="BU312" s="85">
        <v>0</v>
      </c>
      <c r="BV312" s="85">
        <v>0</v>
      </c>
      <c r="BW312" s="85">
        <v>0</v>
      </c>
      <c r="BX312" s="85">
        <v>0</v>
      </c>
      <c r="BY312" s="86">
        <v>680561.23</v>
      </c>
    </row>
    <row r="313" spans="1:77" x14ac:dyDescent="0.2">
      <c r="A313" s="83" t="s">
        <v>43</v>
      </c>
      <c r="B313" s="84" t="s">
        <v>818</v>
      </c>
      <c r="C313" s="83" t="s">
        <v>819</v>
      </c>
      <c r="D313" s="85">
        <v>0</v>
      </c>
      <c r="E313" s="85">
        <v>0</v>
      </c>
      <c r="F313" s="85">
        <v>0</v>
      </c>
      <c r="G313" s="85">
        <v>0</v>
      </c>
      <c r="H313" s="85">
        <v>0</v>
      </c>
      <c r="I313" s="85">
        <v>0</v>
      </c>
      <c r="J313" s="85">
        <v>0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26400</v>
      </c>
      <c r="Q313" s="85">
        <v>0</v>
      </c>
      <c r="R313" s="85">
        <v>0</v>
      </c>
      <c r="S313" s="85">
        <v>0</v>
      </c>
      <c r="T313" s="85">
        <v>0</v>
      </c>
      <c r="U313" s="85">
        <v>0</v>
      </c>
      <c r="V313" s="85">
        <v>0</v>
      </c>
      <c r="W313" s="85">
        <v>0</v>
      </c>
      <c r="X313" s="85">
        <v>0</v>
      </c>
      <c r="Y313" s="85">
        <v>0</v>
      </c>
      <c r="Z313" s="85">
        <v>0</v>
      </c>
      <c r="AA313" s="85">
        <v>0</v>
      </c>
      <c r="AB313" s="85">
        <v>0</v>
      </c>
      <c r="AC313" s="85">
        <v>0</v>
      </c>
      <c r="AD313" s="85">
        <v>0</v>
      </c>
      <c r="AE313" s="85">
        <v>0</v>
      </c>
      <c r="AF313" s="85">
        <v>0</v>
      </c>
      <c r="AG313" s="85">
        <v>0</v>
      </c>
      <c r="AH313" s="85">
        <v>0</v>
      </c>
      <c r="AI313" s="85">
        <v>0</v>
      </c>
      <c r="AJ313" s="85">
        <v>0</v>
      </c>
      <c r="AK313" s="85">
        <v>0</v>
      </c>
      <c r="AL313" s="85">
        <v>0</v>
      </c>
      <c r="AM313" s="85">
        <v>0</v>
      </c>
      <c r="AN313" s="85">
        <v>0</v>
      </c>
      <c r="AO313" s="85">
        <v>0</v>
      </c>
      <c r="AP313" s="85">
        <v>0</v>
      </c>
      <c r="AQ313" s="85">
        <v>0</v>
      </c>
      <c r="AR313" s="85">
        <v>0</v>
      </c>
      <c r="AS313" s="85">
        <v>0</v>
      </c>
      <c r="AT313" s="85">
        <v>0</v>
      </c>
      <c r="AU313" s="85">
        <v>0</v>
      </c>
      <c r="AV313" s="85">
        <v>0</v>
      </c>
      <c r="AW313" s="85">
        <v>0</v>
      </c>
      <c r="AX313" s="85">
        <v>0</v>
      </c>
      <c r="AY313" s="85">
        <v>0</v>
      </c>
      <c r="AZ313" s="85">
        <v>0</v>
      </c>
      <c r="BA313" s="85">
        <v>0</v>
      </c>
      <c r="BB313" s="85">
        <v>0</v>
      </c>
      <c r="BC313" s="85">
        <v>0</v>
      </c>
      <c r="BD313" s="85">
        <v>0</v>
      </c>
      <c r="BE313" s="85">
        <v>0</v>
      </c>
      <c r="BF313" s="85">
        <v>0</v>
      </c>
      <c r="BG313" s="85">
        <v>0</v>
      </c>
      <c r="BH313" s="85">
        <v>0</v>
      </c>
      <c r="BI313" s="85">
        <v>0</v>
      </c>
      <c r="BJ313" s="85">
        <v>0</v>
      </c>
      <c r="BK313" s="85">
        <v>0</v>
      </c>
      <c r="BL313" s="85">
        <v>0</v>
      </c>
      <c r="BM313" s="85">
        <v>0</v>
      </c>
      <c r="BN313" s="85">
        <v>0</v>
      </c>
      <c r="BO313" s="85">
        <v>0</v>
      </c>
      <c r="BP313" s="85">
        <v>8000</v>
      </c>
      <c r="BQ313" s="85">
        <v>0</v>
      </c>
      <c r="BR313" s="85">
        <v>0</v>
      </c>
      <c r="BS313" s="85">
        <v>0</v>
      </c>
      <c r="BT313" s="85">
        <v>0</v>
      </c>
      <c r="BU313" s="85">
        <v>0</v>
      </c>
      <c r="BV313" s="85">
        <v>0</v>
      </c>
      <c r="BW313" s="85">
        <v>0</v>
      </c>
      <c r="BX313" s="85">
        <v>0</v>
      </c>
      <c r="BY313" s="86">
        <v>-234991.45</v>
      </c>
    </row>
    <row r="314" spans="1:77" x14ac:dyDescent="0.2">
      <c r="A314" s="83" t="s">
        <v>43</v>
      </c>
      <c r="B314" s="84" t="s">
        <v>820</v>
      </c>
      <c r="C314" s="83" t="s">
        <v>821</v>
      </c>
      <c r="D314" s="85">
        <v>476500</v>
      </c>
      <c r="E314" s="85">
        <v>0</v>
      </c>
      <c r="F314" s="85">
        <v>0</v>
      </c>
      <c r="G314" s="85">
        <v>0</v>
      </c>
      <c r="H314" s="85">
        <v>0</v>
      </c>
      <c r="I314" s="85">
        <v>0</v>
      </c>
      <c r="J314" s="85">
        <v>0</v>
      </c>
      <c r="K314" s="85">
        <v>0</v>
      </c>
      <c r="L314" s="85">
        <v>0</v>
      </c>
      <c r="M314" s="85">
        <v>0</v>
      </c>
      <c r="N314" s="85">
        <v>0</v>
      </c>
      <c r="O314" s="85">
        <v>17670</v>
      </c>
      <c r="P314" s="85">
        <v>0</v>
      </c>
      <c r="Q314" s="85">
        <v>0</v>
      </c>
      <c r="R314" s="85">
        <v>0</v>
      </c>
      <c r="S314" s="85">
        <v>0</v>
      </c>
      <c r="T314" s="85">
        <v>0</v>
      </c>
      <c r="U314" s="85">
        <v>0</v>
      </c>
      <c r="V314" s="85">
        <v>9440</v>
      </c>
      <c r="W314" s="85">
        <v>0</v>
      </c>
      <c r="X314" s="85">
        <v>0</v>
      </c>
      <c r="Y314" s="85">
        <v>0</v>
      </c>
      <c r="Z314" s="85">
        <v>0</v>
      </c>
      <c r="AA314" s="85">
        <v>0</v>
      </c>
      <c r="AB314" s="85">
        <v>0</v>
      </c>
      <c r="AC314" s="85">
        <v>0</v>
      </c>
      <c r="AD314" s="85">
        <v>0</v>
      </c>
      <c r="AE314" s="85">
        <v>10875</v>
      </c>
      <c r="AF314" s="85">
        <v>0</v>
      </c>
      <c r="AG314" s="85">
        <v>0</v>
      </c>
      <c r="AH314" s="85">
        <v>0</v>
      </c>
      <c r="AI314" s="85">
        <v>0</v>
      </c>
      <c r="AJ314" s="85">
        <v>0</v>
      </c>
      <c r="AK314" s="85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0</v>
      </c>
      <c r="AR314" s="85">
        <v>0</v>
      </c>
      <c r="AS314" s="85">
        <v>0</v>
      </c>
      <c r="AT314" s="85">
        <v>0</v>
      </c>
      <c r="AU314" s="85">
        <v>0</v>
      </c>
      <c r="AV314" s="85">
        <v>0</v>
      </c>
      <c r="AW314" s="85">
        <v>0</v>
      </c>
      <c r="AX314" s="85">
        <v>27000</v>
      </c>
      <c r="AY314" s="85">
        <v>0</v>
      </c>
      <c r="AZ314" s="85">
        <v>0</v>
      </c>
      <c r="BA314" s="85">
        <v>0</v>
      </c>
      <c r="BB314" s="85">
        <v>0</v>
      </c>
      <c r="BC314" s="85">
        <v>0</v>
      </c>
      <c r="BD314" s="85">
        <v>0</v>
      </c>
      <c r="BE314" s="85">
        <v>0</v>
      </c>
      <c r="BF314" s="85">
        <v>0</v>
      </c>
      <c r="BG314" s="85">
        <v>0</v>
      </c>
      <c r="BH314" s="85">
        <v>0</v>
      </c>
      <c r="BI314" s="85">
        <v>83200</v>
      </c>
      <c r="BJ314" s="85">
        <v>0</v>
      </c>
      <c r="BK314" s="85">
        <v>0</v>
      </c>
      <c r="BL314" s="85">
        <v>0</v>
      </c>
      <c r="BM314" s="85">
        <v>0</v>
      </c>
      <c r="BN314" s="85">
        <v>0</v>
      </c>
      <c r="BO314" s="85">
        <v>0</v>
      </c>
      <c r="BP314" s="85">
        <v>30500</v>
      </c>
      <c r="BQ314" s="85">
        <v>0</v>
      </c>
      <c r="BR314" s="85">
        <v>0</v>
      </c>
      <c r="BS314" s="85">
        <v>0</v>
      </c>
      <c r="BT314" s="85">
        <v>0</v>
      </c>
      <c r="BU314" s="85">
        <v>0</v>
      </c>
      <c r="BV314" s="85">
        <v>0</v>
      </c>
      <c r="BW314" s="85">
        <v>0</v>
      </c>
      <c r="BX314" s="85">
        <v>0</v>
      </c>
      <c r="BY314" s="86">
        <v>10182886.210000001</v>
      </c>
    </row>
    <row r="315" spans="1:77" x14ac:dyDescent="0.2">
      <c r="A315" s="83" t="s">
        <v>43</v>
      </c>
      <c r="B315" s="84" t="s">
        <v>822</v>
      </c>
      <c r="C315" s="83" t="s">
        <v>823</v>
      </c>
      <c r="D315" s="85">
        <v>0</v>
      </c>
      <c r="E315" s="85">
        <v>1609.4</v>
      </c>
      <c r="F315" s="85">
        <v>0</v>
      </c>
      <c r="G315" s="85">
        <v>0</v>
      </c>
      <c r="H315" s="85">
        <v>0</v>
      </c>
      <c r="I315" s="85">
        <v>265659.95</v>
      </c>
      <c r="J315" s="85">
        <v>1686.57</v>
      </c>
      <c r="K315" s="85">
        <v>0</v>
      </c>
      <c r="L315" s="85">
        <v>0</v>
      </c>
      <c r="M315" s="85">
        <v>4369.46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68851.72</v>
      </c>
      <c r="AD315" s="85">
        <v>0</v>
      </c>
      <c r="AE315" s="85">
        <v>336489.19</v>
      </c>
      <c r="AF315" s="85">
        <v>0</v>
      </c>
      <c r="AG315" s="85">
        <v>0</v>
      </c>
      <c r="AH315" s="85">
        <v>0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6358.17</v>
      </c>
      <c r="AR315" s="85">
        <v>0</v>
      </c>
      <c r="AS315" s="85">
        <v>0</v>
      </c>
      <c r="AT315" s="85">
        <v>0</v>
      </c>
      <c r="AU315" s="85">
        <v>0</v>
      </c>
      <c r="AV315" s="85">
        <v>0</v>
      </c>
      <c r="AW315" s="85">
        <v>0</v>
      </c>
      <c r="AX315" s="85">
        <v>2357.34</v>
      </c>
      <c r="AY315" s="85">
        <v>0</v>
      </c>
      <c r="AZ315" s="85">
        <v>0</v>
      </c>
      <c r="BA315" s="85">
        <v>0</v>
      </c>
      <c r="BB315" s="85">
        <v>0</v>
      </c>
      <c r="BC315" s="85">
        <v>0</v>
      </c>
      <c r="BD315" s="85">
        <v>0</v>
      </c>
      <c r="BE315" s="85">
        <v>0</v>
      </c>
      <c r="BF315" s="85">
        <v>0</v>
      </c>
      <c r="BG315" s="85">
        <v>0</v>
      </c>
      <c r="BH315" s="85">
        <v>0</v>
      </c>
      <c r="BI315" s="85">
        <v>28815.03</v>
      </c>
      <c r="BJ315" s="85">
        <v>0</v>
      </c>
      <c r="BK315" s="85">
        <v>0</v>
      </c>
      <c r="BL315" s="85">
        <v>0</v>
      </c>
      <c r="BM315" s="85">
        <v>0</v>
      </c>
      <c r="BN315" s="85">
        <v>0</v>
      </c>
      <c r="BO315" s="85">
        <v>0</v>
      </c>
      <c r="BP315" s="85">
        <v>4524.74</v>
      </c>
      <c r="BQ315" s="85">
        <v>0</v>
      </c>
      <c r="BR315" s="85">
        <v>0</v>
      </c>
      <c r="BS315" s="85">
        <v>0</v>
      </c>
      <c r="BT315" s="85">
        <v>0</v>
      </c>
      <c r="BU315" s="85">
        <v>0</v>
      </c>
      <c r="BV315" s="85">
        <v>0</v>
      </c>
      <c r="BW315" s="85">
        <v>0</v>
      </c>
      <c r="BX315" s="85">
        <v>0</v>
      </c>
      <c r="BY315" s="86">
        <v>570000</v>
      </c>
    </row>
    <row r="316" spans="1:77" x14ac:dyDescent="0.2">
      <c r="A316" s="83" t="s">
        <v>43</v>
      </c>
      <c r="B316" s="84" t="s">
        <v>824</v>
      </c>
      <c r="C316" s="83" t="s">
        <v>825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0</v>
      </c>
      <c r="X316" s="85">
        <v>0</v>
      </c>
      <c r="Y316" s="85">
        <v>0</v>
      </c>
      <c r="Z316" s="85">
        <v>0</v>
      </c>
      <c r="AA316" s="85">
        <v>0</v>
      </c>
      <c r="AB316" s="85">
        <v>0</v>
      </c>
      <c r="AC316" s="85">
        <v>0</v>
      </c>
      <c r="AD316" s="85">
        <v>0</v>
      </c>
      <c r="AE316" s="85">
        <v>0</v>
      </c>
      <c r="AF316" s="85">
        <v>0</v>
      </c>
      <c r="AG316" s="85">
        <v>0</v>
      </c>
      <c r="AH316" s="85">
        <v>0</v>
      </c>
      <c r="AI316" s="85">
        <v>0</v>
      </c>
      <c r="AJ316" s="85">
        <v>0</v>
      </c>
      <c r="AK316" s="85">
        <v>0</v>
      </c>
      <c r="AL316" s="85">
        <v>0</v>
      </c>
      <c r="AM316" s="85">
        <v>0</v>
      </c>
      <c r="AN316" s="85">
        <v>0</v>
      </c>
      <c r="AO316" s="85">
        <v>0</v>
      </c>
      <c r="AP316" s="85">
        <v>0</v>
      </c>
      <c r="AQ316" s="85">
        <v>0</v>
      </c>
      <c r="AR316" s="85">
        <v>0</v>
      </c>
      <c r="AS316" s="85">
        <v>0</v>
      </c>
      <c r="AT316" s="85">
        <v>0</v>
      </c>
      <c r="AU316" s="85">
        <v>0</v>
      </c>
      <c r="AV316" s="85">
        <v>0</v>
      </c>
      <c r="AW316" s="85">
        <v>0</v>
      </c>
      <c r="AX316" s="85">
        <v>0</v>
      </c>
      <c r="AY316" s="85">
        <v>0</v>
      </c>
      <c r="AZ316" s="85">
        <v>0</v>
      </c>
      <c r="BA316" s="85">
        <v>0</v>
      </c>
      <c r="BB316" s="85">
        <v>0</v>
      </c>
      <c r="BC316" s="85">
        <v>0</v>
      </c>
      <c r="BD316" s="85">
        <v>0</v>
      </c>
      <c r="BE316" s="85">
        <v>0</v>
      </c>
      <c r="BF316" s="85">
        <v>0</v>
      </c>
      <c r="BG316" s="85">
        <v>0</v>
      </c>
      <c r="BH316" s="85">
        <v>0</v>
      </c>
      <c r="BI316" s="85">
        <v>0</v>
      </c>
      <c r="BJ316" s="85">
        <v>0</v>
      </c>
      <c r="BK316" s="85">
        <v>0</v>
      </c>
      <c r="BL316" s="85">
        <v>0</v>
      </c>
      <c r="BM316" s="85">
        <v>0</v>
      </c>
      <c r="BN316" s="85">
        <v>0</v>
      </c>
      <c r="BO316" s="85">
        <v>0</v>
      </c>
      <c r="BP316" s="85">
        <v>0</v>
      </c>
      <c r="BQ316" s="85">
        <v>0</v>
      </c>
      <c r="BR316" s="85">
        <v>0</v>
      </c>
      <c r="BS316" s="85">
        <v>0</v>
      </c>
      <c r="BT316" s="85">
        <v>0</v>
      </c>
      <c r="BU316" s="85">
        <v>0</v>
      </c>
      <c r="BV316" s="85">
        <v>0</v>
      </c>
      <c r="BW316" s="85">
        <v>0</v>
      </c>
      <c r="BX316" s="85">
        <v>0</v>
      </c>
      <c r="BY316" s="86">
        <v>-188657.9</v>
      </c>
    </row>
    <row r="317" spans="1:77" x14ac:dyDescent="0.2">
      <c r="A317" s="83" t="s">
        <v>43</v>
      </c>
      <c r="B317" s="84" t="s">
        <v>826</v>
      </c>
      <c r="C317" s="83" t="s">
        <v>827</v>
      </c>
      <c r="D317" s="85">
        <v>0</v>
      </c>
      <c r="E317" s="85">
        <v>0</v>
      </c>
      <c r="F317" s="85">
        <v>0</v>
      </c>
      <c r="G317" s="85">
        <v>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  <c r="M317" s="85">
        <v>0</v>
      </c>
      <c r="N317" s="85">
        <v>0</v>
      </c>
      <c r="O317" s="85">
        <v>0</v>
      </c>
      <c r="P317" s="85">
        <v>0</v>
      </c>
      <c r="Q317" s="85">
        <v>0</v>
      </c>
      <c r="R317" s="85">
        <v>0</v>
      </c>
      <c r="S317" s="85">
        <v>0</v>
      </c>
      <c r="T317" s="85">
        <v>0</v>
      </c>
      <c r="U317" s="85">
        <v>0</v>
      </c>
      <c r="V317" s="85">
        <v>0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85">
        <v>0</v>
      </c>
      <c r="AC317" s="85">
        <v>0</v>
      </c>
      <c r="AD317" s="85">
        <v>0</v>
      </c>
      <c r="AE317" s="85">
        <v>108511.2</v>
      </c>
      <c r="AF317" s="85">
        <v>0</v>
      </c>
      <c r="AG317" s="85">
        <v>0</v>
      </c>
      <c r="AH317" s="85">
        <v>0</v>
      </c>
      <c r="AI317" s="85">
        <v>0</v>
      </c>
      <c r="AJ317" s="85">
        <v>0</v>
      </c>
      <c r="AK317" s="85">
        <v>0</v>
      </c>
      <c r="AL317" s="85">
        <v>0</v>
      </c>
      <c r="AM317" s="85">
        <v>0</v>
      </c>
      <c r="AN317" s="85">
        <v>0</v>
      </c>
      <c r="AO317" s="85">
        <v>0</v>
      </c>
      <c r="AP317" s="85">
        <v>0</v>
      </c>
      <c r="AQ317" s="85">
        <v>0</v>
      </c>
      <c r="AR317" s="85">
        <v>0</v>
      </c>
      <c r="AS317" s="85">
        <v>0</v>
      </c>
      <c r="AT317" s="85">
        <v>0</v>
      </c>
      <c r="AU317" s="85">
        <v>0</v>
      </c>
      <c r="AV317" s="85">
        <v>0</v>
      </c>
      <c r="AW317" s="85">
        <v>0</v>
      </c>
      <c r="AX317" s="85">
        <v>0</v>
      </c>
      <c r="AY317" s="85">
        <v>0</v>
      </c>
      <c r="AZ317" s="85">
        <v>0</v>
      </c>
      <c r="BA317" s="85">
        <v>0</v>
      </c>
      <c r="BB317" s="85">
        <v>0</v>
      </c>
      <c r="BC317" s="85">
        <v>0</v>
      </c>
      <c r="BD317" s="85">
        <v>0</v>
      </c>
      <c r="BE317" s="85">
        <v>0</v>
      </c>
      <c r="BF317" s="85">
        <v>0</v>
      </c>
      <c r="BG317" s="85">
        <v>0</v>
      </c>
      <c r="BH317" s="85">
        <v>0</v>
      </c>
      <c r="BI317" s="85">
        <v>0</v>
      </c>
      <c r="BJ317" s="85">
        <v>0</v>
      </c>
      <c r="BK317" s="85">
        <v>0</v>
      </c>
      <c r="BL317" s="85">
        <v>0</v>
      </c>
      <c r="BM317" s="85">
        <v>0</v>
      </c>
      <c r="BN317" s="85">
        <v>0</v>
      </c>
      <c r="BO317" s="85">
        <v>0</v>
      </c>
      <c r="BP317" s="85">
        <v>0</v>
      </c>
      <c r="BQ317" s="85">
        <v>0</v>
      </c>
      <c r="BR317" s="85">
        <v>0</v>
      </c>
      <c r="BS317" s="85">
        <v>18000</v>
      </c>
      <c r="BT317" s="85">
        <v>0</v>
      </c>
      <c r="BU317" s="85">
        <v>0</v>
      </c>
      <c r="BV317" s="85">
        <v>0</v>
      </c>
      <c r="BW317" s="85">
        <v>0</v>
      </c>
      <c r="BX317" s="85">
        <v>0</v>
      </c>
      <c r="BY317" s="86">
        <v>-889546.92</v>
      </c>
    </row>
    <row r="318" spans="1:77" x14ac:dyDescent="0.2">
      <c r="A318" s="83" t="s">
        <v>43</v>
      </c>
      <c r="B318" s="84" t="s">
        <v>828</v>
      </c>
      <c r="C318" s="83" t="s">
        <v>829</v>
      </c>
      <c r="D318" s="85">
        <v>2940</v>
      </c>
      <c r="E318" s="85">
        <v>0</v>
      </c>
      <c r="F318" s="85">
        <v>0</v>
      </c>
      <c r="G318" s="85">
        <v>0</v>
      </c>
      <c r="H318" s="85">
        <v>0</v>
      </c>
      <c r="I318" s="85">
        <v>0</v>
      </c>
      <c r="J318" s="85">
        <v>15182.09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  <c r="Q318" s="85">
        <v>0</v>
      </c>
      <c r="R318" s="85">
        <v>0</v>
      </c>
      <c r="S318" s="85">
        <v>0</v>
      </c>
      <c r="T318" s="85">
        <v>0</v>
      </c>
      <c r="U318" s="85">
        <v>0</v>
      </c>
      <c r="V318" s="85">
        <v>130587.95</v>
      </c>
      <c r="W318" s="85">
        <v>0</v>
      </c>
      <c r="X318" s="85">
        <v>0</v>
      </c>
      <c r="Y318" s="85">
        <v>0</v>
      </c>
      <c r="Z318" s="85">
        <v>0</v>
      </c>
      <c r="AA318" s="85">
        <v>0</v>
      </c>
      <c r="AB318" s="85">
        <v>0</v>
      </c>
      <c r="AC318" s="85">
        <v>0</v>
      </c>
      <c r="AD318" s="85">
        <v>0</v>
      </c>
      <c r="AE318" s="85">
        <v>387364.98</v>
      </c>
      <c r="AF318" s="85">
        <v>0</v>
      </c>
      <c r="AG318" s="85">
        <v>0</v>
      </c>
      <c r="AH318" s="85">
        <v>0</v>
      </c>
      <c r="AI318" s="85">
        <v>0</v>
      </c>
      <c r="AJ318" s="85">
        <v>0</v>
      </c>
      <c r="AK318" s="85">
        <v>0</v>
      </c>
      <c r="AL318" s="85">
        <v>0</v>
      </c>
      <c r="AM318" s="85">
        <v>0</v>
      </c>
      <c r="AN318" s="85">
        <v>0</v>
      </c>
      <c r="AO318" s="85">
        <v>0</v>
      </c>
      <c r="AP318" s="85">
        <v>0</v>
      </c>
      <c r="AQ318" s="85">
        <v>5520</v>
      </c>
      <c r="AR318" s="85">
        <v>0</v>
      </c>
      <c r="AS318" s="85">
        <v>0</v>
      </c>
      <c r="AT318" s="85">
        <v>0</v>
      </c>
      <c r="AU318" s="85">
        <v>0</v>
      </c>
      <c r="AV318" s="85">
        <v>0</v>
      </c>
      <c r="AW318" s="85">
        <v>0</v>
      </c>
      <c r="AX318" s="85">
        <v>1356974.82</v>
      </c>
      <c r="AY318" s="85">
        <v>0</v>
      </c>
      <c r="AZ318" s="85">
        <v>0</v>
      </c>
      <c r="BA318" s="85">
        <v>0</v>
      </c>
      <c r="BB318" s="85">
        <v>0</v>
      </c>
      <c r="BC318" s="85">
        <v>0</v>
      </c>
      <c r="BD318" s="85">
        <v>0</v>
      </c>
      <c r="BE318" s="85">
        <v>0</v>
      </c>
      <c r="BF318" s="85">
        <v>0</v>
      </c>
      <c r="BG318" s="85">
        <v>0</v>
      </c>
      <c r="BH318" s="85">
        <v>0</v>
      </c>
      <c r="BI318" s="85">
        <v>22120</v>
      </c>
      <c r="BJ318" s="85">
        <v>0</v>
      </c>
      <c r="BK318" s="85">
        <v>0</v>
      </c>
      <c r="BL318" s="85">
        <v>0</v>
      </c>
      <c r="BM318" s="85">
        <v>0</v>
      </c>
      <c r="BN318" s="85">
        <v>0</v>
      </c>
      <c r="BO318" s="85">
        <v>0</v>
      </c>
      <c r="BP318" s="85">
        <v>24328</v>
      </c>
      <c r="BQ318" s="85">
        <v>0</v>
      </c>
      <c r="BR318" s="85">
        <v>0</v>
      </c>
      <c r="BS318" s="85">
        <v>0</v>
      </c>
      <c r="BT318" s="85">
        <v>0</v>
      </c>
      <c r="BU318" s="85">
        <v>0</v>
      </c>
      <c r="BV318" s="85">
        <v>0</v>
      </c>
      <c r="BW318" s="85">
        <v>0</v>
      </c>
      <c r="BX318" s="85">
        <v>0</v>
      </c>
      <c r="BY318" s="86">
        <v>273277.68</v>
      </c>
    </row>
    <row r="319" spans="1:77" x14ac:dyDescent="0.2">
      <c r="A319" s="83" t="s">
        <v>43</v>
      </c>
      <c r="B319" s="84" t="s">
        <v>830</v>
      </c>
      <c r="C319" s="83" t="s">
        <v>831</v>
      </c>
      <c r="D319" s="85">
        <v>0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0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85">
        <v>0</v>
      </c>
      <c r="AI319" s="85">
        <v>0</v>
      </c>
      <c r="AJ319" s="8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85">
        <v>0</v>
      </c>
      <c r="AV319" s="85">
        <v>0</v>
      </c>
      <c r="AW319" s="85">
        <v>0</v>
      </c>
      <c r="AX319" s="85">
        <v>0</v>
      </c>
      <c r="AY319" s="85">
        <v>0</v>
      </c>
      <c r="AZ319" s="85">
        <v>0</v>
      </c>
      <c r="BA319" s="85">
        <v>0</v>
      </c>
      <c r="BB319" s="85">
        <v>0</v>
      </c>
      <c r="BC319" s="85">
        <v>0</v>
      </c>
      <c r="BD319" s="85">
        <v>0</v>
      </c>
      <c r="BE319" s="85">
        <v>0</v>
      </c>
      <c r="BF319" s="85">
        <v>0</v>
      </c>
      <c r="BG319" s="85">
        <v>0</v>
      </c>
      <c r="BH319" s="85">
        <v>0</v>
      </c>
      <c r="BI319" s="85">
        <v>0</v>
      </c>
      <c r="BJ319" s="85">
        <v>0</v>
      </c>
      <c r="BK319" s="85">
        <v>0</v>
      </c>
      <c r="BL319" s="85">
        <v>0</v>
      </c>
      <c r="BM319" s="85">
        <v>0</v>
      </c>
      <c r="BN319" s="85">
        <v>0</v>
      </c>
      <c r="BO319" s="85">
        <v>0</v>
      </c>
      <c r="BP319" s="85">
        <v>0</v>
      </c>
      <c r="BQ319" s="85">
        <v>0</v>
      </c>
      <c r="BR319" s="85">
        <v>0</v>
      </c>
      <c r="BS319" s="85">
        <v>0</v>
      </c>
      <c r="BT319" s="85">
        <v>0</v>
      </c>
      <c r="BU319" s="85">
        <v>0</v>
      </c>
      <c r="BV319" s="85">
        <v>0</v>
      </c>
      <c r="BW319" s="85">
        <v>0</v>
      </c>
      <c r="BX319" s="85">
        <v>0</v>
      </c>
      <c r="BY319" s="86">
        <v>-3099035.82</v>
      </c>
    </row>
    <row r="320" spans="1:77" x14ac:dyDescent="0.2">
      <c r="A320" s="83" t="s">
        <v>43</v>
      </c>
      <c r="B320" s="84" t="s">
        <v>832</v>
      </c>
      <c r="C320" s="83" t="s">
        <v>833</v>
      </c>
      <c r="D320" s="85">
        <v>0</v>
      </c>
      <c r="E320" s="85">
        <v>0</v>
      </c>
      <c r="F320" s="85">
        <v>0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140000</v>
      </c>
      <c r="Q320" s="85">
        <v>0</v>
      </c>
      <c r="R320" s="85">
        <v>0</v>
      </c>
      <c r="S320" s="85">
        <v>0</v>
      </c>
      <c r="T320" s="85">
        <v>0</v>
      </c>
      <c r="U320" s="85">
        <v>0</v>
      </c>
      <c r="V320" s="85">
        <v>0</v>
      </c>
      <c r="W320" s="85">
        <v>126960</v>
      </c>
      <c r="X320" s="85">
        <v>0</v>
      </c>
      <c r="Y320" s="85">
        <v>0</v>
      </c>
      <c r="Z320" s="85">
        <v>97229</v>
      </c>
      <c r="AA320" s="85">
        <v>0</v>
      </c>
      <c r="AB320" s="85">
        <v>0</v>
      </c>
      <c r="AC320" s="85">
        <v>0</v>
      </c>
      <c r="AD320" s="85">
        <v>0</v>
      </c>
      <c r="AE320" s="85">
        <v>0</v>
      </c>
      <c r="AF320" s="85">
        <v>0</v>
      </c>
      <c r="AG320" s="85">
        <v>0</v>
      </c>
      <c r="AH320" s="85">
        <v>0</v>
      </c>
      <c r="AI320" s="85">
        <v>0</v>
      </c>
      <c r="AJ320" s="85">
        <v>0</v>
      </c>
      <c r="AK320" s="85">
        <v>0</v>
      </c>
      <c r="AL320" s="85">
        <v>0</v>
      </c>
      <c r="AM320" s="85">
        <v>0</v>
      </c>
      <c r="AN320" s="85">
        <v>0</v>
      </c>
      <c r="AO320" s="85">
        <v>0</v>
      </c>
      <c r="AP320" s="85">
        <v>0</v>
      </c>
      <c r="AQ320" s="85">
        <v>0</v>
      </c>
      <c r="AR320" s="85">
        <v>0</v>
      </c>
      <c r="AS320" s="85">
        <v>0</v>
      </c>
      <c r="AT320" s="85">
        <v>0</v>
      </c>
      <c r="AU320" s="85">
        <v>0</v>
      </c>
      <c r="AV320" s="85">
        <v>0</v>
      </c>
      <c r="AW320" s="85">
        <v>0</v>
      </c>
      <c r="AX320" s="85">
        <v>0</v>
      </c>
      <c r="AY320" s="85">
        <v>0</v>
      </c>
      <c r="AZ320" s="85">
        <v>0</v>
      </c>
      <c r="BA320" s="85">
        <v>0</v>
      </c>
      <c r="BB320" s="85">
        <v>0</v>
      </c>
      <c r="BC320" s="85">
        <v>0</v>
      </c>
      <c r="BD320" s="85">
        <v>0</v>
      </c>
      <c r="BE320" s="85">
        <v>0</v>
      </c>
      <c r="BF320" s="85">
        <v>0</v>
      </c>
      <c r="BG320" s="85">
        <v>0</v>
      </c>
      <c r="BH320" s="85">
        <v>0</v>
      </c>
      <c r="BI320" s="85">
        <v>0</v>
      </c>
      <c r="BJ320" s="85">
        <v>0</v>
      </c>
      <c r="BK320" s="85">
        <v>1500</v>
      </c>
      <c r="BL320" s="85">
        <v>0</v>
      </c>
      <c r="BM320" s="85">
        <v>0</v>
      </c>
      <c r="BN320" s="85">
        <v>0</v>
      </c>
      <c r="BO320" s="85">
        <v>0</v>
      </c>
      <c r="BP320" s="85">
        <v>0</v>
      </c>
      <c r="BQ320" s="85">
        <v>45862</v>
      </c>
      <c r="BR320" s="85">
        <v>0</v>
      </c>
      <c r="BS320" s="85">
        <v>0</v>
      </c>
      <c r="BT320" s="85">
        <v>0</v>
      </c>
      <c r="BU320" s="85">
        <v>0</v>
      </c>
      <c r="BV320" s="85">
        <v>0</v>
      </c>
      <c r="BW320" s="85">
        <v>0</v>
      </c>
      <c r="BX320" s="85">
        <v>0</v>
      </c>
      <c r="BY320" s="86">
        <v>455815.88</v>
      </c>
    </row>
    <row r="321" spans="1:77" x14ac:dyDescent="0.2">
      <c r="A321" s="83" t="s">
        <v>43</v>
      </c>
      <c r="B321" s="84" t="s">
        <v>834</v>
      </c>
      <c r="C321" s="83" t="s">
        <v>835</v>
      </c>
      <c r="D321" s="85">
        <v>0</v>
      </c>
      <c r="E321" s="85">
        <v>0</v>
      </c>
      <c r="F321" s="85">
        <v>0</v>
      </c>
      <c r="G321" s="85">
        <v>0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  <c r="Q321" s="85">
        <v>0</v>
      </c>
      <c r="R321" s="85">
        <v>0</v>
      </c>
      <c r="S321" s="85">
        <v>0</v>
      </c>
      <c r="T321" s="85">
        <v>0</v>
      </c>
      <c r="U321" s="85">
        <v>0</v>
      </c>
      <c r="V321" s="85">
        <v>0</v>
      </c>
      <c r="W321" s="85">
        <v>0</v>
      </c>
      <c r="X321" s="85">
        <v>0</v>
      </c>
      <c r="Y321" s="85">
        <v>0</v>
      </c>
      <c r="Z321" s="85">
        <v>0</v>
      </c>
      <c r="AA321" s="85">
        <v>0</v>
      </c>
      <c r="AB321" s="85">
        <v>0</v>
      </c>
      <c r="AC321" s="85">
        <v>0</v>
      </c>
      <c r="AD321" s="85">
        <v>0</v>
      </c>
      <c r="AE321" s="85">
        <v>0</v>
      </c>
      <c r="AF321" s="85">
        <v>0</v>
      </c>
      <c r="AG321" s="85">
        <v>0</v>
      </c>
      <c r="AH321" s="85">
        <v>0</v>
      </c>
      <c r="AI321" s="85">
        <v>0</v>
      </c>
      <c r="AJ321" s="85">
        <v>0</v>
      </c>
      <c r="AK321" s="85">
        <v>0</v>
      </c>
      <c r="AL321" s="85">
        <v>0</v>
      </c>
      <c r="AM321" s="85">
        <v>0</v>
      </c>
      <c r="AN321" s="85">
        <v>0</v>
      </c>
      <c r="AO321" s="85">
        <v>0</v>
      </c>
      <c r="AP321" s="85">
        <v>0</v>
      </c>
      <c r="AQ321" s="85">
        <v>0</v>
      </c>
      <c r="AR321" s="85">
        <v>0</v>
      </c>
      <c r="AS321" s="85">
        <v>0</v>
      </c>
      <c r="AT321" s="85">
        <v>0</v>
      </c>
      <c r="AU321" s="85">
        <v>0</v>
      </c>
      <c r="AV321" s="85">
        <v>0</v>
      </c>
      <c r="AW321" s="85">
        <v>0</v>
      </c>
      <c r="AX321" s="85">
        <v>0</v>
      </c>
      <c r="AY321" s="85">
        <v>0</v>
      </c>
      <c r="AZ321" s="85">
        <v>0</v>
      </c>
      <c r="BA321" s="85">
        <v>0</v>
      </c>
      <c r="BB321" s="85">
        <v>0</v>
      </c>
      <c r="BC321" s="85">
        <v>0</v>
      </c>
      <c r="BD321" s="85">
        <v>0</v>
      </c>
      <c r="BE321" s="85">
        <v>6000</v>
      </c>
      <c r="BF321" s="85">
        <v>0</v>
      </c>
      <c r="BG321" s="85">
        <v>0</v>
      </c>
      <c r="BH321" s="85">
        <v>0</v>
      </c>
      <c r="BI321" s="85">
        <v>0</v>
      </c>
      <c r="BJ321" s="85">
        <v>0</v>
      </c>
      <c r="BK321" s="85">
        <v>0</v>
      </c>
      <c r="BL321" s="85">
        <v>0</v>
      </c>
      <c r="BM321" s="85">
        <v>0</v>
      </c>
      <c r="BN321" s="85">
        <v>0</v>
      </c>
      <c r="BO321" s="85">
        <v>0</v>
      </c>
      <c r="BP321" s="85">
        <v>0</v>
      </c>
      <c r="BQ321" s="85">
        <v>0</v>
      </c>
      <c r="BR321" s="85">
        <v>0</v>
      </c>
      <c r="BS321" s="85">
        <v>0</v>
      </c>
      <c r="BT321" s="85">
        <v>0</v>
      </c>
      <c r="BU321" s="85">
        <v>0</v>
      </c>
      <c r="BV321" s="85">
        <v>0</v>
      </c>
      <c r="BW321" s="85">
        <v>0</v>
      </c>
      <c r="BX321" s="85">
        <v>0</v>
      </c>
      <c r="BY321" s="86">
        <v>2527733</v>
      </c>
    </row>
    <row r="322" spans="1:77" x14ac:dyDescent="0.2">
      <c r="A322" s="83" t="s">
        <v>43</v>
      </c>
      <c r="B322" s="84" t="s">
        <v>836</v>
      </c>
      <c r="C322" s="83" t="s">
        <v>837</v>
      </c>
      <c r="D322" s="85">
        <v>0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  <c r="Q322" s="85">
        <v>0</v>
      </c>
      <c r="R322" s="85">
        <v>0</v>
      </c>
      <c r="S322" s="85">
        <v>0</v>
      </c>
      <c r="T322" s="85">
        <v>0</v>
      </c>
      <c r="U322" s="85">
        <v>0</v>
      </c>
      <c r="V322" s="85">
        <v>0</v>
      </c>
      <c r="W322" s="85">
        <v>0</v>
      </c>
      <c r="X322" s="85">
        <v>3000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85">
        <v>0</v>
      </c>
      <c r="AI322" s="85">
        <v>0</v>
      </c>
      <c r="AJ322" s="85">
        <v>0</v>
      </c>
      <c r="AK322" s="85">
        <v>0</v>
      </c>
      <c r="AL322" s="85">
        <v>0</v>
      </c>
      <c r="AM322" s="85">
        <v>6000</v>
      </c>
      <c r="AN322" s="85">
        <v>0</v>
      </c>
      <c r="AO322" s="85">
        <v>0</v>
      </c>
      <c r="AP322" s="85">
        <v>0</v>
      </c>
      <c r="AQ322" s="85">
        <v>0</v>
      </c>
      <c r="AR322" s="85">
        <v>0</v>
      </c>
      <c r="AS322" s="85">
        <v>0</v>
      </c>
      <c r="AT322" s="85">
        <v>0</v>
      </c>
      <c r="AU322" s="85">
        <v>0</v>
      </c>
      <c r="AV322" s="85">
        <v>0</v>
      </c>
      <c r="AW322" s="85">
        <v>0</v>
      </c>
      <c r="AX322" s="85">
        <v>0</v>
      </c>
      <c r="AY322" s="85">
        <v>0</v>
      </c>
      <c r="AZ322" s="85">
        <v>0</v>
      </c>
      <c r="BA322" s="85">
        <v>0</v>
      </c>
      <c r="BB322" s="85">
        <v>0</v>
      </c>
      <c r="BC322" s="85">
        <v>42000</v>
      </c>
      <c r="BD322" s="85">
        <v>132000</v>
      </c>
      <c r="BE322" s="85">
        <v>0</v>
      </c>
      <c r="BF322" s="85">
        <v>0</v>
      </c>
      <c r="BG322" s="85">
        <v>0</v>
      </c>
      <c r="BH322" s="85">
        <v>0</v>
      </c>
      <c r="BI322" s="85">
        <v>0</v>
      </c>
      <c r="BJ322" s="85">
        <v>0</v>
      </c>
      <c r="BK322" s="85">
        <v>0</v>
      </c>
      <c r="BL322" s="85">
        <v>0</v>
      </c>
      <c r="BM322" s="85">
        <v>0</v>
      </c>
      <c r="BN322" s="85">
        <v>0</v>
      </c>
      <c r="BO322" s="85">
        <v>0</v>
      </c>
      <c r="BP322" s="85">
        <v>0</v>
      </c>
      <c r="BQ322" s="85">
        <v>0</v>
      </c>
      <c r="BR322" s="85">
        <v>0</v>
      </c>
      <c r="BS322" s="85">
        <v>0</v>
      </c>
      <c r="BT322" s="85">
        <v>0</v>
      </c>
      <c r="BU322" s="85">
        <v>5160</v>
      </c>
      <c r="BV322" s="85">
        <v>0</v>
      </c>
      <c r="BW322" s="85">
        <v>0</v>
      </c>
      <c r="BX322" s="85">
        <v>0</v>
      </c>
      <c r="BY322" s="86">
        <v>2737</v>
      </c>
    </row>
    <row r="323" spans="1:77" x14ac:dyDescent="0.2">
      <c r="A323" s="83" t="s">
        <v>43</v>
      </c>
      <c r="B323" s="84" t="s">
        <v>838</v>
      </c>
      <c r="C323" s="83" t="s">
        <v>839</v>
      </c>
      <c r="D323" s="85">
        <v>0</v>
      </c>
      <c r="E323" s="85">
        <v>270299</v>
      </c>
      <c r="F323" s="85">
        <v>21900</v>
      </c>
      <c r="G323" s="85">
        <v>81052</v>
      </c>
      <c r="H323" s="85">
        <v>0</v>
      </c>
      <c r="I323" s="85">
        <v>0</v>
      </c>
      <c r="J323" s="85">
        <v>0</v>
      </c>
      <c r="K323" s="85">
        <v>40600</v>
      </c>
      <c r="L323" s="85">
        <v>0</v>
      </c>
      <c r="M323" s="85">
        <v>239165</v>
      </c>
      <c r="N323" s="85">
        <v>0</v>
      </c>
      <c r="O323" s="85">
        <v>0</v>
      </c>
      <c r="P323" s="85">
        <v>86639</v>
      </c>
      <c r="Q323" s="85">
        <v>1485000</v>
      </c>
      <c r="R323" s="85">
        <v>0</v>
      </c>
      <c r="S323" s="85">
        <v>0</v>
      </c>
      <c r="T323" s="85">
        <v>0</v>
      </c>
      <c r="U323" s="85">
        <v>249150</v>
      </c>
      <c r="V323" s="85">
        <v>0</v>
      </c>
      <c r="W323" s="85">
        <v>0</v>
      </c>
      <c r="X323" s="85">
        <v>0</v>
      </c>
      <c r="Y323" s="85">
        <v>0</v>
      </c>
      <c r="Z323" s="85">
        <v>0</v>
      </c>
      <c r="AA323" s="85">
        <v>0</v>
      </c>
      <c r="AB323" s="85">
        <v>0</v>
      </c>
      <c r="AC323" s="85">
        <v>0</v>
      </c>
      <c r="AD323" s="85">
        <v>0</v>
      </c>
      <c r="AE323" s="85">
        <v>73900</v>
      </c>
      <c r="AF323" s="85">
        <v>54510</v>
      </c>
      <c r="AG323" s="85">
        <v>0</v>
      </c>
      <c r="AH323" s="85">
        <v>61300</v>
      </c>
      <c r="AI323" s="85">
        <v>114369</v>
      </c>
      <c r="AJ323" s="85">
        <v>0</v>
      </c>
      <c r="AK323" s="85">
        <v>0</v>
      </c>
      <c r="AL323" s="85">
        <v>21000</v>
      </c>
      <c r="AM323" s="85">
        <v>0</v>
      </c>
      <c r="AN323" s="85">
        <v>0</v>
      </c>
      <c r="AO323" s="85">
        <v>0</v>
      </c>
      <c r="AP323" s="85">
        <v>0</v>
      </c>
      <c r="AQ323" s="85">
        <v>606950</v>
      </c>
      <c r="AR323" s="85">
        <v>536000</v>
      </c>
      <c r="AS323" s="85">
        <v>0</v>
      </c>
      <c r="AT323" s="85">
        <v>0</v>
      </c>
      <c r="AU323" s="85">
        <v>67990</v>
      </c>
      <c r="AV323" s="85">
        <v>92906</v>
      </c>
      <c r="AW323" s="85">
        <v>57595</v>
      </c>
      <c r="AX323" s="85">
        <v>0</v>
      </c>
      <c r="AY323" s="85">
        <v>0</v>
      </c>
      <c r="AZ323" s="85">
        <v>0</v>
      </c>
      <c r="BA323" s="85">
        <v>0</v>
      </c>
      <c r="BB323" s="85">
        <v>0</v>
      </c>
      <c r="BC323" s="85">
        <v>0</v>
      </c>
      <c r="BD323" s="85">
        <v>26400</v>
      </c>
      <c r="BE323" s="85">
        <v>268652</v>
      </c>
      <c r="BF323" s="85">
        <v>700</v>
      </c>
      <c r="BG323" s="85">
        <v>0</v>
      </c>
      <c r="BH323" s="85">
        <v>0</v>
      </c>
      <c r="BI323" s="85">
        <v>0</v>
      </c>
      <c r="BJ323" s="85">
        <v>0</v>
      </c>
      <c r="BK323" s="85">
        <v>0</v>
      </c>
      <c r="BL323" s="85">
        <v>0</v>
      </c>
      <c r="BM323" s="85">
        <v>75240</v>
      </c>
      <c r="BN323" s="85">
        <v>0</v>
      </c>
      <c r="BO323" s="85">
        <v>0</v>
      </c>
      <c r="BP323" s="85">
        <v>1248670.8999999999</v>
      </c>
      <c r="BQ323" s="85">
        <v>236600</v>
      </c>
      <c r="BR323" s="85">
        <v>166350</v>
      </c>
      <c r="BS323" s="85">
        <v>0</v>
      </c>
      <c r="BT323" s="85">
        <v>345100</v>
      </c>
      <c r="BU323" s="85">
        <v>0</v>
      </c>
      <c r="BV323" s="85">
        <v>0</v>
      </c>
      <c r="BW323" s="85">
        <v>11560</v>
      </c>
      <c r="BX323" s="85">
        <v>0</v>
      </c>
      <c r="BY323" s="86">
        <v>117625</v>
      </c>
    </row>
    <row r="324" spans="1:77" x14ac:dyDescent="0.2">
      <c r="A324" s="83" t="s">
        <v>43</v>
      </c>
      <c r="B324" s="84" t="s">
        <v>840</v>
      </c>
      <c r="C324" s="83" t="s">
        <v>841</v>
      </c>
      <c r="D324" s="85">
        <v>0</v>
      </c>
      <c r="E324" s="85">
        <v>0</v>
      </c>
      <c r="F324" s="85">
        <v>0</v>
      </c>
      <c r="G324" s="85">
        <v>0</v>
      </c>
      <c r="H324" s="85">
        <v>0</v>
      </c>
      <c r="I324" s="85">
        <v>0</v>
      </c>
      <c r="J324" s="85">
        <v>11828499</v>
      </c>
      <c r="K324" s="85">
        <v>0</v>
      </c>
      <c r="L324" s="85">
        <v>4200</v>
      </c>
      <c r="M324" s="85">
        <v>21000</v>
      </c>
      <c r="N324" s="85">
        <v>2000000</v>
      </c>
      <c r="O324" s="85">
        <v>0</v>
      </c>
      <c r="P324" s="85">
        <v>0</v>
      </c>
      <c r="Q324" s="85">
        <v>3571610</v>
      </c>
      <c r="R324" s="85">
        <v>2730642</v>
      </c>
      <c r="S324" s="85">
        <v>0</v>
      </c>
      <c r="T324" s="85">
        <v>0</v>
      </c>
      <c r="U324" s="85">
        <v>0</v>
      </c>
      <c r="V324" s="85">
        <v>134500</v>
      </c>
      <c r="W324" s="85">
        <v>500000</v>
      </c>
      <c r="X324" s="85">
        <v>30651.65</v>
      </c>
      <c r="Y324" s="85">
        <v>0</v>
      </c>
      <c r="Z324" s="85">
        <v>0</v>
      </c>
      <c r="AA324" s="85">
        <v>0</v>
      </c>
      <c r="AB324" s="85">
        <v>0</v>
      </c>
      <c r="AC324" s="85">
        <v>0</v>
      </c>
      <c r="AD324" s="85">
        <v>0</v>
      </c>
      <c r="AE324" s="85">
        <v>0</v>
      </c>
      <c r="AF324" s="85">
        <v>0</v>
      </c>
      <c r="AG324" s="85">
        <v>0</v>
      </c>
      <c r="AH324" s="85">
        <v>0</v>
      </c>
      <c r="AI324" s="85">
        <v>0</v>
      </c>
      <c r="AJ324" s="85">
        <v>0</v>
      </c>
      <c r="AK324" s="85">
        <v>500000</v>
      </c>
      <c r="AL324" s="85">
        <v>0</v>
      </c>
      <c r="AM324" s="85">
        <v>0</v>
      </c>
      <c r="AN324" s="85">
        <v>0</v>
      </c>
      <c r="AO324" s="85">
        <v>0</v>
      </c>
      <c r="AP324" s="85">
        <v>0</v>
      </c>
      <c r="AQ324" s="85">
        <v>800000</v>
      </c>
      <c r="AR324" s="85">
        <v>0</v>
      </c>
      <c r="AS324" s="85">
        <v>0</v>
      </c>
      <c r="AT324" s="85">
        <v>0</v>
      </c>
      <c r="AU324" s="85">
        <v>0</v>
      </c>
      <c r="AV324" s="85">
        <v>1000000</v>
      </c>
      <c r="AW324" s="85">
        <v>0</v>
      </c>
      <c r="AX324" s="85">
        <v>0</v>
      </c>
      <c r="AY324" s="85">
        <v>0</v>
      </c>
      <c r="AZ324" s="85">
        <v>0</v>
      </c>
      <c r="BA324" s="85">
        <v>0</v>
      </c>
      <c r="BB324" s="85">
        <v>0</v>
      </c>
      <c r="BC324" s="85">
        <v>0</v>
      </c>
      <c r="BD324" s="85">
        <v>0</v>
      </c>
      <c r="BE324" s="85">
        <v>0</v>
      </c>
      <c r="BF324" s="85">
        <v>456800</v>
      </c>
      <c r="BG324" s="85">
        <v>0</v>
      </c>
      <c r="BH324" s="85">
        <v>0</v>
      </c>
      <c r="BI324" s="85">
        <v>0</v>
      </c>
      <c r="BJ324" s="85">
        <v>0</v>
      </c>
      <c r="BK324" s="85">
        <v>0</v>
      </c>
      <c r="BL324" s="85">
        <v>0</v>
      </c>
      <c r="BM324" s="85">
        <v>0</v>
      </c>
      <c r="BN324" s="85">
        <v>0</v>
      </c>
      <c r="BO324" s="85">
        <v>516875</v>
      </c>
      <c r="BP324" s="85">
        <v>146143.12</v>
      </c>
      <c r="BQ324" s="85">
        <v>0</v>
      </c>
      <c r="BR324" s="85">
        <v>0</v>
      </c>
      <c r="BS324" s="85">
        <v>800000</v>
      </c>
      <c r="BT324" s="85">
        <v>0</v>
      </c>
      <c r="BU324" s="85">
        <v>0</v>
      </c>
      <c r="BV324" s="85">
        <v>0</v>
      </c>
      <c r="BW324" s="85">
        <v>0</v>
      </c>
      <c r="BX324" s="85">
        <v>0</v>
      </c>
      <c r="BY324" s="86">
        <v>13180886.15</v>
      </c>
    </row>
    <row r="325" spans="1:77" x14ac:dyDescent="0.2">
      <c r="A325" s="83" t="s">
        <v>43</v>
      </c>
      <c r="B325" s="84" t="s">
        <v>842</v>
      </c>
      <c r="C325" s="83" t="s">
        <v>843</v>
      </c>
      <c r="D325" s="85">
        <v>5471163.6600000001</v>
      </c>
      <c r="E325" s="85">
        <v>1652791.65</v>
      </c>
      <c r="F325" s="85">
        <v>1165058</v>
      </c>
      <c r="G325" s="85">
        <v>0</v>
      </c>
      <c r="H325" s="85">
        <v>1316053.25</v>
      </c>
      <c r="I325" s="85">
        <v>3984</v>
      </c>
      <c r="J325" s="85">
        <v>184936</v>
      </c>
      <c r="K325" s="85">
        <v>838375</v>
      </c>
      <c r="L325" s="85">
        <v>231100</v>
      </c>
      <c r="M325" s="85">
        <v>4339858.4000000004</v>
      </c>
      <c r="N325" s="85">
        <v>446320</v>
      </c>
      <c r="O325" s="85">
        <v>57178</v>
      </c>
      <c r="P325" s="85">
        <v>236800</v>
      </c>
      <c r="Q325" s="85">
        <v>12100.5</v>
      </c>
      <c r="R325" s="85">
        <v>110000</v>
      </c>
      <c r="S325" s="85">
        <v>209600</v>
      </c>
      <c r="T325" s="85">
        <v>55760</v>
      </c>
      <c r="U325" s="85">
        <v>389842.63</v>
      </c>
      <c r="V325" s="85">
        <v>11368009.52</v>
      </c>
      <c r="W325" s="85">
        <v>9904609.0999999996</v>
      </c>
      <c r="X325" s="85">
        <v>2908732.03</v>
      </c>
      <c r="Y325" s="85">
        <v>0</v>
      </c>
      <c r="Z325" s="85">
        <v>132334.5</v>
      </c>
      <c r="AA325" s="85">
        <v>4299620</v>
      </c>
      <c r="AB325" s="85">
        <v>25674.86</v>
      </c>
      <c r="AC325" s="85">
        <v>65614</v>
      </c>
      <c r="AD325" s="85">
        <v>356635.51</v>
      </c>
      <c r="AE325" s="85">
        <v>4993076.75</v>
      </c>
      <c r="AF325" s="85">
        <v>342442</v>
      </c>
      <c r="AG325" s="85">
        <v>25822</v>
      </c>
      <c r="AH325" s="85">
        <v>844003.39</v>
      </c>
      <c r="AI325" s="85">
        <v>233300</v>
      </c>
      <c r="AJ325" s="85">
        <v>251557.65</v>
      </c>
      <c r="AK325" s="85">
        <v>13952.92</v>
      </c>
      <c r="AL325" s="85">
        <v>330100</v>
      </c>
      <c r="AM325" s="85">
        <v>4901</v>
      </c>
      <c r="AN325" s="85">
        <v>40500</v>
      </c>
      <c r="AO325" s="85">
        <v>65258.28</v>
      </c>
      <c r="AP325" s="85">
        <v>1086961.5900000001</v>
      </c>
      <c r="AQ325" s="85">
        <v>1589096.15</v>
      </c>
      <c r="AR325" s="85">
        <v>26544.93</v>
      </c>
      <c r="AS325" s="85">
        <v>127049.13</v>
      </c>
      <c r="AT325" s="85">
        <v>89383</v>
      </c>
      <c r="AU325" s="85">
        <v>5750</v>
      </c>
      <c r="AV325" s="85">
        <v>0</v>
      </c>
      <c r="AW325" s="85">
        <v>12734.3</v>
      </c>
      <c r="AX325" s="85">
        <v>4900951.83</v>
      </c>
      <c r="AY325" s="85">
        <v>35200</v>
      </c>
      <c r="AZ325" s="85">
        <v>335140</v>
      </c>
      <c r="BA325" s="85">
        <v>74833</v>
      </c>
      <c r="BB325" s="85">
        <v>485801.21</v>
      </c>
      <c r="BC325" s="85">
        <v>828094.02</v>
      </c>
      <c r="BD325" s="85">
        <v>1532543.36</v>
      </c>
      <c r="BE325" s="85">
        <v>1950366</v>
      </c>
      <c r="BF325" s="85">
        <v>138831</v>
      </c>
      <c r="BG325" s="85">
        <v>0</v>
      </c>
      <c r="BH325" s="85">
        <v>0</v>
      </c>
      <c r="BI325" s="85">
        <v>92047227.230000004</v>
      </c>
      <c r="BJ325" s="85">
        <v>1010553.75</v>
      </c>
      <c r="BK325" s="85">
        <v>1012412.19</v>
      </c>
      <c r="BL325" s="85">
        <v>42000</v>
      </c>
      <c r="BM325" s="85">
        <v>25283</v>
      </c>
      <c r="BN325" s="85">
        <v>241038.19</v>
      </c>
      <c r="BO325" s="85">
        <v>1400</v>
      </c>
      <c r="BP325" s="85">
        <v>2304209</v>
      </c>
      <c r="BQ325" s="85">
        <v>227900</v>
      </c>
      <c r="BR325" s="85">
        <v>13260</v>
      </c>
      <c r="BS325" s="85">
        <v>243528.16</v>
      </c>
      <c r="BT325" s="85">
        <v>10000</v>
      </c>
      <c r="BU325" s="85">
        <v>1432270</v>
      </c>
      <c r="BV325" s="85">
        <v>142660</v>
      </c>
      <c r="BW325" s="85">
        <v>73698.25</v>
      </c>
      <c r="BX325" s="85">
        <v>2800</v>
      </c>
      <c r="BY325" s="86">
        <v>5121416</v>
      </c>
    </row>
    <row r="326" spans="1:77" x14ac:dyDescent="0.2">
      <c r="A326" s="83" t="s">
        <v>43</v>
      </c>
      <c r="B326" s="84" t="s">
        <v>844</v>
      </c>
      <c r="C326" s="83" t="s">
        <v>845</v>
      </c>
      <c r="D326" s="85">
        <v>0</v>
      </c>
      <c r="E326" s="85">
        <v>0</v>
      </c>
      <c r="F326" s="85">
        <v>147625.07999999999</v>
      </c>
      <c r="G326" s="85">
        <v>342377</v>
      </c>
      <c r="H326" s="85">
        <v>91368.77</v>
      </c>
      <c r="I326" s="85">
        <v>721418.77</v>
      </c>
      <c r="J326" s="85">
        <v>0</v>
      </c>
      <c r="K326" s="85">
        <v>0</v>
      </c>
      <c r="L326" s="85">
        <v>32772</v>
      </c>
      <c r="M326" s="85">
        <v>1564513.58</v>
      </c>
      <c r="N326" s="85">
        <v>0</v>
      </c>
      <c r="O326" s="85">
        <v>176427.9</v>
      </c>
      <c r="P326" s="85">
        <v>3153908.69</v>
      </c>
      <c r="Q326" s="85">
        <v>590526.5</v>
      </c>
      <c r="R326" s="85">
        <v>0</v>
      </c>
      <c r="S326" s="85">
        <v>0</v>
      </c>
      <c r="T326" s="85">
        <v>0</v>
      </c>
      <c r="U326" s="85">
        <v>0</v>
      </c>
      <c r="V326" s="85">
        <v>10937119.039999999</v>
      </c>
      <c r="W326" s="85">
        <v>94152.45</v>
      </c>
      <c r="X326" s="85">
        <v>403963.74</v>
      </c>
      <c r="Y326" s="85">
        <v>27480</v>
      </c>
      <c r="Z326" s="85">
        <v>427881.22</v>
      </c>
      <c r="AA326" s="85">
        <v>0</v>
      </c>
      <c r="AB326" s="85">
        <v>6806.3</v>
      </c>
      <c r="AC326" s="85">
        <v>0</v>
      </c>
      <c r="AD326" s="85">
        <v>0</v>
      </c>
      <c r="AE326" s="85">
        <v>19193518.57</v>
      </c>
      <c r="AF326" s="85">
        <v>0</v>
      </c>
      <c r="AG326" s="85">
        <v>271024</v>
      </c>
      <c r="AH326" s="85">
        <v>0</v>
      </c>
      <c r="AI326" s="85">
        <v>668709.56000000006</v>
      </c>
      <c r="AJ326" s="85">
        <v>106756.76</v>
      </c>
      <c r="AK326" s="85">
        <v>554507.76</v>
      </c>
      <c r="AL326" s="85">
        <v>661222.02</v>
      </c>
      <c r="AM326" s="85">
        <v>2615395.92</v>
      </c>
      <c r="AN326" s="85">
        <v>338046.68</v>
      </c>
      <c r="AO326" s="85">
        <v>108560.16</v>
      </c>
      <c r="AP326" s="85">
        <v>0</v>
      </c>
      <c r="AQ326" s="85">
        <v>1584010.48</v>
      </c>
      <c r="AR326" s="85">
        <v>160000</v>
      </c>
      <c r="AS326" s="85">
        <v>29000</v>
      </c>
      <c r="AT326" s="85">
        <v>104222.85</v>
      </c>
      <c r="AU326" s="85">
        <v>72163.66</v>
      </c>
      <c r="AV326" s="85">
        <v>17770</v>
      </c>
      <c r="AW326" s="85">
        <v>1516.98</v>
      </c>
      <c r="AX326" s="85">
        <v>725541.56</v>
      </c>
      <c r="AY326" s="85">
        <v>0</v>
      </c>
      <c r="AZ326" s="85">
        <v>78500</v>
      </c>
      <c r="BA326" s="85">
        <v>1300000</v>
      </c>
      <c r="BB326" s="85">
        <v>0</v>
      </c>
      <c r="BC326" s="85">
        <v>0</v>
      </c>
      <c r="BD326" s="85">
        <v>575000</v>
      </c>
      <c r="BE326" s="85">
        <v>1009980.8</v>
      </c>
      <c r="BF326" s="85">
        <v>5396107.7999999998</v>
      </c>
      <c r="BG326" s="85">
        <v>0</v>
      </c>
      <c r="BH326" s="85">
        <v>0</v>
      </c>
      <c r="BI326" s="85">
        <v>42051</v>
      </c>
      <c r="BJ326" s="85">
        <v>500000</v>
      </c>
      <c r="BK326" s="85">
        <v>0</v>
      </c>
      <c r="BL326" s="85">
        <v>0</v>
      </c>
      <c r="BM326" s="85">
        <v>854</v>
      </c>
      <c r="BN326" s="85">
        <v>400623.04</v>
      </c>
      <c r="BO326" s="85">
        <v>0</v>
      </c>
      <c r="BP326" s="85">
        <v>0</v>
      </c>
      <c r="BQ326" s="85">
        <v>192228</v>
      </c>
      <c r="BR326" s="85">
        <v>2062848</v>
      </c>
      <c r="BS326" s="85">
        <v>267280</v>
      </c>
      <c r="BT326" s="85">
        <v>0</v>
      </c>
      <c r="BU326" s="85">
        <v>0</v>
      </c>
      <c r="BV326" s="85">
        <v>621765.69999999995</v>
      </c>
      <c r="BW326" s="85">
        <v>369410.09</v>
      </c>
      <c r="BX326" s="85">
        <v>29577.74</v>
      </c>
      <c r="BY326" s="86">
        <v>5097950</v>
      </c>
    </row>
    <row r="327" spans="1:77" x14ac:dyDescent="0.2">
      <c r="A327" s="83" t="s">
        <v>43</v>
      </c>
      <c r="B327" s="84" t="s">
        <v>846</v>
      </c>
      <c r="C327" s="83" t="s">
        <v>847</v>
      </c>
      <c r="D327" s="85">
        <v>631335.82999999996</v>
      </c>
      <c r="E327" s="85">
        <v>0</v>
      </c>
      <c r="F327" s="85">
        <v>1163835.6499999999</v>
      </c>
      <c r="G327" s="85">
        <v>1510.79</v>
      </c>
      <c r="H327" s="85">
        <v>127439.24</v>
      </c>
      <c r="I327" s="85">
        <v>0</v>
      </c>
      <c r="J327" s="85">
        <v>855462.79</v>
      </c>
      <c r="K327" s="85">
        <v>311815.63</v>
      </c>
      <c r="L327" s="85">
        <v>54783.08</v>
      </c>
      <c r="M327" s="85">
        <v>2844335.81</v>
      </c>
      <c r="N327" s="85">
        <v>68384.84</v>
      </c>
      <c r="O327" s="85">
        <v>72375.59</v>
      </c>
      <c r="P327" s="85">
        <v>251247.62</v>
      </c>
      <c r="Q327" s="85">
        <v>761784.27</v>
      </c>
      <c r="R327" s="85">
        <v>24063.34</v>
      </c>
      <c r="S327" s="85">
        <v>256709.49</v>
      </c>
      <c r="T327" s="85">
        <v>152474.04</v>
      </c>
      <c r="U327" s="85">
        <v>118373.61</v>
      </c>
      <c r="V327" s="85">
        <v>2979878.35</v>
      </c>
      <c r="W327" s="85">
        <v>101603.53</v>
      </c>
      <c r="X327" s="85">
        <v>187875.87</v>
      </c>
      <c r="Y327" s="85">
        <v>235205.45</v>
      </c>
      <c r="Z327" s="85">
        <v>85073.94</v>
      </c>
      <c r="AA327" s="85">
        <v>76277.37</v>
      </c>
      <c r="AB327" s="85">
        <v>118652.97</v>
      </c>
      <c r="AC327" s="85">
        <v>0</v>
      </c>
      <c r="AD327" s="85">
        <v>261540.53</v>
      </c>
      <c r="AE327" s="85">
        <v>564094.31999999995</v>
      </c>
      <c r="AF327" s="85">
        <v>58841.52</v>
      </c>
      <c r="AG327" s="85">
        <v>59465.35</v>
      </c>
      <c r="AH327" s="85">
        <v>31390.02</v>
      </c>
      <c r="AI327" s="85">
        <v>16572.419999999998</v>
      </c>
      <c r="AJ327" s="85">
        <v>57382.49</v>
      </c>
      <c r="AK327" s="85">
        <v>42376.3</v>
      </c>
      <c r="AL327" s="85">
        <v>8373.2099999999991</v>
      </c>
      <c r="AM327" s="85">
        <v>47400.35</v>
      </c>
      <c r="AN327" s="85">
        <v>56706.98</v>
      </c>
      <c r="AO327" s="85">
        <v>35774.129999999997</v>
      </c>
      <c r="AP327" s="85">
        <v>0</v>
      </c>
      <c r="AQ327" s="85">
        <v>181511.82</v>
      </c>
      <c r="AR327" s="85">
        <v>36029.480000000003</v>
      </c>
      <c r="AS327" s="85">
        <v>14699.35</v>
      </c>
      <c r="AT327" s="85">
        <v>39683.69</v>
      </c>
      <c r="AU327" s="85">
        <v>20999.67</v>
      </c>
      <c r="AV327" s="85">
        <v>15871.92</v>
      </c>
      <c r="AW327" s="85">
        <v>32117.200000000001</v>
      </c>
      <c r="AX327" s="85">
        <v>193051.21</v>
      </c>
      <c r="AY327" s="85">
        <v>75211.740000000005</v>
      </c>
      <c r="AZ327" s="85">
        <v>144886.71</v>
      </c>
      <c r="BA327" s="85">
        <v>56258.05</v>
      </c>
      <c r="BB327" s="85">
        <v>24009.919999999998</v>
      </c>
      <c r="BC327" s="85">
        <v>11306.15</v>
      </c>
      <c r="BD327" s="85">
        <v>85805.38</v>
      </c>
      <c r="BE327" s="85">
        <v>76344.14</v>
      </c>
      <c r="BF327" s="85">
        <v>53420.27</v>
      </c>
      <c r="BG327" s="85">
        <v>13574.25</v>
      </c>
      <c r="BH327" s="85">
        <v>53618</v>
      </c>
      <c r="BI327" s="85">
        <v>181179.1</v>
      </c>
      <c r="BJ327" s="85">
        <v>447335.35</v>
      </c>
      <c r="BK327" s="85">
        <v>75976.33</v>
      </c>
      <c r="BL327" s="85">
        <v>40245.660000000003</v>
      </c>
      <c r="BM327" s="85">
        <v>55572.63</v>
      </c>
      <c r="BN327" s="85">
        <v>78704.94</v>
      </c>
      <c r="BO327" s="85">
        <v>26701.07</v>
      </c>
      <c r="BP327" s="85">
        <v>357849.85</v>
      </c>
      <c r="BQ327" s="85">
        <v>50172.66</v>
      </c>
      <c r="BR327" s="85">
        <v>13750.05</v>
      </c>
      <c r="BS327" s="85">
        <v>78832.490000000005</v>
      </c>
      <c r="BT327" s="85">
        <v>88108.44</v>
      </c>
      <c r="BU327" s="85">
        <v>206618.25</v>
      </c>
      <c r="BV327" s="85">
        <v>62516.92</v>
      </c>
      <c r="BW327" s="85">
        <v>87.67</v>
      </c>
      <c r="BX327" s="85">
        <v>43352.53</v>
      </c>
      <c r="BY327" s="86"/>
    </row>
    <row r="328" spans="1:77" x14ac:dyDescent="0.2">
      <c r="A328" s="83" t="s">
        <v>43</v>
      </c>
      <c r="B328" s="84" t="s">
        <v>848</v>
      </c>
      <c r="C328" s="83" t="s">
        <v>825</v>
      </c>
      <c r="D328" s="85">
        <v>0</v>
      </c>
      <c r="E328" s="85">
        <v>0</v>
      </c>
      <c r="F328" s="85">
        <v>0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0</v>
      </c>
      <c r="Q328" s="85">
        <v>0</v>
      </c>
      <c r="R328" s="85">
        <v>0</v>
      </c>
      <c r="S328" s="85">
        <v>0</v>
      </c>
      <c r="T328" s="85">
        <v>0</v>
      </c>
      <c r="U328" s="85">
        <v>0</v>
      </c>
      <c r="V328" s="85">
        <v>0</v>
      </c>
      <c r="W328" s="85">
        <v>0</v>
      </c>
      <c r="X328" s="85">
        <v>0</v>
      </c>
      <c r="Y328" s="85">
        <v>0</v>
      </c>
      <c r="Z328" s="85">
        <v>0</v>
      </c>
      <c r="AA328" s="85">
        <v>0</v>
      </c>
      <c r="AB328" s="85">
        <v>0</v>
      </c>
      <c r="AC328" s="85">
        <v>0</v>
      </c>
      <c r="AD328" s="85">
        <v>0</v>
      </c>
      <c r="AE328" s="85">
        <v>0</v>
      </c>
      <c r="AF328" s="85">
        <v>0</v>
      </c>
      <c r="AG328" s="85">
        <v>0</v>
      </c>
      <c r="AH328" s="85">
        <v>0</v>
      </c>
      <c r="AI328" s="85">
        <v>0</v>
      </c>
      <c r="AJ328" s="85">
        <v>0</v>
      </c>
      <c r="AK328" s="85">
        <v>0</v>
      </c>
      <c r="AL328" s="85">
        <v>0</v>
      </c>
      <c r="AM328" s="85">
        <v>0</v>
      </c>
      <c r="AN328" s="85">
        <v>0</v>
      </c>
      <c r="AO328" s="85">
        <v>0</v>
      </c>
      <c r="AP328" s="85">
        <v>0</v>
      </c>
      <c r="AQ328" s="85">
        <v>0</v>
      </c>
      <c r="AR328" s="85">
        <v>0</v>
      </c>
      <c r="AS328" s="85">
        <v>0</v>
      </c>
      <c r="AT328" s="85">
        <v>0</v>
      </c>
      <c r="AU328" s="85">
        <v>0</v>
      </c>
      <c r="AV328" s="85">
        <v>0</v>
      </c>
      <c r="AW328" s="85">
        <v>0</v>
      </c>
      <c r="AX328" s="85">
        <v>0</v>
      </c>
      <c r="AY328" s="85">
        <v>0</v>
      </c>
      <c r="AZ328" s="85">
        <v>0</v>
      </c>
      <c r="BA328" s="85">
        <v>0</v>
      </c>
      <c r="BB328" s="85">
        <v>0</v>
      </c>
      <c r="BC328" s="85">
        <v>0</v>
      </c>
      <c r="BD328" s="85">
        <v>0</v>
      </c>
      <c r="BE328" s="85">
        <v>0</v>
      </c>
      <c r="BF328" s="85">
        <v>0</v>
      </c>
      <c r="BG328" s="85">
        <v>0</v>
      </c>
      <c r="BH328" s="85">
        <v>0</v>
      </c>
      <c r="BI328" s="85">
        <v>0</v>
      </c>
      <c r="BJ328" s="85">
        <v>0</v>
      </c>
      <c r="BK328" s="85">
        <v>0</v>
      </c>
      <c r="BL328" s="85">
        <v>0</v>
      </c>
      <c r="BM328" s="85">
        <v>0</v>
      </c>
      <c r="BN328" s="85">
        <v>0</v>
      </c>
      <c r="BO328" s="85">
        <v>0</v>
      </c>
      <c r="BP328" s="85">
        <v>0</v>
      </c>
      <c r="BQ328" s="85">
        <v>0</v>
      </c>
      <c r="BR328" s="85">
        <v>0</v>
      </c>
      <c r="BS328" s="85">
        <v>0</v>
      </c>
      <c r="BT328" s="85">
        <v>0</v>
      </c>
      <c r="BU328" s="85">
        <v>0</v>
      </c>
      <c r="BV328" s="85">
        <v>0</v>
      </c>
      <c r="BW328" s="85">
        <v>0</v>
      </c>
      <c r="BX328" s="85">
        <v>0</v>
      </c>
      <c r="BY328" s="86">
        <v>13325831.279999999</v>
      </c>
    </row>
    <row r="329" spans="1:77" x14ac:dyDescent="0.2">
      <c r="A329" s="83" t="s">
        <v>43</v>
      </c>
      <c r="B329" s="84" t="s">
        <v>849</v>
      </c>
      <c r="C329" s="83" t="s">
        <v>827</v>
      </c>
      <c r="D329" s="85">
        <v>0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528500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  <c r="Q329" s="85">
        <v>0</v>
      </c>
      <c r="R329" s="85">
        <v>0</v>
      </c>
      <c r="S329" s="85">
        <v>0</v>
      </c>
      <c r="T329" s="85">
        <v>0</v>
      </c>
      <c r="U329" s="85">
        <v>0</v>
      </c>
      <c r="V329" s="85">
        <v>355000</v>
      </c>
      <c r="W329" s="85">
        <v>42500</v>
      </c>
      <c r="X329" s="85">
        <v>0</v>
      </c>
      <c r="Y329" s="85">
        <v>0</v>
      </c>
      <c r="Z329" s="85">
        <v>0</v>
      </c>
      <c r="AA329" s="85">
        <v>0</v>
      </c>
      <c r="AB329" s="85">
        <v>0</v>
      </c>
      <c r="AC329" s="85">
        <v>0</v>
      </c>
      <c r="AD329" s="85">
        <v>0</v>
      </c>
      <c r="AE329" s="85">
        <v>51488.800000000003</v>
      </c>
      <c r="AF329" s="85">
        <v>0</v>
      </c>
      <c r="AG329" s="85">
        <v>0</v>
      </c>
      <c r="AH329" s="85">
        <v>0</v>
      </c>
      <c r="AI329" s="85">
        <v>0</v>
      </c>
      <c r="AJ329" s="85">
        <v>0</v>
      </c>
      <c r="AK329" s="85">
        <v>0</v>
      </c>
      <c r="AL329" s="85">
        <v>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v>0</v>
      </c>
      <c r="AU329" s="85">
        <v>0</v>
      </c>
      <c r="AV329" s="85">
        <v>0</v>
      </c>
      <c r="AW329" s="85">
        <v>0</v>
      </c>
      <c r="AX329" s="85">
        <v>0</v>
      </c>
      <c r="AY329" s="85">
        <v>0</v>
      </c>
      <c r="AZ329" s="85">
        <v>1500</v>
      </c>
      <c r="BA329" s="85">
        <v>0</v>
      </c>
      <c r="BB329" s="85">
        <v>0</v>
      </c>
      <c r="BC329" s="85">
        <v>0</v>
      </c>
      <c r="BD329" s="85">
        <v>0</v>
      </c>
      <c r="BE329" s="85">
        <v>0</v>
      </c>
      <c r="BF329" s="85">
        <v>0</v>
      </c>
      <c r="BG329" s="85">
        <v>0</v>
      </c>
      <c r="BH329" s="85">
        <v>0</v>
      </c>
      <c r="BI329" s="85">
        <v>0</v>
      </c>
      <c r="BJ329" s="85">
        <v>0</v>
      </c>
      <c r="BK329" s="85">
        <v>0</v>
      </c>
      <c r="BL329" s="85">
        <v>0</v>
      </c>
      <c r="BM329" s="85">
        <v>0</v>
      </c>
      <c r="BN329" s="85">
        <v>0</v>
      </c>
      <c r="BO329" s="85">
        <v>0</v>
      </c>
      <c r="BP329" s="85">
        <v>0</v>
      </c>
      <c r="BQ329" s="85">
        <v>7990</v>
      </c>
      <c r="BR329" s="85">
        <v>0</v>
      </c>
      <c r="BS329" s="85">
        <v>0</v>
      </c>
      <c r="BT329" s="85">
        <v>3800</v>
      </c>
      <c r="BU329" s="85">
        <v>100000</v>
      </c>
      <c r="BV329" s="85">
        <v>0</v>
      </c>
      <c r="BW329" s="85">
        <v>0</v>
      </c>
      <c r="BX329" s="85">
        <v>0</v>
      </c>
      <c r="BY329" s="86">
        <v>83660933.979999989</v>
      </c>
    </row>
    <row r="330" spans="1:77" x14ac:dyDescent="0.2">
      <c r="A330" s="83" t="s">
        <v>43</v>
      </c>
      <c r="B330" s="84" t="s">
        <v>850</v>
      </c>
      <c r="C330" s="83" t="s">
        <v>851</v>
      </c>
      <c r="D330" s="85">
        <v>0</v>
      </c>
      <c r="E330" s="85">
        <v>0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  <c r="Q330" s="85">
        <v>0</v>
      </c>
      <c r="R330" s="85">
        <v>0</v>
      </c>
      <c r="S330" s="85">
        <v>0</v>
      </c>
      <c r="T330" s="85">
        <v>0</v>
      </c>
      <c r="U330" s="85">
        <v>0</v>
      </c>
      <c r="V330" s="85">
        <v>0</v>
      </c>
      <c r="W330" s="85">
        <v>0</v>
      </c>
      <c r="X330" s="85">
        <v>0</v>
      </c>
      <c r="Y330" s="85">
        <v>0</v>
      </c>
      <c r="Z330" s="85">
        <v>0</v>
      </c>
      <c r="AA330" s="85">
        <v>0</v>
      </c>
      <c r="AB330" s="85">
        <v>1662</v>
      </c>
      <c r="AC330" s="85">
        <v>0</v>
      </c>
      <c r="AD330" s="85">
        <v>0</v>
      </c>
      <c r="AE330" s="85">
        <v>0</v>
      </c>
      <c r="AF330" s="85">
        <v>0</v>
      </c>
      <c r="AG330" s="85">
        <v>0</v>
      </c>
      <c r="AH330" s="85">
        <v>0</v>
      </c>
      <c r="AI330" s="85">
        <v>0</v>
      </c>
      <c r="AJ330" s="85">
        <v>0</v>
      </c>
      <c r="AK330" s="85">
        <v>0</v>
      </c>
      <c r="AL330" s="85">
        <v>0</v>
      </c>
      <c r="AM330" s="85">
        <v>0</v>
      </c>
      <c r="AN330" s="85">
        <v>0</v>
      </c>
      <c r="AO330" s="85">
        <v>0</v>
      </c>
      <c r="AP330" s="85">
        <v>0</v>
      </c>
      <c r="AQ330" s="85">
        <v>0</v>
      </c>
      <c r="AR330" s="85">
        <v>0</v>
      </c>
      <c r="AS330" s="85">
        <v>0</v>
      </c>
      <c r="AT330" s="85">
        <v>1345</v>
      </c>
      <c r="AU330" s="85">
        <v>0</v>
      </c>
      <c r="AV330" s="85">
        <v>0</v>
      </c>
      <c r="AW330" s="85">
        <v>0</v>
      </c>
      <c r="AX330" s="85">
        <v>0</v>
      </c>
      <c r="AY330" s="85">
        <v>0</v>
      </c>
      <c r="AZ330" s="85">
        <v>0</v>
      </c>
      <c r="BA330" s="85">
        <v>0</v>
      </c>
      <c r="BB330" s="85">
        <v>0</v>
      </c>
      <c r="BC330" s="85">
        <v>0</v>
      </c>
      <c r="BD330" s="85">
        <v>0</v>
      </c>
      <c r="BE330" s="85">
        <v>0</v>
      </c>
      <c r="BF330" s="85">
        <v>0</v>
      </c>
      <c r="BG330" s="85">
        <v>0</v>
      </c>
      <c r="BH330" s="85">
        <v>0</v>
      </c>
      <c r="BI330" s="85">
        <v>0</v>
      </c>
      <c r="BJ330" s="85">
        <v>0</v>
      </c>
      <c r="BK330" s="85">
        <v>0</v>
      </c>
      <c r="BL330" s="85">
        <v>0</v>
      </c>
      <c r="BM330" s="85">
        <v>0</v>
      </c>
      <c r="BN330" s="85">
        <v>0</v>
      </c>
      <c r="BO330" s="85">
        <v>0</v>
      </c>
      <c r="BP330" s="85">
        <v>0</v>
      </c>
      <c r="BQ330" s="85">
        <v>0</v>
      </c>
      <c r="BR330" s="85">
        <v>0</v>
      </c>
      <c r="BS330" s="85">
        <v>0</v>
      </c>
      <c r="BT330" s="85">
        <v>0</v>
      </c>
      <c r="BU330" s="85">
        <v>0</v>
      </c>
      <c r="BV330" s="85">
        <v>0</v>
      </c>
      <c r="BW330" s="85">
        <v>0</v>
      </c>
      <c r="BX330" s="85">
        <v>0</v>
      </c>
      <c r="BY330" s="86">
        <v>59351071.569999993</v>
      </c>
    </row>
    <row r="331" spans="1:77" x14ac:dyDescent="0.2">
      <c r="A331" s="83" t="s">
        <v>43</v>
      </c>
      <c r="B331" s="84" t="s">
        <v>852</v>
      </c>
      <c r="C331" s="83" t="s">
        <v>853</v>
      </c>
      <c r="D331" s="85">
        <v>13611219.67</v>
      </c>
      <c r="E331" s="85">
        <v>820000</v>
      </c>
      <c r="F331" s="85">
        <v>0</v>
      </c>
      <c r="G331" s="85">
        <v>0</v>
      </c>
      <c r="H331" s="85">
        <v>0</v>
      </c>
      <c r="I331" s="85">
        <v>0</v>
      </c>
      <c r="J331" s="85">
        <v>14265665.16</v>
      </c>
      <c r="K331" s="85">
        <v>357500</v>
      </c>
      <c r="L331" s="85">
        <v>0</v>
      </c>
      <c r="M331" s="85">
        <v>39261.660000000003</v>
      </c>
      <c r="N331" s="85">
        <v>0</v>
      </c>
      <c r="O331" s="85">
        <v>11806.74</v>
      </c>
      <c r="P331" s="85">
        <v>0</v>
      </c>
      <c r="Q331" s="85">
        <v>0</v>
      </c>
      <c r="R331" s="85">
        <v>0</v>
      </c>
      <c r="S331" s="85">
        <v>0</v>
      </c>
      <c r="T331" s="85">
        <v>2025000</v>
      </c>
      <c r="U331" s="85">
        <v>4500</v>
      </c>
      <c r="V331" s="85">
        <v>14547622.25</v>
      </c>
      <c r="W331" s="85">
        <v>0</v>
      </c>
      <c r="X331" s="85">
        <v>0</v>
      </c>
      <c r="Y331" s="85">
        <v>3659.4</v>
      </c>
      <c r="Z331" s="85">
        <v>1335761.46</v>
      </c>
      <c r="AA331" s="85">
        <v>0</v>
      </c>
      <c r="AB331" s="85">
        <v>0</v>
      </c>
      <c r="AC331" s="85">
        <v>1321782</v>
      </c>
      <c r="AD331" s="85">
        <v>163208</v>
      </c>
      <c r="AE331" s="85">
        <v>17655040</v>
      </c>
      <c r="AF331" s="85">
        <v>0</v>
      </c>
      <c r="AG331" s="85">
        <v>0</v>
      </c>
      <c r="AH331" s="85">
        <v>0</v>
      </c>
      <c r="AI331" s="85">
        <v>668366</v>
      </c>
      <c r="AJ331" s="85">
        <v>4000</v>
      </c>
      <c r="AK331" s="85">
        <v>0</v>
      </c>
      <c r="AL331" s="85">
        <v>15384.54</v>
      </c>
      <c r="AM331" s="85">
        <v>14381.22</v>
      </c>
      <c r="AN331" s="85">
        <v>0</v>
      </c>
      <c r="AO331" s="85">
        <v>0</v>
      </c>
      <c r="AP331" s="85">
        <v>0</v>
      </c>
      <c r="AQ331" s="85">
        <v>8038915.2300000004</v>
      </c>
      <c r="AR331" s="85">
        <v>7500</v>
      </c>
      <c r="AS331" s="85">
        <v>0</v>
      </c>
      <c r="AT331" s="85">
        <v>0</v>
      </c>
      <c r="AU331" s="85">
        <v>0</v>
      </c>
      <c r="AV331" s="85">
        <v>0</v>
      </c>
      <c r="AW331" s="85">
        <v>0</v>
      </c>
      <c r="AX331" s="85">
        <v>15911278.58</v>
      </c>
      <c r="AY331" s="85">
        <v>984300</v>
      </c>
      <c r="AZ331" s="85">
        <v>0</v>
      </c>
      <c r="BA331" s="85">
        <v>0</v>
      </c>
      <c r="BB331" s="85">
        <v>125561</v>
      </c>
      <c r="BC331" s="85">
        <v>0</v>
      </c>
      <c r="BD331" s="85">
        <v>0</v>
      </c>
      <c r="BE331" s="85">
        <v>0</v>
      </c>
      <c r="BF331" s="85">
        <v>0</v>
      </c>
      <c r="BG331" s="85">
        <v>0</v>
      </c>
      <c r="BH331" s="85">
        <v>0</v>
      </c>
      <c r="BI331" s="85">
        <v>17303834.629999999</v>
      </c>
      <c r="BJ331" s="85">
        <v>49366.8</v>
      </c>
      <c r="BK331" s="85">
        <v>11715</v>
      </c>
      <c r="BL331" s="85">
        <v>0</v>
      </c>
      <c r="BM331" s="85">
        <v>19830</v>
      </c>
      <c r="BN331" s="85">
        <v>0</v>
      </c>
      <c r="BO331" s="85">
        <v>1120301.97</v>
      </c>
      <c r="BP331" s="85">
        <v>14495036.16</v>
      </c>
      <c r="BQ331" s="85">
        <v>0</v>
      </c>
      <c r="BR331" s="85">
        <v>0</v>
      </c>
      <c r="BS331" s="85">
        <v>0</v>
      </c>
      <c r="BT331" s="85">
        <v>0</v>
      </c>
      <c r="BU331" s="85">
        <v>0</v>
      </c>
      <c r="BV331" s="85">
        <v>0</v>
      </c>
      <c r="BW331" s="85">
        <v>0</v>
      </c>
      <c r="BX331" s="85">
        <v>0</v>
      </c>
      <c r="BY331" s="86">
        <v>23451000</v>
      </c>
    </row>
    <row r="332" spans="1:77" x14ac:dyDescent="0.2">
      <c r="A332" s="83" t="s">
        <v>43</v>
      </c>
      <c r="B332" s="84" t="s">
        <v>854</v>
      </c>
      <c r="C332" s="83" t="s">
        <v>855</v>
      </c>
      <c r="D332" s="85">
        <v>480000</v>
      </c>
      <c r="E332" s="85">
        <v>0</v>
      </c>
      <c r="F332" s="85">
        <v>0</v>
      </c>
      <c r="G332" s="85">
        <v>0</v>
      </c>
      <c r="H332" s="85">
        <v>0</v>
      </c>
      <c r="I332" s="85">
        <v>0</v>
      </c>
      <c r="J332" s="85">
        <v>17344000</v>
      </c>
      <c r="K332" s="85">
        <v>0</v>
      </c>
      <c r="L332" s="85">
        <v>0</v>
      </c>
      <c r="M332" s="85">
        <v>0</v>
      </c>
      <c r="N332" s="85">
        <v>0</v>
      </c>
      <c r="O332" s="85">
        <v>0</v>
      </c>
      <c r="P332" s="85">
        <v>0</v>
      </c>
      <c r="Q332" s="85">
        <v>0</v>
      </c>
      <c r="R332" s="85">
        <v>0</v>
      </c>
      <c r="S332" s="85">
        <v>0</v>
      </c>
      <c r="T332" s="85">
        <v>0</v>
      </c>
      <c r="U332" s="85">
        <v>0</v>
      </c>
      <c r="V332" s="85">
        <v>145000</v>
      </c>
      <c r="W332" s="85">
        <v>0</v>
      </c>
      <c r="X332" s="85">
        <v>0</v>
      </c>
      <c r="Y332" s="85">
        <v>0</v>
      </c>
      <c r="Z332" s="85">
        <v>0</v>
      </c>
      <c r="AA332" s="85">
        <v>0</v>
      </c>
      <c r="AB332" s="85">
        <v>0</v>
      </c>
      <c r="AC332" s="85">
        <v>0</v>
      </c>
      <c r="AD332" s="85">
        <v>0</v>
      </c>
      <c r="AE332" s="85">
        <v>15729000</v>
      </c>
      <c r="AF332" s="85">
        <v>0</v>
      </c>
      <c r="AG332" s="85">
        <v>0</v>
      </c>
      <c r="AH332" s="85">
        <v>0</v>
      </c>
      <c r="AI332" s="85">
        <v>0</v>
      </c>
      <c r="AJ332" s="85">
        <v>0</v>
      </c>
      <c r="AK332" s="85">
        <v>0</v>
      </c>
      <c r="AL332" s="85">
        <v>0</v>
      </c>
      <c r="AM332" s="85">
        <v>0</v>
      </c>
      <c r="AN332" s="85">
        <v>0</v>
      </c>
      <c r="AO332" s="85">
        <v>0</v>
      </c>
      <c r="AP332" s="85">
        <v>0</v>
      </c>
      <c r="AQ332" s="85">
        <v>50000</v>
      </c>
      <c r="AR332" s="85">
        <v>0</v>
      </c>
      <c r="AS332" s="85">
        <v>0</v>
      </c>
      <c r="AT332" s="85">
        <v>0</v>
      </c>
      <c r="AU332" s="85">
        <v>0</v>
      </c>
      <c r="AV332" s="85">
        <v>0</v>
      </c>
      <c r="AW332" s="85">
        <v>0</v>
      </c>
      <c r="AX332" s="85">
        <v>13228000</v>
      </c>
      <c r="AY332" s="85">
        <v>0</v>
      </c>
      <c r="AZ332" s="85">
        <v>0</v>
      </c>
      <c r="BA332" s="85">
        <v>0</v>
      </c>
      <c r="BB332" s="85">
        <v>0</v>
      </c>
      <c r="BC332" s="85">
        <v>0</v>
      </c>
      <c r="BD332" s="85">
        <v>0</v>
      </c>
      <c r="BE332" s="85">
        <v>0</v>
      </c>
      <c r="BF332" s="85">
        <v>0</v>
      </c>
      <c r="BG332" s="85">
        <v>0</v>
      </c>
      <c r="BH332" s="85">
        <v>0</v>
      </c>
      <c r="BI332" s="85">
        <v>6767336</v>
      </c>
      <c r="BJ332" s="85">
        <v>0</v>
      </c>
      <c r="BK332" s="85">
        <v>0</v>
      </c>
      <c r="BL332" s="85">
        <v>0</v>
      </c>
      <c r="BM332" s="85">
        <v>0</v>
      </c>
      <c r="BN332" s="85">
        <v>0</v>
      </c>
      <c r="BO332" s="85">
        <v>0</v>
      </c>
      <c r="BP332" s="85">
        <v>145000</v>
      </c>
      <c r="BQ332" s="85">
        <v>0</v>
      </c>
      <c r="BR332" s="85">
        <v>0</v>
      </c>
      <c r="BS332" s="85">
        <v>0</v>
      </c>
      <c r="BT332" s="85">
        <v>0</v>
      </c>
      <c r="BU332" s="85">
        <v>0</v>
      </c>
      <c r="BV332" s="85">
        <v>0</v>
      </c>
      <c r="BW332" s="85">
        <v>0</v>
      </c>
      <c r="BX332" s="85">
        <v>0</v>
      </c>
      <c r="BY332" s="86">
        <v>17812379.009999998</v>
      </c>
    </row>
    <row r="333" spans="1:77" x14ac:dyDescent="0.2">
      <c r="A333" s="83" t="s">
        <v>43</v>
      </c>
      <c r="B333" s="84" t="s">
        <v>856</v>
      </c>
      <c r="C333" s="83" t="s">
        <v>857</v>
      </c>
      <c r="D333" s="85">
        <v>124040.43</v>
      </c>
      <c r="E333" s="85">
        <v>5800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  <c r="M333" s="85">
        <v>0</v>
      </c>
      <c r="N333" s="85">
        <v>0</v>
      </c>
      <c r="O333" s="85">
        <v>0</v>
      </c>
      <c r="P333" s="85">
        <v>0</v>
      </c>
      <c r="Q333" s="85">
        <v>0</v>
      </c>
      <c r="R333" s="85">
        <v>0</v>
      </c>
      <c r="S333" s="85">
        <v>0</v>
      </c>
      <c r="T333" s="85">
        <v>0</v>
      </c>
      <c r="U333" s="85">
        <v>0</v>
      </c>
      <c r="V333" s="85">
        <v>0</v>
      </c>
      <c r="W333" s="85">
        <v>0</v>
      </c>
      <c r="X333" s="85">
        <v>0</v>
      </c>
      <c r="Y333" s="85">
        <v>0</v>
      </c>
      <c r="Z333" s="85">
        <v>0</v>
      </c>
      <c r="AA333" s="85">
        <v>0</v>
      </c>
      <c r="AB333" s="85">
        <v>0</v>
      </c>
      <c r="AC333" s="85">
        <v>0</v>
      </c>
      <c r="AD333" s="85">
        <v>0</v>
      </c>
      <c r="AE333" s="85">
        <v>0</v>
      </c>
      <c r="AF333" s="85">
        <v>0</v>
      </c>
      <c r="AG333" s="85">
        <v>0</v>
      </c>
      <c r="AH333" s="85">
        <v>0</v>
      </c>
      <c r="AI333" s="85">
        <v>0</v>
      </c>
      <c r="AJ333" s="85">
        <v>0</v>
      </c>
      <c r="AK333" s="85">
        <v>0</v>
      </c>
      <c r="AL333" s="85">
        <v>0</v>
      </c>
      <c r="AM333" s="85">
        <v>0</v>
      </c>
      <c r="AN333" s="85">
        <v>0</v>
      </c>
      <c r="AO333" s="85">
        <v>0</v>
      </c>
      <c r="AP333" s="85">
        <v>0</v>
      </c>
      <c r="AQ333" s="85">
        <v>0</v>
      </c>
      <c r="AR333" s="85">
        <v>0</v>
      </c>
      <c r="AS333" s="85">
        <v>0</v>
      </c>
      <c r="AT333" s="85">
        <v>0</v>
      </c>
      <c r="AU333" s="85">
        <v>0</v>
      </c>
      <c r="AV333" s="85">
        <v>0</v>
      </c>
      <c r="AW333" s="85">
        <v>0</v>
      </c>
      <c r="AX333" s="85">
        <v>0</v>
      </c>
      <c r="AY333" s="85">
        <v>0</v>
      </c>
      <c r="AZ333" s="85">
        <v>0</v>
      </c>
      <c r="BA333" s="85">
        <v>0</v>
      </c>
      <c r="BB333" s="85">
        <v>0</v>
      </c>
      <c r="BC333" s="85">
        <v>0</v>
      </c>
      <c r="BD333" s="85">
        <v>0</v>
      </c>
      <c r="BE333" s="85">
        <v>0</v>
      </c>
      <c r="BF333" s="85">
        <v>0</v>
      </c>
      <c r="BG333" s="85">
        <v>0</v>
      </c>
      <c r="BH333" s="85">
        <v>0</v>
      </c>
      <c r="BI333" s="85">
        <v>0</v>
      </c>
      <c r="BJ333" s="85">
        <v>0</v>
      </c>
      <c r="BK333" s="85">
        <v>0</v>
      </c>
      <c r="BL333" s="85">
        <v>0</v>
      </c>
      <c r="BM333" s="85">
        <v>0</v>
      </c>
      <c r="BN333" s="85">
        <v>0</v>
      </c>
      <c r="BO333" s="85">
        <v>0</v>
      </c>
      <c r="BP333" s="85">
        <v>0</v>
      </c>
      <c r="BQ333" s="85">
        <v>0</v>
      </c>
      <c r="BR333" s="85">
        <v>0</v>
      </c>
      <c r="BS333" s="85">
        <v>0</v>
      </c>
      <c r="BT333" s="85">
        <v>0</v>
      </c>
      <c r="BU333" s="85">
        <v>0</v>
      </c>
      <c r="BV333" s="85">
        <v>0</v>
      </c>
      <c r="BW333" s="85">
        <v>0</v>
      </c>
      <c r="BX333" s="85">
        <v>0</v>
      </c>
      <c r="BY333" s="86"/>
    </row>
    <row r="334" spans="1:77" x14ac:dyDescent="0.2">
      <c r="A334" s="83" t="s">
        <v>43</v>
      </c>
      <c r="B334" s="84" t="s">
        <v>858</v>
      </c>
      <c r="C334" s="83" t="s">
        <v>859</v>
      </c>
      <c r="D334" s="85">
        <v>8151317.2400000002</v>
      </c>
      <c r="E334" s="85">
        <v>759502.5</v>
      </c>
      <c r="F334" s="85">
        <v>1957097.92</v>
      </c>
      <c r="G334" s="85">
        <v>1312259.8999999999</v>
      </c>
      <c r="H334" s="85">
        <v>761573.42</v>
      </c>
      <c r="I334" s="85">
        <v>267514.42</v>
      </c>
      <c r="J334" s="85">
        <v>17826963.899999999</v>
      </c>
      <c r="K334" s="85">
        <v>1184135.8</v>
      </c>
      <c r="L334" s="85">
        <v>623103.69999999995</v>
      </c>
      <c r="M334" s="85">
        <v>2943319.99</v>
      </c>
      <c r="N334" s="85">
        <v>443856.05</v>
      </c>
      <c r="O334" s="85">
        <v>1564566.24</v>
      </c>
      <c r="P334" s="85">
        <v>2825527.13</v>
      </c>
      <c r="Q334" s="85">
        <v>1857769.03</v>
      </c>
      <c r="R334" s="85">
        <v>341729.51</v>
      </c>
      <c r="S334" s="85">
        <v>554160.43999999994</v>
      </c>
      <c r="T334" s="85">
        <v>918690.94</v>
      </c>
      <c r="U334" s="85">
        <v>256170.8</v>
      </c>
      <c r="V334" s="85">
        <v>10290129</v>
      </c>
      <c r="W334" s="85">
        <v>1968888.95</v>
      </c>
      <c r="X334" s="85">
        <v>1134902.8999999999</v>
      </c>
      <c r="Y334" s="85">
        <v>1973759</v>
      </c>
      <c r="Z334" s="85">
        <v>547856.56999999995</v>
      </c>
      <c r="AA334" s="85">
        <v>1120407</v>
      </c>
      <c r="AB334" s="85">
        <v>661574.44999999995</v>
      </c>
      <c r="AC334" s="85">
        <v>409823.52</v>
      </c>
      <c r="AD334" s="85">
        <v>32520.75</v>
      </c>
      <c r="AE334" s="85">
        <v>12328293.449999999</v>
      </c>
      <c r="AF334" s="85">
        <v>608114.4</v>
      </c>
      <c r="AG334" s="85">
        <v>467966.48</v>
      </c>
      <c r="AH334" s="85">
        <v>437487.68</v>
      </c>
      <c r="AI334" s="85">
        <v>427121.28</v>
      </c>
      <c r="AJ334" s="85">
        <v>524833.99</v>
      </c>
      <c r="AK334" s="85">
        <v>463520.8</v>
      </c>
      <c r="AL334" s="85">
        <v>512898.25</v>
      </c>
      <c r="AM334" s="85">
        <v>823119.3</v>
      </c>
      <c r="AN334" s="85">
        <v>440746.73</v>
      </c>
      <c r="AO334" s="85">
        <v>562674.6</v>
      </c>
      <c r="AP334" s="85">
        <v>342665.67</v>
      </c>
      <c r="AQ334" s="85">
        <v>4642929.21</v>
      </c>
      <c r="AR334" s="85">
        <v>432341.3</v>
      </c>
      <c r="AS334" s="85">
        <v>424547.2</v>
      </c>
      <c r="AT334" s="85">
        <v>349727.84</v>
      </c>
      <c r="AU334" s="85">
        <v>368322.33</v>
      </c>
      <c r="AV334" s="85">
        <v>146422.70000000001</v>
      </c>
      <c r="AW334" s="85">
        <v>365822.75</v>
      </c>
      <c r="AX334" s="85">
        <v>8546469.6699999999</v>
      </c>
      <c r="AY334" s="85">
        <v>625845.01</v>
      </c>
      <c r="AZ334" s="85">
        <v>446827.8</v>
      </c>
      <c r="BA334" s="85">
        <v>0</v>
      </c>
      <c r="BB334" s="85">
        <v>1000932.6</v>
      </c>
      <c r="BC334" s="85">
        <v>122214.39999999999</v>
      </c>
      <c r="BD334" s="85">
        <v>0</v>
      </c>
      <c r="BE334" s="85">
        <v>1167106.93</v>
      </c>
      <c r="BF334" s="85">
        <v>627225.4</v>
      </c>
      <c r="BG334" s="85">
        <v>0</v>
      </c>
      <c r="BH334" s="85">
        <v>163386.54999999999</v>
      </c>
      <c r="BI334" s="85">
        <v>65171903.829999998</v>
      </c>
      <c r="BJ334" s="85">
        <v>1923407.03</v>
      </c>
      <c r="BK334" s="85">
        <v>746397.52</v>
      </c>
      <c r="BL334" s="85">
        <v>517606.12</v>
      </c>
      <c r="BM334" s="85">
        <v>703015.93</v>
      </c>
      <c r="BN334" s="85">
        <v>947878.2</v>
      </c>
      <c r="BO334" s="85">
        <v>0</v>
      </c>
      <c r="BP334" s="85">
        <v>4355840.3</v>
      </c>
      <c r="BQ334" s="85">
        <v>446527.8</v>
      </c>
      <c r="BR334" s="85">
        <v>497490.67</v>
      </c>
      <c r="BS334" s="85">
        <v>769174.84</v>
      </c>
      <c r="BT334" s="85">
        <v>749020.6</v>
      </c>
      <c r="BU334" s="85">
        <v>1330294.29</v>
      </c>
      <c r="BV334" s="85">
        <v>597752.16</v>
      </c>
      <c r="BW334" s="85">
        <v>227820.19</v>
      </c>
      <c r="BX334" s="85">
        <v>228907.54</v>
      </c>
      <c r="BY334" s="86">
        <v>420221.92</v>
      </c>
    </row>
    <row r="335" spans="1:77" x14ac:dyDescent="0.2">
      <c r="A335" s="83" t="s">
        <v>43</v>
      </c>
      <c r="B335" s="84" t="s">
        <v>860</v>
      </c>
      <c r="C335" s="83" t="s">
        <v>861</v>
      </c>
      <c r="D335" s="85">
        <v>0</v>
      </c>
      <c r="E335" s="85">
        <v>0</v>
      </c>
      <c r="F335" s="85">
        <v>0</v>
      </c>
      <c r="G335" s="85">
        <v>0</v>
      </c>
      <c r="H335" s="85">
        <v>0</v>
      </c>
      <c r="I335" s="85">
        <v>0</v>
      </c>
      <c r="J335" s="85">
        <v>0</v>
      </c>
      <c r="K335" s="85">
        <v>0</v>
      </c>
      <c r="L335" s="85">
        <v>0</v>
      </c>
      <c r="M335" s="85">
        <v>0</v>
      </c>
      <c r="N335" s="85">
        <v>0</v>
      </c>
      <c r="O335" s="85">
        <v>0</v>
      </c>
      <c r="P335" s="85">
        <v>0</v>
      </c>
      <c r="Q335" s="85">
        <v>0</v>
      </c>
      <c r="R335" s="85">
        <v>0</v>
      </c>
      <c r="S335" s="85">
        <v>0</v>
      </c>
      <c r="T335" s="85">
        <v>0</v>
      </c>
      <c r="U335" s="85">
        <v>0</v>
      </c>
      <c r="V335" s="85">
        <v>0</v>
      </c>
      <c r="W335" s="85">
        <v>0</v>
      </c>
      <c r="X335" s="85">
        <v>0</v>
      </c>
      <c r="Y335" s="85">
        <v>0</v>
      </c>
      <c r="Z335" s="85">
        <v>0</v>
      </c>
      <c r="AA335" s="85">
        <v>0</v>
      </c>
      <c r="AB335" s="85">
        <v>0</v>
      </c>
      <c r="AC335" s="85">
        <v>0</v>
      </c>
      <c r="AD335" s="85">
        <v>0</v>
      </c>
      <c r="AE335" s="85">
        <v>0</v>
      </c>
      <c r="AF335" s="85">
        <v>0</v>
      </c>
      <c r="AG335" s="85">
        <v>0</v>
      </c>
      <c r="AH335" s="85">
        <v>0</v>
      </c>
      <c r="AI335" s="85">
        <v>0</v>
      </c>
      <c r="AJ335" s="85">
        <v>0</v>
      </c>
      <c r="AK335" s="85">
        <v>0</v>
      </c>
      <c r="AL335" s="85">
        <v>0</v>
      </c>
      <c r="AM335" s="85">
        <v>0</v>
      </c>
      <c r="AN335" s="85">
        <v>0</v>
      </c>
      <c r="AO335" s="85">
        <v>0</v>
      </c>
      <c r="AP335" s="85">
        <v>0</v>
      </c>
      <c r="AQ335" s="85">
        <v>0</v>
      </c>
      <c r="AR335" s="85">
        <v>0</v>
      </c>
      <c r="AS335" s="85">
        <v>0</v>
      </c>
      <c r="AT335" s="85">
        <v>0</v>
      </c>
      <c r="AU335" s="85">
        <v>0</v>
      </c>
      <c r="AV335" s="85">
        <v>0</v>
      </c>
      <c r="AW335" s="85">
        <v>0</v>
      </c>
      <c r="AX335" s="85">
        <v>0</v>
      </c>
      <c r="AY335" s="85">
        <v>0</v>
      </c>
      <c r="AZ335" s="85">
        <v>0</v>
      </c>
      <c r="BA335" s="85">
        <v>0</v>
      </c>
      <c r="BB335" s="85">
        <v>0</v>
      </c>
      <c r="BC335" s="85">
        <v>0</v>
      </c>
      <c r="BD335" s="85">
        <v>0</v>
      </c>
      <c r="BE335" s="85">
        <v>0</v>
      </c>
      <c r="BF335" s="85">
        <v>0</v>
      </c>
      <c r="BG335" s="85">
        <v>0</v>
      </c>
      <c r="BH335" s="85">
        <v>0</v>
      </c>
      <c r="BI335" s="85">
        <v>0</v>
      </c>
      <c r="BJ335" s="85">
        <v>0</v>
      </c>
      <c r="BK335" s="85">
        <v>0</v>
      </c>
      <c r="BL335" s="85">
        <v>0</v>
      </c>
      <c r="BM335" s="85">
        <v>0</v>
      </c>
      <c r="BN335" s="85">
        <v>0</v>
      </c>
      <c r="BO335" s="85">
        <v>0</v>
      </c>
      <c r="BP335" s="85">
        <v>0</v>
      </c>
      <c r="BQ335" s="85">
        <v>0</v>
      </c>
      <c r="BR335" s="85">
        <v>0</v>
      </c>
      <c r="BS335" s="85">
        <v>0</v>
      </c>
      <c r="BT335" s="85">
        <v>0</v>
      </c>
      <c r="BU335" s="85">
        <v>0</v>
      </c>
      <c r="BV335" s="85">
        <v>0</v>
      </c>
      <c r="BW335" s="85">
        <v>0</v>
      </c>
      <c r="BX335" s="85">
        <v>0</v>
      </c>
      <c r="BY335" s="86">
        <v>7215</v>
      </c>
    </row>
    <row r="336" spans="1:77" x14ac:dyDescent="0.2">
      <c r="A336" s="83" t="s">
        <v>43</v>
      </c>
      <c r="B336" s="84" t="s">
        <v>862</v>
      </c>
      <c r="C336" s="83" t="s">
        <v>863</v>
      </c>
      <c r="D336" s="85">
        <v>0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4088</v>
      </c>
      <c r="P336" s="85">
        <v>0</v>
      </c>
      <c r="Q336" s="85">
        <v>0</v>
      </c>
      <c r="R336" s="85">
        <v>0</v>
      </c>
      <c r="S336" s="85">
        <v>0</v>
      </c>
      <c r="T336" s="85">
        <v>0</v>
      </c>
      <c r="U336" s="85">
        <v>0</v>
      </c>
      <c r="V336" s="85">
        <v>0</v>
      </c>
      <c r="W336" s="85">
        <v>0</v>
      </c>
      <c r="X336" s="85">
        <v>0</v>
      </c>
      <c r="Y336" s="85">
        <v>0</v>
      </c>
      <c r="Z336" s="85">
        <v>0</v>
      </c>
      <c r="AA336" s="85">
        <v>0</v>
      </c>
      <c r="AB336" s="85">
        <v>0</v>
      </c>
      <c r="AC336" s="85">
        <v>0</v>
      </c>
      <c r="AD336" s="85">
        <v>0</v>
      </c>
      <c r="AE336" s="85">
        <v>0</v>
      </c>
      <c r="AF336" s="85">
        <v>0</v>
      </c>
      <c r="AG336" s="85">
        <v>0</v>
      </c>
      <c r="AH336" s="85">
        <v>0</v>
      </c>
      <c r="AI336" s="85">
        <v>0</v>
      </c>
      <c r="AJ336" s="85">
        <v>6266</v>
      </c>
      <c r="AK336" s="85">
        <v>0</v>
      </c>
      <c r="AL336" s="85">
        <v>0</v>
      </c>
      <c r="AM336" s="85">
        <v>3263</v>
      </c>
      <c r="AN336" s="85">
        <v>7943</v>
      </c>
      <c r="AO336" s="85">
        <v>0</v>
      </c>
      <c r="AP336" s="85">
        <v>0</v>
      </c>
      <c r="AQ336" s="85">
        <v>0</v>
      </c>
      <c r="AR336" s="85">
        <v>0</v>
      </c>
      <c r="AS336" s="85">
        <v>0</v>
      </c>
      <c r="AT336" s="85">
        <v>0</v>
      </c>
      <c r="AU336" s="85">
        <v>0</v>
      </c>
      <c r="AV336" s="85">
        <v>0</v>
      </c>
      <c r="AW336" s="85">
        <v>0</v>
      </c>
      <c r="AX336" s="85">
        <v>0</v>
      </c>
      <c r="AY336" s="85">
        <v>0</v>
      </c>
      <c r="AZ336" s="85">
        <v>0</v>
      </c>
      <c r="BA336" s="85">
        <v>0</v>
      </c>
      <c r="BB336" s="85">
        <v>0</v>
      </c>
      <c r="BC336" s="85">
        <v>0</v>
      </c>
      <c r="BD336" s="85">
        <v>0</v>
      </c>
      <c r="BE336" s="85">
        <v>0</v>
      </c>
      <c r="BF336" s="85">
        <v>0</v>
      </c>
      <c r="BG336" s="85">
        <v>0</v>
      </c>
      <c r="BH336" s="85">
        <v>0</v>
      </c>
      <c r="BI336" s="85">
        <v>62693.07</v>
      </c>
      <c r="BJ336" s="85">
        <v>0</v>
      </c>
      <c r="BK336" s="85">
        <v>0</v>
      </c>
      <c r="BL336" s="85">
        <v>0</v>
      </c>
      <c r="BM336" s="85">
        <v>0</v>
      </c>
      <c r="BN336" s="85">
        <v>0</v>
      </c>
      <c r="BO336" s="85">
        <v>0</v>
      </c>
      <c r="BP336" s="85">
        <v>836848</v>
      </c>
      <c r="BQ336" s="85">
        <v>0</v>
      </c>
      <c r="BR336" s="85">
        <v>9214</v>
      </c>
      <c r="BS336" s="85">
        <v>0</v>
      </c>
      <c r="BT336" s="85">
        <v>0</v>
      </c>
      <c r="BU336" s="85">
        <v>0</v>
      </c>
      <c r="BV336" s="85">
        <v>0</v>
      </c>
      <c r="BW336" s="85">
        <v>0</v>
      </c>
      <c r="BX336" s="85">
        <v>0</v>
      </c>
      <c r="BY336" s="86">
        <v>2738727750.7800002</v>
      </c>
    </row>
    <row r="337" spans="1:77" x14ac:dyDescent="0.2">
      <c r="A337" s="83" t="s">
        <v>43</v>
      </c>
      <c r="B337" s="84" t="s">
        <v>864</v>
      </c>
      <c r="C337" s="83" t="s">
        <v>865</v>
      </c>
      <c r="D337" s="85">
        <v>84905.36</v>
      </c>
      <c r="E337" s="85">
        <v>110061.6</v>
      </c>
      <c r="F337" s="85">
        <v>151723.54999999999</v>
      </c>
      <c r="G337" s="85">
        <v>0</v>
      </c>
      <c r="H337" s="85">
        <v>0</v>
      </c>
      <c r="I337" s="85">
        <v>0</v>
      </c>
      <c r="J337" s="85">
        <v>1004048.93</v>
      </c>
      <c r="K337" s="85">
        <v>89728.94</v>
      </c>
      <c r="L337" s="85">
        <v>0</v>
      </c>
      <c r="M337" s="85">
        <v>388566.73</v>
      </c>
      <c r="N337" s="85">
        <v>650</v>
      </c>
      <c r="O337" s="85">
        <v>90977.74</v>
      </c>
      <c r="P337" s="85">
        <v>13846</v>
      </c>
      <c r="Q337" s="85">
        <v>1264200.51</v>
      </c>
      <c r="R337" s="85">
        <v>0</v>
      </c>
      <c r="S337" s="85">
        <v>22597.82</v>
      </c>
      <c r="T337" s="85">
        <v>1200</v>
      </c>
      <c r="U337" s="85">
        <v>0</v>
      </c>
      <c r="V337" s="85">
        <v>269281.34000000003</v>
      </c>
      <c r="W337" s="85">
        <v>1980</v>
      </c>
      <c r="X337" s="85">
        <v>53031.25</v>
      </c>
      <c r="Y337" s="85">
        <v>0</v>
      </c>
      <c r="Z337" s="85">
        <v>989</v>
      </c>
      <c r="AA337" s="85">
        <v>33520</v>
      </c>
      <c r="AB337" s="85">
        <v>0</v>
      </c>
      <c r="AC337" s="85">
        <v>0</v>
      </c>
      <c r="AD337" s="85">
        <v>0</v>
      </c>
      <c r="AE337" s="85">
        <v>1240985.3</v>
      </c>
      <c r="AF337" s="85">
        <v>4403.6000000000004</v>
      </c>
      <c r="AG337" s="85">
        <v>843</v>
      </c>
      <c r="AH337" s="85">
        <v>0</v>
      </c>
      <c r="AI337" s="85">
        <v>994.86</v>
      </c>
      <c r="AJ337" s="85">
        <v>0</v>
      </c>
      <c r="AK337" s="85">
        <v>17052</v>
      </c>
      <c r="AL337" s="85">
        <v>1000</v>
      </c>
      <c r="AM337" s="85">
        <v>29828</v>
      </c>
      <c r="AN337" s="85">
        <v>6162</v>
      </c>
      <c r="AO337" s="85">
        <v>0</v>
      </c>
      <c r="AP337" s="85">
        <v>0</v>
      </c>
      <c r="AQ337" s="85">
        <v>110274.47</v>
      </c>
      <c r="AR337" s="85">
        <v>0</v>
      </c>
      <c r="AS337" s="85">
        <v>9804</v>
      </c>
      <c r="AT337" s="85">
        <v>0</v>
      </c>
      <c r="AU337" s="85">
        <v>4129</v>
      </c>
      <c r="AV337" s="85">
        <v>0</v>
      </c>
      <c r="AW337" s="85">
        <v>220452</v>
      </c>
      <c r="AX337" s="85">
        <v>26600.2</v>
      </c>
      <c r="AY337" s="85">
        <v>242053.04</v>
      </c>
      <c r="AZ337" s="85">
        <v>0</v>
      </c>
      <c r="BA337" s="85">
        <v>4488</v>
      </c>
      <c r="BB337" s="85">
        <v>40686.339999999997</v>
      </c>
      <c r="BC337" s="85">
        <v>2245.12</v>
      </c>
      <c r="BD337" s="85">
        <v>39015.040000000001</v>
      </c>
      <c r="BE337" s="85">
        <v>0</v>
      </c>
      <c r="BF337" s="85">
        <v>75725.38</v>
      </c>
      <c r="BG337" s="85">
        <v>0</v>
      </c>
      <c r="BH337" s="85">
        <v>0</v>
      </c>
      <c r="BI337" s="85">
        <v>753410.68</v>
      </c>
      <c r="BJ337" s="85">
        <v>0</v>
      </c>
      <c r="BK337" s="85">
        <v>120363.94</v>
      </c>
      <c r="BL337" s="85">
        <v>0</v>
      </c>
      <c r="BM337" s="85">
        <v>0</v>
      </c>
      <c r="BN337" s="85">
        <v>0</v>
      </c>
      <c r="BO337" s="85">
        <v>0</v>
      </c>
      <c r="BP337" s="85">
        <v>231301.08</v>
      </c>
      <c r="BQ337" s="85">
        <v>0</v>
      </c>
      <c r="BR337" s="85">
        <v>7200</v>
      </c>
      <c r="BS337" s="85">
        <v>0</v>
      </c>
      <c r="BT337" s="85">
        <v>24000</v>
      </c>
      <c r="BU337" s="85">
        <v>119505</v>
      </c>
      <c r="BV337" s="85">
        <v>0</v>
      </c>
      <c r="BW337" s="85">
        <v>0</v>
      </c>
      <c r="BX337" s="85">
        <v>206.72</v>
      </c>
      <c r="BY337" s="86">
        <v>252047341.15000001</v>
      </c>
    </row>
    <row r="338" spans="1:77" x14ac:dyDescent="0.2">
      <c r="A338" s="83" t="s">
        <v>43</v>
      </c>
      <c r="B338" s="84" t="s">
        <v>866</v>
      </c>
      <c r="C338" s="83" t="s">
        <v>867</v>
      </c>
      <c r="D338" s="85">
        <v>0</v>
      </c>
      <c r="E338" s="85">
        <v>0</v>
      </c>
      <c r="F338" s="85">
        <v>22300</v>
      </c>
      <c r="G338" s="85">
        <v>9100</v>
      </c>
      <c r="H338" s="85">
        <v>16320</v>
      </c>
      <c r="I338" s="85">
        <v>0</v>
      </c>
      <c r="J338" s="85">
        <v>100740</v>
      </c>
      <c r="K338" s="85">
        <v>0</v>
      </c>
      <c r="L338" s="85">
        <v>171934</v>
      </c>
      <c r="M338" s="85">
        <v>0</v>
      </c>
      <c r="N338" s="85">
        <v>0</v>
      </c>
      <c r="O338" s="85">
        <v>0</v>
      </c>
      <c r="P338" s="85">
        <v>0</v>
      </c>
      <c r="Q338" s="85">
        <v>0</v>
      </c>
      <c r="R338" s="85">
        <v>0</v>
      </c>
      <c r="S338" s="85">
        <v>0</v>
      </c>
      <c r="T338" s="85">
        <v>0</v>
      </c>
      <c r="U338" s="85">
        <v>0</v>
      </c>
      <c r="V338" s="85">
        <v>0</v>
      </c>
      <c r="W338" s="85">
        <v>0</v>
      </c>
      <c r="X338" s="85">
        <v>0</v>
      </c>
      <c r="Y338" s="85">
        <v>0</v>
      </c>
      <c r="Z338" s="85">
        <v>0</v>
      </c>
      <c r="AA338" s="85">
        <v>0</v>
      </c>
      <c r="AB338" s="85">
        <v>0</v>
      </c>
      <c r="AC338" s="85">
        <v>0</v>
      </c>
      <c r="AD338" s="85">
        <v>0</v>
      </c>
      <c r="AE338" s="85">
        <v>30300</v>
      </c>
      <c r="AF338" s="85">
        <v>0</v>
      </c>
      <c r="AG338" s="85">
        <v>59090</v>
      </c>
      <c r="AH338" s="85">
        <v>800</v>
      </c>
      <c r="AI338" s="85">
        <v>32150</v>
      </c>
      <c r="AJ338" s="85">
        <v>17713</v>
      </c>
      <c r="AK338" s="85">
        <v>0</v>
      </c>
      <c r="AL338" s="85">
        <v>116280</v>
      </c>
      <c r="AM338" s="85">
        <v>28410</v>
      </c>
      <c r="AN338" s="85">
        <v>15600</v>
      </c>
      <c r="AO338" s="85">
        <v>0</v>
      </c>
      <c r="AP338" s="85">
        <v>0</v>
      </c>
      <c r="AQ338" s="85">
        <v>0</v>
      </c>
      <c r="AR338" s="85">
        <v>0</v>
      </c>
      <c r="AS338" s="85">
        <v>0</v>
      </c>
      <c r="AT338" s="85">
        <v>0</v>
      </c>
      <c r="AU338" s="85">
        <v>0</v>
      </c>
      <c r="AV338" s="85">
        <v>0</v>
      </c>
      <c r="AW338" s="85">
        <v>0</v>
      </c>
      <c r="AX338" s="85">
        <v>0</v>
      </c>
      <c r="AY338" s="85">
        <v>0</v>
      </c>
      <c r="AZ338" s="85">
        <v>0</v>
      </c>
      <c r="BA338" s="85">
        <v>0</v>
      </c>
      <c r="BB338" s="85">
        <v>0</v>
      </c>
      <c r="BC338" s="85">
        <v>0</v>
      </c>
      <c r="BD338" s="85">
        <v>0</v>
      </c>
      <c r="BE338" s="85">
        <v>249890</v>
      </c>
      <c r="BF338" s="85">
        <v>165520</v>
      </c>
      <c r="BG338" s="85">
        <v>0</v>
      </c>
      <c r="BH338" s="85">
        <v>0</v>
      </c>
      <c r="BI338" s="85">
        <v>0</v>
      </c>
      <c r="BJ338" s="85">
        <v>0</v>
      </c>
      <c r="BK338" s="85">
        <v>0</v>
      </c>
      <c r="BL338" s="85">
        <v>0</v>
      </c>
      <c r="BM338" s="85">
        <v>0</v>
      </c>
      <c r="BN338" s="85">
        <v>0</v>
      </c>
      <c r="BO338" s="85">
        <v>0</v>
      </c>
      <c r="BP338" s="85">
        <v>161780</v>
      </c>
      <c r="BQ338" s="85">
        <v>0</v>
      </c>
      <c r="BR338" s="85">
        <v>0</v>
      </c>
      <c r="BS338" s="85">
        <v>0</v>
      </c>
      <c r="BT338" s="85">
        <v>197050</v>
      </c>
      <c r="BU338" s="85">
        <v>0</v>
      </c>
      <c r="BV338" s="85">
        <v>0</v>
      </c>
      <c r="BW338" s="85">
        <v>0</v>
      </c>
      <c r="BX338" s="85">
        <v>0</v>
      </c>
      <c r="BY338" s="86">
        <v>99681971.870000005</v>
      </c>
    </row>
    <row r="339" spans="1:77" x14ac:dyDescent="0.2">
      <c r="A339" s="83" t="s">
        <v>43</v>
      </c>
      <c r="B339" s="84" t="s">
        <v>868</v>
      </c>
      <c r="C339" s="83" t="s">
        <v>869</v>
      </c>
      <c r="D339" s="85">
        <v>0</v>
      </c>
      <c r="E339" s="85">
        <v>0</v>
      </c>
      <c r="F339" s="85">
        <v>0</v>
      </c>
      <c r="G339" s="85">
        <v>0</v>
      </c>
      <c r="H339" s="85">
        <v>0</v>
      </c>
      <c r="I339" s="85">
        <v>0</v>
      </c>
      <c r="J339" s="85">
        <v>21411353.030000001</v>
      </c>
      <c r="K339" s="85">
        <v>0</v>
      </c>
      <c r="L339" s="85">
        <v>0</v>
      </c>
      <c r="M339" s="85">
        <v>0</v>
      </c>
      <c r="N339" s="85">
        <v>0</v>
      </c>
      <c r="O339" s="85">
        <v>0</v>
      </c>
      <c r="P339" s="85">
        <v>67700</v>
      </c>
      <c r="Q339" s="85">
        <v>33700</v>
      </c>
      <c r="R339" s="85">
        <v>0</v>
      </c>
      <c r="S339" s="85">
        <v>15000</v>
      </c>
      <c r="T339" s="85">
        <v>0</v>
      </c>
      <c r="U339" s="85">
        <v>0</v>
      </c>
      <c r="V339" s="85">
        <v>80000</v>
      </c>
      <c r="W339" s="85">
        <v>0</v>
      </c>
      <c r="X339" s="85">
        <v>0</v>
      </c>
      <c r="Y339" s="85">
        <v>0</v>
      </c>
      <c r="Z339" s="85">
        <v>0</v>
      </c>
      <c r="AA339" s="85">
        <v>0</v>
      </c>
      <c r="AB339" s="85">
        <v>0</v>
      </c>
      <c r="AC339" s="85">
        <v>0</v>
      </c>
      <c r="AD339" s="85">
        <v>0</v>
      </c>
      <c r="AE339" s="85">
        <v>1820087.82</v>
      </c>
      <c r="AF339" s="85">
        <v>0</v>
      </c>
      <c r="AG339" s="85">
        <v>0</v>
      </c>
      <c r="AH339" s="85">
        <v>0</v>
      </c>
      <c r="AI339" s="85">
        <v>0</v>
      </c>
      <c r="AJ339" s="85">
        <v>0</v>
      </c>
      <c r="AK339" s="85">
        <v>0</v>
      </c>
      <c r="AL339" s="85">
        <v>0</v>
      </c>
      <c r="AM339" s="85">
        <v>0</v>
      </c>
      <c r="AN339" s="85">
        <v>0</v>
      </c>
      <c r="AO339" s="85">
        <v>0</v>
      </c>
      <c r="AP339" s="85">
        <v>0</v>
      </c>
      <c r="AQ339" s="85">
        <v>0</v>
      </c>
      <c r="AR339" s="85">
        <v>0</v>
      </c>
      <c r="AS339" s="85">
        <v>0</v>
      </c>
      <c r="AT339" s="85">
        <v>0</v>
      </c>
      <c r="AU339" s="85">
        <v>0</v>
      </c>
      <c r="AV339" s="85">
        <v>0</v>
      </c>
      <c r="AW339" s="85">
        <v>0</v>
      </c>
      <c r="AX339" s="85">
        <v>0</v>
      </c>
      <c r="AY339" s="85">
        <v>0</v>
      </c>
      <c r="AZ339" s="85">
        <v>0</v>
      </c>
      <c r="BA339" s="85">
        <v>0</v>
      </c>
      <c r="BB339" s="85">
        <v>0</v>
      </c>
      <c r="BC339" s="85">
        <v>0</v>
      </c>
      <c r="BD339" s="85">
        <v>0</v>
      </c>
      <c r="BE339" s="85">
        <v>0</v>
      </c>
      <c r="BF339" s="85">
        <v>0</v>
      </c>
      <c r="BG339" s="85">
        <v>0</v>
      </c>
      <c r="BH339" s="85">
        <v>0</v>
      </c>
      <c r="BI339" s="85">
        <v>0</v>
      </c>
      <c r="BJ339" s="85">
        <v>0</v>
      </c>
      <c r="BK339" s="85">
        <v>0</v>
      </c>
      <c r="BL339" s="85">
        <v>0</v>
      </c>
      <c r="BM339" s="85">
        <v>0</v>
      </c>
      <c r="BN339" s="85">
        <v>0</v>
      </c>
      <c r="BO339" s="85">
        <v>0</v>
      </c>
      <c r="BP339" s="85">
        <v>0</v>
      </c>
      <c r="BQ339" s="85">
        <v>0</v>
      </c>
      <c r="BR339" s="85">
        <v>0</v>
      </c>
      <c r="BS339" s="85">
        <v>0</v>
      </c>
      <c r="BT339" s="85">
        <v>0</v>
      </c>
      <c r="BU339" s="85">
        <v>2500</v>
      </c>
      <c r="BV339" s="85">
        <v>0</v>
      </c>
      <c r="BW339" s="85">
        <v>0</v>
      </c>
      <c r="BX339" s="85">
        <v>0</v>
      </c>
      <c r="BY339" s="86">
        <v>47655200</v>
      </c>
    </row>
    <row r="340" spans="1:77" x14ac:dyDescent="0.2">
      <c r="A340" s="83" t="s">
        <v>43</v>
      </c>
      <c r="B340" s="84" t="s">
        <v>870</v>
      </c>
      <c r="C340" s="83" t="s">
        <v>871</v>
      </c>
      <c r="D340" s="85">
        <v>0</v>
      </c>
      <c r="E340" s="85">
        <v>0</v>
      </c>
      <c r="F340" s="85">
        <v>0</v>
      </c>
      <c r="G340" s="85">
        <v>0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  <c r="M340" s="85">
        <v>0</v>
      </c>
      <c r="N340" s="85">
        <v>0</v>
      </c>
      <c r="O340" s="85">
        <v>60000</v>
      </c>
      <c r="P340" s="85">
        <v>80375</v>
      </c>
      <c r="Q340" s="85">
        <v>1950</v>
      </c>
      <c r="R340" s="85">
        <v>0</v>
      </c>
      <c r="S340" s="85">
        <v>21500</v>
      </c>
      <c r="T340" s="85">
        <v>0</v>
      </c>
      <c r="U340" s="85">
        <v>0</v>
      </c>
      <c r="V340" s="85">
        <v>0</v>
      </c>
      <c r="W340" s="85">
        <v>1440000</v>
      </c>
      <c r="X340" s="85">
        <v>0</v>
      </c>
      <c r="Y340" s="85">
        <v>0</v>
      </c>
      <c r="Z340" s="85">
        <v>0</v>
      </c>
      <c r="AA340" s="85">
        <v>0</v>
      </c>
      <c r="AB340" s="85">
        <v>0</v>
      </c>
      <c r="AC340" s="85">
        <v>0</v>
      </c>
      <c r="AD340" s="85">
        <v>0</v>
      </c>
      <c r="AE340" s="85">
        <v>0</v>
      </c>
      <c r="AF340" s="85">
        <v>0</v>
      </c>
      <c r="AG340" s="85">
        <v>0</v>
      </c>
      <c r="AH340" s="85">
        <v>0</v>
      </c>
      <c r="AI340" s="85">
        <v>0</v>
      </c>
      <c r="AJ340" s="85">
        <v>0</v>
      </c>
      <c r="AK340" s="85">
        <v>0</v>
      </c>
      <c r="AL340" s="85">
        <v>0</v>
      </c>
      <c r="AM340" s="85">
        <v>0</v>
      </c>
      <c r="AN340" s="85">
        <v>0</v>
      </c>
      <c r="AO340" s="85">
        <v>0</v>
      </c>
      <c r="AP340" s="85">
        <v>0</v>
      </c>
      <c r="AQ340" s="85">
        <v>0</v>
      </c>
      <c r="AR340" s="85">
        <v>0</v>
      </c>
      <c r="AS340" s="85">
        <v>0</v>
      </c>
      <c r="AT340" s="85">
        <v>0</v>
      </c>
      <c r="AU340" s="85">
        <v>0</v>
      </c>
      <c r="AV340" s="85">
        <v>0</v>
      </c>
      <c r="AW340" s="85">
        <v>0</v>
      </c>
      <c r="AX340" s="85">
        <v>69000</v>
      </c>
      <c r="AY340" s="85">
        <v>0</v>
      </c>
      <c r="AZ340" s="85">
        <v>0</v>
      </c>
      <c r="BA340" s="85">
        <v>0</v>
      </c>
      <c r="BB340" s="85">
        <v>0</v>
      </c>
      <c r="BC340" s="85">
        <v>0</v>
      </c>
      <c r="BD340" s="85">
        <v>0</v>
      </c>
      <c r="BE340" s="85">
        <v>0</v>
      </c>
      <c r="BF340" s="85">
        <v>0</v>
      </c>
      <c r="BG340" s="85">
        <v>0</v>
      </c>
      <c r="BH340" s="85">
        <v>0</v>
      </c>
      <c r="BI340" s="85">
        <v>45000</v>
      </c>
      <c r="BJ340" s="85">
        <v>0</v>
      </c>
      <c r="BK340" s="85">
        <v>0</v>
      </c>
      <c r="BL340" s="85">
        <v>0</v>
      </c>
      <c r="BM340" s="85">
        <v>0</v>
      </c>
      <c r="BN340" s="85">
        <v>0</v>
      </c>
      <c r="BO340" s="85">
        <v>0</v>
      </c>
      <c r="BP340" s="85">
        <v>0</v>
      </c>
      <c r="BQ340" s="85">
        <v>30000</v>
      </c>
      <c r="BR340" s="85">
        <v>0</v>
      </c>
      <c r="BS340" s="85">
        <v>0</v>
      </c>
      <c r="BT340" s="85">
        <v>0</v>
      </c>
      <c r="BU340" s="85">
        <v>0</v>
      </c>
      <c r="BV340" s="85">
        <v>0</v>
      </c>
      <c r="BW340" s="85">
        <v>0</v>
      </c>
      <c r="BX340" s="85">
        <v>0</v>
      </c>
      <c r="BY340" s="86">
        <v>21820</v>
      </c>
    </row>
    <row r="341" spans="1:77" x14ac:dyDescent="0.2">
      <c r="A341" s="83" t="s">
        <v>43</v>
      </c>
      <c r="B341" s="84" t="s">
        <v>872</v>
      </c>
      <c r="C341" s="83" t="s">
        <v>873</v>
      </c>
      <c r="D341" s="85">
        <v>1033730</v>
      </c>
      <c r="E341" s="85">
        <v>597682</v>
      </c>
      <c r="F341" s="85">
        <v>4127640.74</v>
      </c>
      <c r="G341" s="85">
        <v>0</v>
      </c>
      <c r="H341" s="85">
        <v>143790.07</v>
      </c>
      <c r="I341" s="85">
        <v>0</v>
      </c>
      <c r="J341" s="85">
        <v>5062344.88</v>
      </c>
      <c r="K341" s="85">
        <v>6025</v>
      </c>
      <c r="L341" s="85">
        <v>57001</v>
      </c>
      <c r="M341" s="85">
        <v>102150</v>
      </c>
      <c r="N341" s="85">
        <v>10550</v>
      </c>
      <c r="O341" s="85">
        <v>335440.49</v>
      </c>
      <c r="P341" s="85">
        <v>215620.7</v>
      </c>
      <c r="Q341" s="85">
        <v>7682</v>
      </c>
      <c r="R341" s="85">
        <v>0</v>
      </c>
      <c r="S341" s="85">
        <v>20180</v>
      </c>
      <c r="T341" s="85">
        <v>1800</v>
      </c>
      <c r="U341" s="85">
        <v>2400</v>
      </c>
      <c r="V341" s="85">
        <v>4148155.3</v>
      </c>
      <c r="W341" s="85">
        <v>74778.320000000007</v>
      </c>
      <c r="X341" s="85">
        <v>172675</v>
      </c>
      <c r="Y341" s="85">
        <v>253962.7</v>
      </c>
      <c r="Z341" s="85">
        <v>161478</v>
      </c>
      <c r="AA341" s="85">
        <v>14215.2</v>
      </c>
      <c r="AB341" s="85">
        <v>68412</v>
      </c>
      <c r="AC341" s="85">
        <v>36676</v>
      </c>
      <c r="AD341" s="85">
        <v>11230</v>
      </c>
      <c r="AE341" s="85">
        <v>3271869.18</v>
      </c>
      <c r="AF341" s="85">
        <v>1034.5</v>
      </c>
      <c r="AG341" s="85">
        <v>1150</v>
      </c>
      <c r="AH341" s="85">
        <v>4200</v>
      </c>
      <c r="AI341" s="85">
        <v>0</v>
      </c>
      <c r="AJ341" s="85">
        <v>242077.25</v>
      </c>
      <c r="AK341" s="85">
        <v>371995.3</v>
      </c>
      <c r="AL341" s="85">
        <v>105250</v>
      </c>
      <c r="AM341" s="85">
        <v>66920</v>
      </c>
      <c r="AN341" s="85">
        <v>1800</v>
      </c>
      <c r="AO341" s="85">
        <v>4098</v>
      </c>
      <c r="AP341" s="85">
        <v>8000</v>
      </c>
      <c r="AQ341" s="85">
        <v>222317.86</v>
      </c>
      <c r="AR341" s="85">
        <v>1479</v>
      </c>
      <c r="AS341" s="85">
        <v>0</v>
      </c>
      <c r="AT341" s="85">
        <v>6266.6</v>
      </c>
      <c r="AU341" s="85">
        <v>240</v>
      </c>
      <c r="AV341" s="85">
        <v>0</v>
      </c>
      <c r="AW341" s="85">
        <v>2050</v>
      </c>
      <c r="AX341" s="85">
        <v>4534909.76</v>
      </c>
      <c r="AY341" s="85">
        <v>405511.07</v>
      </c>
      <c r="AZ341" s="85">
        <v>954051</v>
      </c>
      <c r="BA341" s="85">
        <v>171496</v>
      </c>
      <c r="BB341" s="85">
        <v>101810.01</v>
      </c>
      <c r="BC341" s="85">
        <v>545458.66</v>
      </c>
      <c r="BD341" s="85">
        <v>187575.11</v>
      </c>
      <c r="BE341" s="85">
        <v>150373.13</v>
      </c>
      <c r="BF341" s="85">
        <v>172656.72</v>
      </c>
      <c r="BG341" s="85">
        <v>14167</v>
      </c>
      <c r="BH341" s="85">
        <v>0</v>
      </c>
      <c r="BI341" s="85">
        <v>6672356.0999999996</v>
      </c>
      <c r="BJ341" s="85">
        <v>7500</v>
      </c>
      <c r="BK341" s="85">
        <v>82</v>
      </c>
      <c r="BL341" s="85">
        <v>1300</v>
      </c>
      <c r="BM341" s="85">
        <v>8344</v>
      </c>
      <c r="BN341" s="85">
        <v>13600</v>
      </c>
      <c r="BO341" s="85">
        <v>2620</v>
      </c>
      <c r="BP341" s="85">
        <v>660054.64</v>
      </c>
      <c r="BQ341" s="85">
        <v>19300</v>
      </c>
      <c r="BR341" s="85">
        <v>10016</v>
      </c>
      <c r="BS341" s="85">
        <v>144580</v>
      </c>
      <c r="BT341" s="85">
        <v>68855</v>
      </c>
      <c r="BU341" s="85">
        <v>11791</v>
      </c>
      <c r="BV341" s="85">
        <v>26250</v>
      </c>
      <c r="BW341" s="85">
        <v>7616</v>
      </c>
      <c r="BX341" s="85">
        <v>0</v>
      </c>
      <c r="BY341" s="86">
        <v>118511205.77000001</v>
      </c>
    </row>
    <row r="342" spans="1:77" x14ac:dyDescent="0.2">
      <c r="A342" s="83" t="s">
        <v>43</v>
      </c>
      <c r="B342" s="84" t="s">
        <v>874</v>
      </c>
      <c r="C342" s="83" t="s">
        <v>875</v>
      </c>
      <c r="D342" s="85">
        <v>0</v>
      </c>
      <c r="E342" s="85">
        <v>0</v>
      </c>
      <c r="F342" s="85">
        <v>0</v>
      </c>
      <c r="G342" s="85">
        <v>20478</v>
      </c>
      <c r="H342" s="85">
        <v>0</v>
      </c>
      <c r="I342" s="85">
        <v>0</v>
      </c>
      <c r="J342" s="85">
        <v>0</v>
      </c>
      <c r="K342" s="85">
        <v>9524</v>
      </c>
      <c r="L342" s="85">
        <v>0</v>
      </c>
      <c r="M342" s="85">
        <v>43770</v>
      </c>
      <c r="N342" s="85">
        <v>163820</v>
      </c>
      <c r="O342" s="85">
        <v>12780</v>
      </c>
      <c r="P342" s="85">
        <v>0</v>
      </c>
      <c r="Q342" s="85">
        <v>22980</v>
      </c>
      <c r="R342" s="85">
        <v>0</v>
      </c>
      <c r="S342" s="85">
        <v>15900</v>
      </c>
      <c r="T342" s="85">
        <v>0</v>
      </c>
      <c r="U342" s="85">
        <v>0</v>
      </c>
      <c r="V342" s="85">
        <v>126120</v>
      </c>
      <c r="W342" s="85">
        <v>318450</v>
      </c>
      <c r="X342" s="85">
        <v>23550</v>
      </c>
      <c r="Y342" s="85">
        <v>100360</v>
      </c>
      <c r="Z342" s="85">
        <v>0</v>
      </c>
      <c r="AA342" s="85">
        <v>0</v>
      </c>
      <c r="AB342" s="85">
        <v>55531.5</v>
      </c>
      <c r="AC342" s="85">
        <v>23268</v>
      </c>
      <c r="AD342" s="85">
        <v>0</v>
      </c>
      <c r="AE342" s="85">
        <v>50430</v>
      </c>
      <c r="AF342" s="85">
        <v>25010</v>
      </c>
      <c r="AG342" s="85">
        <v>0</v>
      </c>
      <c r="AH342" s="85">
        <v>21390</v>
      </c>
      <c r="AI342" s="85">
        <v>4710</v>
      </c>
      <c r="AJ342" s="85">
        <v>0</v>
      </c>
      <c r="AK342" s="85">
        <v>0</v>
      </c>
      <c r="AL342" s="85">
        <v>23070</v>
      </c>
      <c r="AM342" s="85">
        <v>16380</v>
      </c>
      <c r="AN342" s="85">
        <v>29490</v>
      </c>
      <c r="AO342" s="85">
        <v>22410</v>
      </c>
      <c r="AP342" s="85">
        <v>149080</v>
      </c>
      <c r="AQ342" s="85">
        <v>146362</v>
      </c>
      <c r="AR342" s="85">
        <v>217500</v>
      </c>
      <c r="AS342" s="85">
        <v>69100</v>
      </c>
      <c r="AT342" s="85">
        <v>41189</v>
      </c>
      <c r="AU342" s="85">
        <v>0</v>
      </c>
      <c r="AV342" s="85">
        <v>12400</v>
      </c>
      <c r="AW342" s="85">
        <v>18610</v>
      </c>
      <c r="AX342" s="85">
        <v>0</v>
      </c>
      <c r="AY342" s="85">
        <v>0</v>
      </c>
      <c r="AZ342" s="85">
        <v>0</v>
      </c>
      <c r="BA342" s="85">
        <v>0</v>
      </c>
      <c r="BB342" s="85">
        <v>0</v>
      </c>
      <c r="BC342" s="85">
        <v>198600</v>
      </c>
      <c r="BD342" s="85">
        <v>0</v>
      </c>
      <c r="BE342" s="85">
        <v>0</v>
      </c>
      <c r="BF342" s="85">
        <v>13840</v>
      </c>
      <c r="BG342" s="85">
        <v>600</v>
      </c>
      <c r="BH342" s="85">
        <v>0</v>
      </c>
      <c r="BI342" s="85">
        <v>0</v>
      </c>
      <c r="BJ342" s="85">
        <v>0</v>
      </c>
      <c r="BK342" s="85">
        <v>0</v>
      </c>
      <c r="BL342" s="85">
        <v>840</v>
      </c>
      <c r="BM342" s="85">
        <v>0</v>
      </c>
      <c r="BN342" s="85">
        <v>4410</v>
      </c>
      <c r="BO342" s="85">
        <v>0</v>
      </c>
      <c r="BP342" s="85">
        <v>21920</v>
      </c>
      <c r="BQ342" s="85">
        <v>14940</v>
      </c>
      <c r="BR342" s="85">
        <v>9890</v>
      </c>
      <c r="BS342" s="85">
        <v>21796</v>
      </c>
      <c r="BT342" s="85">
        <v>22380</v>
      </c>
      <c r="BU342" s="85">
        <v>35439</v>
      </c>
      <c r="BV342" s="85">
        <v>11820</v>
      </c>
      <c r="BW342" s="85">
        <v>0</v>
      </c>
      <c r="BX342" s="85">
        <v>0</v>
      </c>
      <c r="BY342" s="86">
        <v>726524575.70000005</v>
      </c>
    </row>
    <row r="343" spans="1:77" x14ac:dyDescent="0.2">
      <c r="A343" s="83" t="s">
        <v>43</v>
      </c>
      <c r="B343" s="84" t="s">
        <v>876</v>
      </c>
      <c r="C343" s="83" t="s">
        <v>877</v>
      </c>
      <c r="D343" s="85">
        <v>0</v>
      </c>
      <c r="E343" s="85">
        <v>0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  <c r="M343" s="85">
        <v>0</v>
      </c>
      <c r="N343" s="85">
        <v>0</v>
      </c>
      <c r="O343" s="85">
        <v>0</v>
      </c>
      <c r="P343" s="85">
        <v>0</v>
      </c>
      <c r="Q343" s="85">
        <v>0</v>
      </c>
      <c r="R343" s="85">
        <v>0</v>
      </c>
      <c r="S343" s="85">
        <v>0</v>
      </c>
      <c r="T343" s="85">
        <v>0</v>
      </c>
      <c r="U343" s="85">
        <v>0</v>
      </c>
      <c r="V343" s="85">
        <v>0</v>
      </c>
      <c r="W343" s="85">
        <v>0</v>
      </c>
      <c r="X343" s="85">
        <v>0</v>
      </c>
      <c r="Y343" s="85">
        <v>0</v>
      </c>
      <c r="Z343" s="85">
        <v>0</v>
      </c>
      <c r="AA343" s="85">
        <v>0</v>
      </c>
      <c r="AB343" s="85">
        <v>0</v>
      </c>
      <c r="AC343" s="85">
        <v>0</v>
      </c>
      <c r="AD343" s="85">
        <v>0</v>
      </c>
      <c r="AE343" s="85">
        <v>0</v>
      </c>
      <c r="AF343" s="85">
        <v>0</v>
      </c>
      <c r="AG343" s="85">
        <v>0</v>
      </c>
      <c r="AH343" s="85">
        <v>0</v>
      </c>
      <c r="AI343" s="85">
        <v>0</v>
      </c>
      <c r="AJ343" s="85">
        <v>0</v>
      </c>
      <c r="AK343" s="85">
        <v>0</v>
      </c>
      <c r="AL343" s="85">
        <v>0</v>
      </c>
      <c r="AM343" s="85">
        <v>0</v>
      </c>
      <c r="AN343" s="85">
        <v>0</v>
      </c>
      <c r="AO343" s="85">
        <v>0</v>
      </c>
      <c r="AP343" s="85">
        <v>0</v>
      </c>
      <c r="AQ343" s="85">
        <v>0</v>
      </c>
      <c r="AR343" s="85">
        <v>0</v>
      </c>
      <c r="AS343" s="85">
        <v>0</v>
      </c>
      <c r="AT343" s="85">
        <v>0</v>
      </c>
      <c r="AU343" s="85">
        <v>0</v>
      </c>
      <c r="AV343" s="85">
        <v>0</v>
      </c>
      <c r="AW343" s="85">
        <v>0</v>
      </c>
      <c r="AX343" s="85">
        <v>0</v>
      </c>
      <c r="AY343" s="85">
        <v>0</v>
      </c>
      <c r="AZ343" s="85">
        <v>0</v>
      </c>
      <c r="BA343" s="85">
        <v>0</v>
      </c>
      <c r="BB343" s="85">
        <v>0</v>
      </c>
      <c r="BC343" s="85">
        <v>0</v>
      </c>
      <c r="BD343" s="85">
        <v>0</v>
      </c>
      <c r="BE343" s="85">
        <v>0</v>
      </c>
      <c r="BF343" s="85">
        <v>0</v>
      </c>
      <c r="BG343" s="85">
        <v>0</v>
      </c>
      <c r="BH343" s="85">
        <v>0</v>
      </c>
      <c r="BI343" s="85">
        <v>0</v>
      </c>
      <c r="BJ343" s="85">
        <v>0</v>
      </c>
      <c r="BK343" s="85">
        <v>0</v>
      </c>
      <c r="BL343" s="85">
        <v>0</v>
      </c>
      <c r="BM343" s="85">
        <v>0</v>
      </c>
      <c r="BN343" s="85">
        <v>0</v>
      </c>
      <c r="BO343" s="85">
        <v>0</v>
      </c>
      <c r="BP343" s="85">
        <v>0</v>
      </c>
      <c r="BQ343" s="85">
        <v>0</v>
      </c>
      <c r="BR343" s="85">
        <v>0</v>
      </c>
      <c r="BS343" s="85">
        <v>0</v>
      </c>
      <c r="BT343" s="85">
        <v>0</v>
      </c>
      <c r="BU343" s="85">
        <v>0</v>
      </c>
      <c r="BV343" s="85">
        <v>0</v>
      </c>
      <c r="BW343" s="85">
        <v>0</v>
      </c>
      <c r="BX343" s="85">
        <v>0</v>
      </c>
      <c r="BY343" s="86"/>
    </row>
    <row r="344" spans="1:77" x14ac:dyDescent="0.2">
      <c r="A344" s="83" t="s">
        <v>43</v>
      </c>
      <c r="B344" s="84" t="s">
        <v>878</v>
      </c>
      <c r="C344" s="83" t="s">
        <v>879</v>
      </c>
      <c r="D344" s="85">
        <v>0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  <c r="Q344" s="85">
        <v>0</v>
      </c>
      <c r="R344" s="85">
        <v>0</v>
      </c>
      <c r="S344" s="85">
        <v>0</v>
      </c>
      <c r="T344" s="85">
        <v>0</v>
      </c>
      <c r="U344" s="85">
        <v>0</v>
      </c>
      <c r="V344" s="85">
        <v>0</v>
      </c>
      <c r="W344" s="85">
        <v>0</v>
      </c>
      <c r="X344" s="85">
        <v>0</v>
      </c>
      <c r="Y344" s="85">
        <v>0</v>
      </c>
      <c r="Z344" s="85">
        <v>0</v>
      </c>
      <c r="AA344" s="85">
        <v>0</v>
      </c>
      <c r="AB344" s="85">
        <v>0</v>
      </c>
      <c r="AC344" s="85">
        <v>0</v>
      </c>
      <c r="AD344" s="85">
        <v>0</v>
      </c>
      <c r="AE344" s="85">
        <v>0</v>
      </c>
      <c r="AF344" s="85">
        <v>0</v>
      </c>
      <c r="AG344" s="85">
        <v>10100</v>
      </c>
      <c r="AH344" s="85">
        <v>0</v>
      </c>
      <c r="AI344" s="85">
        <v>0</v>
      </c>
      <c r="AJ344" s="85">
        <v>0</v>
      </c>
      <c r="AK344" s="85">
        <v>0</v>
      </c>
      <c r="AL344" s="85">
        <v>0</v>
      </c>
      <c r="AM344" s="85">
        <v>0</v>
      </c>
      <c r="AN344" s="85">
        <v>0</v>
      </c>
      <c r="AO344" s="85">
        <v>0</v>
      </c>
      <c r="AP344" s="85">
        <v>0</v>
      </c>
      <c r="AQ344" s="85">
        <v>0</v>
      </c>
      <c r="AR344" s="85">
        <v>0</v>
      </c>
      <c r="AS344" s="85">
        <v>0</v>
      </c>
      <c r="AT344" s="85">
        <v>0</v>
      </c>
      <c r="AU344" s="85">
        <v>0</v>
      </c>
      <c r="AV344" s="85">
        <v>0</v>
      </c>
      <c r="AW344" s="85">
        <v>0</v>
      </c>
      <c r="AX344" s="85">
        <v>41664</v>
      </c>
      <c r="AY344" s="85">
        <v>0</v>
      </c>
      <c r="AZ344" s="85">
        <v>0</v>
      </c>
      <c r="BA344" s="85">
        <v>0</v>
      </c>
      <c r="BB344" s="85">
        <v>0</v>
      </c>
      <c r="BC344" s="85">
        <v>0</v>
      </c>
      <c r="BD344" s="85">
        <v>0</v>
      </c>
      <c r="BE344" s="85">
        <v>0</v>
      </c>
      <c r="BF344" s="85">
        <v>0</v>
      </c>
      <c r="BG344" s="85">
        <v>0</v>
      </c>
      <c r="BH344" s="85">
        <v>0</v>
      </c>
      <c r="BI344" s="85">
        <v>0</v>
      </c>
      <c r="BJ344" s="85">
        <v>0</v>
      </c>
      <c r="BK344" s="85">
        <v>0</v>
      </c>
      <c r="BL344" s="85">
        <v>0</v>
      </c>
      <c r="BM344" s="85">
        <v>0</v>
      </c>
      <c r="BN344" s="85">
        <v>0</v>
      </c>
      <c r="BO344" s="85">
        <v>0</v>
      </c>
      <c r="BP344" s="85">
        <v>0</v>
      </c>
      <c r="BQ344" s="85">
        <v>0</v>
      </c>
      <c r="BR344" s="85">
        <v>0</v>
      </c>
      <c r="BS344" s="85">
        <v>0</v>
      </c>
      <c r="BT344" s="85">
        <v>0</v>
      </c>
      <c r="BU344" s="85">
        <v>0</v>
      </c>
      <c r="BV344" s="85">
        <v>0</v>
      </c>
      <c r="BW344" s="85">
        <v>0</v>
      </c>
      <c r="BX344" s="85">
        <v>0</v>
      </c>
      <c r="BY344" s="86">
        <v>361746.25</v>
      </c>
    </row>
    <row r="345" spans="1:77" x14ac:dyDescent="0.2">
      <c r="A345" s="83" t="s">
        <v>43</v>
      </c>
      <c r="B345" s="84" t="s">
        <v>880</v>
      </c>
      <c r="C345" s="83" t="s">
        <v>881</v>
      </c>
      <c r="D345" s="85">
        <v>0</v>
      </c>
      <c r="E345" s="85">
        <v>0</v>
      </c>
      <c r="F345" s="85">
        <v>995000</v>
      </c>
      <c r="G345" s="85">
        <v>0</v>
      </c>
      <c r="H345" s="85">
        <v>0</v>
      </c>
      <c r="I345" s="85">
        <v>0</v>
      </c>
      <c r="J345" s="85">
        <v>0</v>
      </c>
      <c r="K345" s="85">
        <v>3236740</v>
      </c>
      <c r="L345" s="85">
        <v>783500</v>
      </c>
      <c r="M345" s="85">
        <v>1634500</v>
      </c>
      <c r="N345" s="85">
        <v>0</v>
      </c>
      <c r="O345" s="85">
        <v>2161800</v>
      </c>
      <c r="P345" s="85">
        <v>3068760</v>
      </c>
      <c r="Q345" s="85">
        <v>0</v>
      </c>
      <c r="R345" s="85">
        <v>0</v>
      </c>
      <c r="S345" s="85">
        <v>0</v>
      </c>
      <c r="T345" s="85">
        <v>783500</v>
      </c>
      <c r="U345" s="85">
        <v>0</v>
      </c>
      <c r="V345" s="85">
        <v>0</v>
      </c>
      <c r="W345" s="85">
        <v>0</v>
      </c>
      <c r="X345" s="85">
        <v>0</v>
      </c>
      <c r="Y345" s="85">
        <v>0</v>
      </c>
      <c r="Z345" s="85">
        <v>0</v>
      </c>
      <c r="AA345" s="85">
        <v>0</v>
      </c>
      <c r="AB345" s="85">
        <v>0</v>
      </c>
      <c r="AC345" s="85">
        <v>0</v>
      </c>
      <c r="AD345" s="85">
        <v>0</v>
      </c>
      <c r="AE345" s="85">
        <v>0</v>
      </c>
      <c r="AF345" s="85">
        <v>0</v>
      </c>
      <c r="AG345" s="85">
        <v>0</v>
      </c>
      <c r="AH345" s="85">
        <v>0</v>
      </c>
      <c r="AI345" s="85">
        <v>0</v>
      </c>
      <c r="AJ345" s="85">
        <v>0</v>
      </c>
      <c r="AK345" s="85">
        <v>0</v>
      </c>
      <c r="AL345" s="85">
        <v>0</v>
      </c>
      <c r="AM345" s="85">
        <v>0</v>
      </c>
      <c r="AN345" s="85">
        <v>0</v>
      </c>
      <c r="AO345" s="85">
        <v>0</v>
      </c>
      <c r="AP345" s="85">
        <v>2670000</v>
      </c>
      <c r="AQ345" s="85">
        <v>0</v>
      </c>
      <c r="AR345" s="85">
        <v>0</v>
      </c>
      <c r="AS345" s="85">
        <v>0</v>
      </c>
      <c r="AT345" s="85">
        <v>0</v>
      </c>
      <c r="AU345" s="85">
        <v>0</v>
      </c>
      <c r="AV345" s="85">
        <v>0</v>
      </c>
      <c r="AW345" s="85">
        <v>0</v>
      </c>
      <c r="AX345" s="85">
        <v>0</v>
      </c>
      <c r="AY345" s="85">
        <v>0</v>
      </c>
      <c r="AZ345" s="85">
        <v>735000</v>
      </c>
      <c r="BA345" s="85">
        <v>0</v>
      </c>
      <c r="BB345" s="85">
        <v>0</v>
      </c>
      <c r="BC345" s="85">
        <v>0</v>
      </c>
      <c r="BD345" s="85">
        <v>0</v>
      </c>
      <c r="BE345" s="85">
        <v>0</v>
      </c>
      <c r="BF345" s="85">
        <v>0</v>
      </c>
      <c r="BG345" s="85">
        <v>0</v>
      </c>
      <c r="BH345" s="85">
        <v>0</v>
      </c>
      <c r="BI345" s="85">
        <v>0</v>
      </c>
      <c r="BJ345" s="85">
        <v>1999830</v>
      </c>
      <c r="BK345" s="85">
        <v>0</v>
      </c>
      <c r="BL345" s="85">
        <v>548000</v>
      </c>
      <c r="BM345" s="85">
        <v>0</v>
      </c>
      <c r="BN345" s="85">
        <v>0</v>
      </c>
      <c r="BO345" s="85">
        <v>0</v>
      </c>
      <c r="BP345" s="85">
        <v>0</v>
      </c>
      <c r="BQ345" s="85">
        <v>0</v>
      </c>
      <c r="BR345" s="85">
        <v>0</v>
      </c>
      <c r="BS345" s="85">
        <v>0</v>
      </c>
      <c r="BT345" s="85">
        <v>0</v>
      </c>
      <c r="BU345" s="85">
        <v>0</v>
      </c>
      <c r="BV345" s="85">
        <v>0</v>
      </c>
      <c r="BW345" s="85">
        <v>0</v>
      </c>
      <c r="BX345" s="85">
        <v>0</v>
      </c>
      <c r="BY345" s="86"/>
    </row>
    <row r="346" spans="1:77" x14ac:dyDescent="0.2">
      <c r="A346" s="83" t="s">
        <v>43</v>
      </c>
      <c r="B346" s="84" t="s">
        <v>882</v>
      </c>
      <c r="C346" s="83" t="s">
        <v>883</v>
      </c>
      <c r="D346" s="85">
        <v>2333940.75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  <c r="Q346" s="85">
        <v>0</v>
      </c>
      <c r="R346" s="85">
        <v>0</v>
      </c>
      <c r="S346" s="85">
        <v>0</v>
      </c>
      <c r="T346" s="85">
        <v>0</v>
      </c>
      <c r="U346" s="85">
        <v>0</v>
      </c>
      <c r="V346" s="85">
        <v>4998.66</v>
      </c>
      <c r="W346" s="85">
        <v>0</v>
      </c>
      <c r="X346" s="85">
        <v>0</v>
      </c>
      <c r="Y346" s="85">
        <v>0</v>
      </c>
      <c r="Z346" s="85">
        <v>0</v>
      </c>
      <c r="AA346" s="85">
        <v>0</v>
      </c>
      <c r="AB346" s="85">
        <v>0</v>
      </c>
      <c r="AC346" s="85">
        <v>0</v>
      </c>
      <c r="AD346" s="85">
        <v>0</v>
      </c>
      <c r="AE346" s="85">
        <v>0</v>
      </c>
      <c r="AF346" s="85">
        <v>0</v>
      </c>
      <c r="AG346" s="85">
        <v>0</v>
      </c>
      <c r="AH346" s="85">
        <v>0</v>
      </c>
      <c r="AI346" s="85">
        <v>0</v>
      </c>
      <c r="AJ346" s="85">
        <v>0</v>
      </c>
      <c r="AK346" s="85">
        <v>0</v>
      </c>
      <c r="AL346" s="85">
        <v>0</v>
      </c>
      <c r="AM346" s="85">
        <v>0</v>
      </c>
      <c r="AN346" s="85">
        <v>0</v>
      </c>
      <c r="AO346" s="85">
        <v>0</v>
      </c>
      <c r="AP346" s="85">
        <v>0</v>
      </c>
      <c r="AQ346" s="85">
        <v>0</v>
      </c>
      <c r="AR346" s="85">
        <v>0</v>
      </c>
      <c r="AS346" s="85">
        <v>0</v>
      </c>
      <c r="AT346" s="85">
        <v>0</v>
      </c>
      <c r="AU346" s="85">
        <v>0</v>
      </c>
      <c r="AV346" s="85">
        <v>0</v>
      </c>
      <c r="AW346" s="85">
        <v>0</v>
      </c>
      <c r="AX346" s="85">
        <v>0</v>
      </c>
      <c r="AY346" s="85">
        <v>0</v>
      </c>
      <c r="AZ346" s="85">
        <v>0</v>
      </c>
      <c r="BA346" s="85">
        <v>0</v>
      </c>
      <c r="BB346" s="85">
        <v>0</v>
      </c>
      <c r="BC346" s="85">
        <v>0</v>
      </c>
      <c r="BD346" s="85">
        <v>0</v>
      </c>
      <c r="BE346" s="85">
        <v>0</v>
      </c>
      <c r="BF346" s="85">
        <v>0</v>
      </c>
      <c r="BG346" s="85">
        <v>0</v>
      </c>
      <c r="BH346" s="85">
        <v>0</v>
      </c>
      <c r="BI346" s="85">
        <v>0</v>
      </c>
      <c r="BJ346" s="85">
        <v>0</v>
      </c>
      <c r="BK346" s="85">
        <v>0</v>
      </c>
      <c r="BL346" s="85">
        <v>0</v>
      </c>
      <c r="BM346" s="85">
        <v>0</v>
      </c>
      <c r="BN346" s="85">
        <v>0</v>
      </c>
      <c r="BO346" s="85">
        <v>0</v>
      </c>
      <c r="BP346" s="85">
        <v>0</v>
      </c>
      <c r="BQ346" s="85">
        <v>0</v>
      </c>
      <c r="BR346" s="85">
        <v>58453</v>
      </c>
      <c r="BS346" s="85">
        <v>0</v>
      </c>
      <c r="BT346" s="85">
        <v>186090</v>
      </c>
      <c r="BU346" s="85">
        <v>86086</v>
      </c>
      <c r="BV346" s="85">
        <v>54002</v>
      </c>
      <c r="BW346" s="85">
        <v>35448</v>
      </c>
      <c r="BX346" s="85">
        <v>0</v>
      </c>
      <c r="BY346" s="86"/>
    </row>
    <row r="347" spans="1:77" x14ac:dyDescent="0.2">
      <c r="A347" s="83" t="s">
        <v>43</v>
      </c>
      <c r="B347" s="84" t="s">
        <v>884</v>
      </c>
      <c r="C347" s="83" t="s">
        <v>885</v>
      </c>
      <c r="D347" s="85">
        <v>0</v>
      </c>
      <c r="E347" s="85">
        <v>1431400</v>
      </c>
      <c r="F347" s="85">
        <v>3895425.35</v>
      </c>
      <c r="G347" s="85">
        <v>1709092</v>
      </c>
      <c r="H347" s="85">
        <v>1345325</v>
      </c>
      <c r="I347" s="85">
        <v>673477.67</v>
      </c>
      <c r="J347" s="85">
        <v>290000</v>
      </c>
      <c r="K347" s="85">
        <v>4325071</v>
      </c>
      <c r="L347" s="85">
        <v>2544432.8199999998</v>
      </c>
      <c r="M347" s="85">
        <v>10410852.93</v>
      </c>
      <c r="N347" s="85">
        <v>313958</v>
      </c>
      <c r="O347" s="85">
        <v>3889192.06</v>
      </c>
      <c r="P347" s="85">
        <v>11102601.300000001</v>
      </c>
      <c r="Q347" s="85">
        <v>5429724</v>
      </c>
      <c r="R347" s="85">
        <v>1031200</v>
      </c>
      <c r="S347" s="85">
        <v>2482228</v>
      </c>
      <c r="T347" s="85">
        <v>46</v>
      </c>
      <c r="U347" s="85">
        <v>824923</v>
      </c>
      <c r="V347" s="85">
        <v>4000</v>
      </c>
      <c r="W347" s="85">
        <v>6364406.5199999996</v>
      </c>
      <c r="X347" s="85">
        <v>1492570</v>
      </c>
      <c r="Y347" s="85">
        <v>2412948.4700000002</v>
      </c>
      <c r="Z347" s="85">
        <v>133200</v>
      </c>
      <c r="AA347" s="85">
        <v>0</v>
      </c>
      <c r="AB347" s="85">
        <v>1013852</v>
      </c>
      <c r="AC347" s="85">
        <v>0</v>
      </c>
      <c r="AD347" s="85">
        <v>0</v>
      </c>
      <c r="AE347" s="85">
        <v>0</v>
      </c>
      <c r="AF347" s="85">
        <v>710.8</v>
      </c>
      <c r="AG347" s="85">
        <v>545781.81000000006</v>
      </c>
      <c r="AH347" s="85">
        <v>598642.39</v>
      </c>
      <c r="AI347" s="85">
        <v>12805.4</v>
      </c>
      <c r="AJ347" s="85">
        <v>510339.21</v>
      </c>
      <c r="AK347" s="85">
        <v>218974.23</v>
      </c>
      <c r="AL347" s="85">
        <v>720260.78</v>
      </c>
      <c r="AM347" s="85">
        <v>1492988.2</v>
      </c>
      <c r="AN347" s="85">
        <v>714804.5</v>
      </c>
      <c r="AO347" s="85">
        <v>1059536.8</v>
      </c>
      <c r="AP347" s="85">
        <v>701516.80000000005</v>
      </c>
      <c r="AQ347" s="85">
        <v>0</v>
      </c>
      <c r="AR347" s="85">
        <v>7500</v>
      </c>
      <c r="AS347" s="85">
        <v>1064590</v>
      </c>
      <c r="AT347" s="85">
        <v>807400</v>
      </c>
      <c r="AU347" s="85">
        <v>775910</v>
      </c>
      <c r="AV347" s="85">
        <v>310472</v>
      </c>
      <c r="AW347" s="85">
        <v>650211.44999999995</v>
      </c>
      <c r="AX347" s="85">
        <v>0</v>
      </c>
      <c r="AY347" s="85">
        <v>18000</v>
      </c>
      <c r="AZ347" s="85">
        <v>987641.99</v>
      </c>
      <c r="BA347" s="85">
        <v>1620153</v>
      </c>
      <c r="BB347" s="85">
        <v>13500</v>
      </c>
      <c r="BC347" s="85">
        <v>0</v>
      </c>
      <c r="BD347" s="85">
        <v>4842645</v>
      </c>
      <c r="BE347" s="85">
        <v>9000</v>
      </c>
      <c r="BF347" s="85">
        <v>918290.49</v>
      </c>
      <c r="BG347" s="85">
        <v>594570.76</v>
      </c>
      <c r="BH347" s="85">
        <v>401600</v>
      </c>
      <c r="BI347" s="85">
        <v>0</v>
      </c>
      <c r="BJ347" s="85">
        <v>3591228</v>
      </c>
      <c r="BK347" s="85">
        <v>1556976.58</v>
      </c>
      <c r="BL347" s="85">
        <v>491970</v>
      </c>
      <c r="BM347" s="85">
        <v>1256768</v>
      </c>
      <c r="BN347" s="85">
        <v>787902</v>
      </c>
      <c r="BO347" s="85">
        <v>1583066</v>
      </c>
      <c r="BP347" s="85">
        <v>0</v>
      </c>
      <c r="BQ347" s="85">
        <v>1135301</v>
      </c>
      <c r="BR347" s="85">
        <v>1187300</v>
      </c>
      <c r="BS347" s="85">
        <v>3115389.41</v>
      </c>
      <c r="BT347" s="85">
        <v>2078953.6</v>
      </c>
      <c r="BU347" s="85">
        <v>2469293</v>
      </c>
      <c r="BV347" s="85">
        <v>969623.87</v>
      </c>
      <c r="BW347" s="85">
        <v>570230</v>
      </c>
      <c r="BX347" s="85">
        <v>668395.92000000004</v>
      </c>
      <c r="BY347" s="86">
        <v>1984053.96</v>
      </c>
    </row>
    <row r="348" spans="1:77" x14ac:dyDescent="0.2">
      <c r="A348" s="83" t="s">
        <v>43</v>
      </c>
      <c r="B348" s="84" t="s">
        <v>886</v>
      </c>
      <c r="C348" s="83" t="s">
        <v>887</v>
      </c>
      <c r="D348" s="85">
        <v>713074.23</v>
      </c>
      <c r="E348" s="85">
        <v>0</v>
      </c>
      <c r="F348" s="85">
        <v>74014</v>
      </c>
      <c r="G348" s="85">
        <v>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  <c r="M348" s="85">
        <v>0</v>
      </c>
      <c r="N348" s="85">
        <v>0</v>
      </c>
      <c r="O348" s="85">
        <v>0</v>
      </c>
      <c r="P348" s="85">
        <v>0</v>
      </c>
      <c r="Q348" s="85">
        <v>0</v>
      </c>
      <c r="R348" s="85">
        <v>0</v>
      </c>
      <c r="S348" s="85">
        <v>0</v>
      </c>
      <c r="T348" s="85">
        <v>0</v>
      </c>
      <c r="U348" s="85">
        <v>0</v>
      </c>
      <c r="V348" s="85">
        <v>0</v>
      </c>
      <c r="W348" s="85">
        <v>0</v>
      </c>
      <c r="X348" s="85">
        <v>0</v>
      </c>
      <c r="Y348" s="85">
        <v>0</v>
      </c>
      <c r="Z348" s="85">
        <v>0</v>
      </c>
      <c r="AA348" s="85">
        <v>0</v>
      </c>
      <c r="AB348" s="85">
        <v>0</v>
      </c>
      <c r="AC348" s="85">
        <v>0</v>
      </c>
      <c r="AD348" s="85">
        <v>0</v>
      </c>
      <c r="AE348" s="85">
        <v>0</v>
      </c>
      <c r="AF348" s="85">
        <v>0</v>
      </c>
      <c r="AG348" s="85">
        <v>0</v>
      </c>
      <c r="AH348" s="85">
        <v>0</v>
      </c>
      <c r="AI348" s="85">
        <v>0</v>
      </c>
      <c r="AJ348" s="85">
        <v>0</v>
      </c>
      <c r="AK348" s="85">
        <v>0</v>
      </c>
      <c r="AL348" s="85">
        <v>0</v>
      </c>
      <c r="AM348" s="85">
        <v>0</v>
      </c>
      <c r="AN348" s="85">
        <v>0</v>
      </c>
      <c r="AO348" s="85">
        <v>0</v>
      </c>
      <c r="AP348" s="85">
        <v>0</v>
      </c>
      <c r="AQ348" s="85">
        <v>0</v>
      </c>
      <c r="AR348" s="85">
        <v>0</v>
      </c>
      <c r="AS348" s="85">
        <v>0</v>
      </c>
      <c r="AT348" s="85">
        <v>0</v>
      </c>
      <c r="AU348" s="85">
        <v>0</v>
      </c>
      <c r="AV348" s="85">
        <v>0</v>
      </c>
      <c r="AW348" s="85">
        <v>0</v>
      </c>
      <c r="AX348" s="85">
        <v>0</v>
      </c>
      <c r="AY348" s="85">
        <v>0</v>
      </c>
      <c r="AZ348" s="85">
        <v>0</v>
      </c>
      <c r="BA348" s="85">
        <v>0</v>
      </c>
      <c r="BB348" s="85">
        <v>0</v>
      </c>
      <c r="BC348" s="85">
        <v>0</v>
      </c>
      <c r="BD348" s="85">
        <v>0</v>
      </c>
      <c r="BE348" s="85">
        <v>0</v>
      </c>
      <c r="BF348" s="85">
        <v>0</v>
      </c>
      <c r="BG348" s="85">
        <v>0</v>
      </c>
      <c r="BH348" s="85">
        <v>0</v>
      </c>
      <c r="BI348" s="85">
        <v>0</v>
      </c>
      <c r="BJ348" s="85">
        <v>0</v>
      </c>
      <c r="BK348" s="85">
        <v>0</v>
      </c>
      <c r="BL348" s="85">
        <v>0</v>
      </c>
      <c r="BM348" s="85">
        <v>0</v>
      </c>
      <c r="BN348" s="85">
        <v>0</v>
      </c>
      <c r="BO348" s="85">
        <v>68440</v>
      </c>
      <c r="BP348" s="85">
        <v>0</v>
      </c>
      <c r="BQ348" s="85">
        <v>0</v>
      </c>
      <c r="BR348" s="85">
        <v>0</v>
      </c>
      <c r="BS348" s="85">
        <v>0</v>
      </c>
      <c r="BT348" s="85">
        <v>0</v>
      </c>
      <c r="BU348" s="85">
        <v>0</v>
      </c>
      <c r="BV348" s="85">
        <v>0</v>
      </c>
      <c r="BW348" s="85">
        <v>0</v>
      </c>
      <c r="BX348" s="85">
        <v>0</v>
      </c>
      <c r="BY348" s="86">
        <v>5130347.32</v>
      </c>
    </row>
    <row r="349" spans="1:77" x14ac:dyDescent="0.2">
      <c r="A349" s="83" t="s">
        <v>43</v>
      </c>
      <c r="B349" s="84" t="s">
        <v>888</v>
      </c>
      <c r="C349" s="83" t="s">
        <v>889</v>
      </c>
      <c r="D349" s="85">
        <v>0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  <c r="Q349" s="85">
        <v>0</v>
      </c>
      <c r="R349" s="85">
        <v>0</v>
      </c>
      <c r="S349" s="85">
        <v>0</v>
      </c>
      <c r="T349" s="85">
        <v>0</v>
      </c>
      <c r="U349" s="85">
        <v>0</v>
      </c>
      <c r="V349" s="85">
        <v>0</v>
      </c>
      <c r="W349" s="85">
        <v>8300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85">
        <v>0</v>
      </c>
      <c r="AI349" s="85">
        <v>0</v>
      </c>
      <c r="AJ349" s="8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v>0</v>
      </c>
      <c r="AU349" s="85">
        <v>0</v>
      </c>
      <c r="AV349" s="85">
        <v>0</v>
      </c>
      <c r="AW349" s="85">
        <v>0</v>
      </c>
      <c r="AX349" s="85">
        <v>0</v>
      </c>
      <c r="AY349" s="85">
        <v>0</v>
      </c>
      <c r="AZ349" s="85">
        <v>0</v>
      </c>
      <c r="BA349" s="85">
        <v>1109807.6499999999</v>
      </c>
      <c r="BB349" s="85">
        <v>0</v>
      </c>
      <c r="BC349" s="85">
        <v>0</v>
      </c>
      <c r="BD349" s="85">
        <v>25400</v>
      </c>
      <c r="BE349" s="85">
        <v>0</v>
      </c>
      <c r="BF349" s="85">
        <v>0</v>
      </c>
      <c r="BG349" s="85">
        <v>0</v>
      </c>
      <c r="BH349" s="85">
        <v>0</v>
      </c>
      <c r="BI349" s="85">
        <v>0</v>
      </c>
      <c r="BJ349" s="85">
        <v>0</v>
      </c>
      <c r="BK349" s="85">
        <v>0</v>
      </c>
      <c r="BL349" s="85">
        <v>0</v>
      </c>
      <c r="BM349" s="85">
        <v>0</v>
      </c>
      <c r="BN349" s="85">
        <v>0</v>
      </c>
      <c r="BO349" s="85">
        <v>4538</v>
      </c>
      <c r="BP349" s="85">
        <v>0</v>
      </c>
      <c r="BQ349" s="85">
        <v>0</v>
      </c>
      <c r="BR349" s="85">
        <v>0</v>
      </c>
      <c r="BS349" s="85">
        <v>0</v>
      </c>
      <c r="BT349" s="85">
        <v>0</v>
      </c>
      <c r="BU349" s="85">
        <v>0</v>
      </c>
      <c r="BV349" s="85">
        <v>0</v>
      </c>
      <c r="BW349" s="85">
        <v>0</v>
      </c>
      <c r="BX349" s="85">
        <v>0</v>
      </c>
      <c r="BY349" s="86">
        <v>2664344.16</v>
      </c>
    </row>
    <row r="350" spans="1:77" x14ac:dyDescent="0.2">
      <c r="A350" s="83" t="s">
        <v>43</v>
      </c>
      <c r="B350" s="84" t="s">
        <v>890</v>
      </c>
      <c r="C350" s="83" t="s">
        <v>891</v>
      </c>
      <c r="D350" s="85">
        <v>0</v>
      </c>
      <c r="E350" s="85">
        <v>556799</v>
      </c>
      <c r="F350" s="85">
        <v>251745</v>
      </c>
      <c r="G350" s="85">
        <v>232465</v>
      </c>
      <c r="H350" s="85">
        <v>209163</v>
      </c>
      <c r="I350" s="85">
        <v>1500</v>
      </c>
      <c r="J350" s="85">
        <v>0</v>
      </c>
      <c r="K350" s="85">
        <v>564120</v>
      </c>
      <c r="L350" s="85">
        <v>196707</v>
      </c>
      <c r="M350" s="85">
        <v>681748</v>
      </c>
      <c r="N350" s="85">
        <v>395836.87</v>
      </c>
      <c r="O350" s="85">
        <v>411798</v>
      </c>
      <c r="P350" s="85">
        <v>617150</v>
      </c>
      <c r="Q350" s="85">
        <v>587981.25</v>
      </c>
      <c r="R350" s="85">
        <v>185892</v>
      </c>
      <c r="S350" s="85">
        <v>415851</v>
      </c>
      <c r="T350" s="85">
        <v>179515</v>
      </c>
      <c r="U350" s="85">
        <v>37142</v>
      </c>
      <c r="V350" s="85">
        <v>0</v>
      </c>
      <c r="W350" s="85">
        <v>734073</v>
      </c>
      <c r="X350" s="85">
        <v>296426.5</v>
      </c>
      <c r="Y350" s="85">
        <v>685191.46</v>
      </c>
      <c r="Z350" s="85">
        <v>0</v>
      </c>
      <c r="AA350" s="85">
        <v>0</v>
      </c>
      <c r="AB350" s="85">
        <v>92125.5</v>
      </c>
      <c r="AC350" s="85">
        <v>0</v>
      </c>
      <c r="AD350" s="85">
        <v>0</v>
      </c>
      <c r="AE350" s="85">
        <v>0</v>
      </c>
      <c r="AF350" s="85">
        <v>204925.75</v>
      </c>
      <c r="AG350" s="85">
        <v>69481.37</v>
      </c>
      <c r="AH350" s="85">
        <v>0</v>
      </c>
      <c r="AI350" s="85">
        <v>85312</v>
      </c>
      <c r="AJ350" s="85">
        <v>126266.25</v>
      </c>
      <c r="AK350" s="85">
        <v>98995</v>
      </c>
      <c r="AL350" s="85">
        <v>76532</v>
      </c>
      <c r="AM350" s="85">
        <v>138388.25</v>
      </c>
      <c r="AN350" s="85">
        <v>67742.25</v>
      </c>
      <c r="AO350" s="85">
        <v>68683</v>
      </c>
      <c r="AP350" s="85">
        <v>174221.75</v>
      </c>
      <c r="AQ350" s="85">
        <v>0</v>
      </c>
      <c r="AR350" s="85">
        <v>0</v>
      </c>
      <c r="AS350" s="85">
        <v>168994.5</v>
      </c>
      <c r="AT350" s="85">
        <v>76019</v>
      </c>
      <c r="AU350" s="85">
        <v>200983.5</v>
      </c>
      <c r="AV350" s="85">
        <v>7250</v>
      </c>
      <c r="AW350" s="85">
        <v>98181</v>
      </c>
      <c r="AX350" s="85">
        <v>0</v>
      </c>
      <c r="AY350" s="85">
        <v>57018</v>
      </c>
      <c r="AZ350" s="85">
        <v>782437.26</v>
      </c>
      <c r="BA350" s="85">
        <v>792836</v>
      </c>
      <c r="BB350" s="85">
        <v>0</v>
      </c>
      <c r="BC350" s="85">
        <v>0</v>
      </c>
      <c r="BD350" s="85">
        <v>370257.5</v>
      </c>
      <c r="BE350" s="85">
        <v>1455948.48</v>
      </c>
      <c r="BF350" s="85">
        <v>236375</v>
      </c>
      <c r="BG350" s="85">
        <v>77354</v>
      </c>
      <c r="BH350" s="85">
        <v>22414</v>
      </c>
      <c r="BI350" s="85">
        <v>0</v>
      </c>
      <c r="BJ350" s="85">
        <v>618350.5</v>
      </c>
      <c r="BK350" s="85">
        <v>165738.5</v>
      </c>
      <c r="BL350" s="85">
        <v>202392.25</v>
      </c>
      <c r="BM350" s="85">
        <v>185797</v>
      </c>
      <c r="BN350" s="85">
        <v>311035</v>
      </c>
      <c r="BO350" s="85">
        <v>182756.5</v>
      </c>
      <c r="BP350" s="85">
        <v>0</v>
      </c>
      <c r="BQ350" s="85">
        <v>142136.5</v>
      </c>
      <c r="BR350" s="85">
        <v>109842</v>
      </c>
      <c r="BS350" s="85">
        <v>257064.13</v>
      </c>
      <c r="BT350" s="85">
        <v>131666</v>
      </c>
      <c r="BU350" s="85">
        <v>146486.41</v>
      </c>
      <c r="BV350" s="85">
        <v>87180</v>
      </c>
      <c r="BW350" s="85">
        <v>21720</v>
      </c>
      <c r="BX350" s="85">
        <v>11750</v>
      </c>
      <c r="BY350" s="86">
        <v>270730</v>
      </c>
    </row>
    <row r="351" spans="1:77" x14ac:dyDescent="0.2">
      <c r="A351" s="83" t="s">
        <v>43</v>
      </c>
      <c r="B351" s="84" t="s">
        <v>892</v>
      </c>
      <c r="C351" s="83" t="s">
        <v>893</v>
      </c>
      <c r="D351" s="85">
        <v>0</v>
      </c>
      <c r="E351" s="85">
        <v>0</v>
      </c>
      <c r="F351" s="85">
        <v>0</v>
      </c>
      <c r="G351" s="85">
        <v>357956</v>
      </c>
      <c r="H351" s="85">
        <v>39422</v>
      </c>
      <c r="I351" s="85">
        <v>320214</v>
      </c>
      <c r="J351" s="85">
        <v>1501140</v>
      </c>
      <c r="K351" s="85">
        <v>0</v>
      </c>
      <c r="L351" s="85">
        <v>0</v>
      </c>
      <c r="M351" s="85">
        <v>855780</v>
      </c>
      <c r="N351" s="85">
        <v>0</v>
      </c>
      <c r="O351" s="85">
        <v>334860</v>
      </c>
      <c r="P351" s="85">
        <v>357955</v>
      </c>
      <c r="Q351" s="85">
        <v>773550</v>
      </c>
      <c r="R351" s="85">
        <v>57510</v>
      </c>
      <c r="S351" s="85">
        <v>335560</v>
      </c>
      <c r="T351" s="85">
        <v>0</v>
      </c>
      <c r="U351" s="85">
        <v>173250</v>
      </c>
      <c r="V351" s="85">
        <v>1836330</v>
      </c>
      <c r="W351" s="85">
        <v>488750</v>
      </c>
      <c r="X351" s="85">
        <v>442270</v>
      </c>
      <c r="Y351" s="85">
        <v>632209</v>
      </c>
      <c r="Z351" s="85">
        <v>0</v>
      </c>
      <c r="AA351" s="85">
        <v>0</v>
      </c>
      <c r="AB351" s="85">
        <v>380000</v>
      </c>
      <c r="AC351" s="85">
        <v>202792</v>
      </c>
      <c r="AD351" s="85">
        <v>0</v>
      </c>
      <c r="AE351" s="85">
        <v>1127430</v>
      </c>
      <c r="AF351" s="85">
        <v>531426</v>
      </c>
      <c r="AG351" s="85">
        <v>243550</v>
      </c>
      <c r="AH351" s="85">
        <v>116747</v>
      </c>
      <c r="AI351" s="85">
        <v>202530</v>
      </c>
      <c r="AJ351" s="85">
        <v>294750</v>
      </c>
      <c r="AK351" s="85">
        <v>389446</v>
      </c>
      <c r="AL351" s="85">
        <v>238120</v>
      </c>
      <c r="AM351" s="85">
        <v>349343</v>
      </c>
      <c r="AN351" s="85">
        <v>205200</v>
      </c>
      <c r="AO351" s="85">
        <v>215970</v>
      </c>
      <c r="AP351" s="85">
        <v>289990</v>
      </c>
      <c r="AQ351" s="85">
        <v>844718</v>
      </c>
      <c r="AR351" s="85">
        <v>145660</v>
      </c>
      <c r="AS351" s="85">
        <v>121740</v>
      </c>
      <c r="AT351" s="85">
        <v>259884</v>
      </c>
      <c r="AU351" s="85">
        <v>0</v>
      </c>
      <c r="AV351" s="85">
        <v>74840</v>
      </c>
      <c r="AW351" s="85">
        <v>131918</v>
      </c>
      <c r="AX351" s="85">
        <v>0</v>
      </c>
      <c r="AY351" s="85">
        <v>249660</v>
      </c>
      <c r="AZ351" s="85">
        <v>0</v>
      </c>
      <c r="BA351" s="85">
        <v>0</v>
      </c>
      <c r="BB351" s="85">
        <v>336030</v>
      </c>
      <c r="BC351" s="85">
        <v>0</v>
      </c>
      <c r="BD351" s="85">
        <v>339900</v>
      </c>
      <c r="BE351" s="85">
        <v>331850</v>
      </c>
      <c r="BF351" s="85">
        <v>237417</v>
      </c>
      <c r="BG351" s="85">
        <v>94192</v>
      </c>
      <c r="BH351" s="85">
        <v>67360</v>
      </c>
      <c r="BI351" s="85">
        <v>0</v>
      </c>
      <c r="BJ351" s="85">
        <v>0</v>
      </c>
      <c r="BK351" s="85">
        <v>194530</v>
      </c>
      <c r="BL351" s="85">
        <v>175140</v>
      </c>
      <c r="BM351" s="85">
        <v>0</v>
      </c>
      <c r="BN351" s="85">
        <v>257409</v>
      </c>
      <c r="BO351" s="85">
        <v>0</v>
      </c>
      <c r="BP351" s="85">
        <v>574260</v>
      </c>
      <c r="BQ351" s="85">
        <v>151800</v>
      </c>
      <c r="BR351" s="85">
        <v>224320</v>
      </c>
      <c r="BS351" s="85">
        <v>185730</v>
      </c>
      <c r="BT351" s="85">
        <v>232180</v>
      </c>
      <c r="BU351" s="85">
        <v>440020</v>
      </c>
      <c r="BV351" s="85">
        <v>281950</v>
      </c>
      <c r="BW351" s="85">
        <v>144390</v>
      </c>
      <c r="BX351" s="85">
        <v>140080.75</v>
      </c>
      <c r="BY351" s="86">
        <v>1464699</v>
      </c>
    </row>
    <row r="352" spans="1:77" x14ac:dyDescent="0.2">
      <c r="A352" s="83" t="s">
        <v>43</v>
      </c>
      <c r="B352" s="84" t="s">
        <v>894</v>
      </c>
      <c r="C352" s="83" t="s">
        <v>895</v>
      </c>
      <c r="D352" s="85">
        <v>0</v>
      </c>
      <c r="E352" s="85">
        <v>0</v>
      </c>
      <c r="F352" s="85">
        <v>0</v>
      </c>
      <c r="G352" s="85">
        <v>0</v>
      </c>
      <c r="H352" s="85">
        <v>0</v>
      </c>
      <c r="I352" s="85">
        <v>0</v>
      </c>
      <c r="J352" s="85">
        <v>17199000</v>
      </c>
      <c r="K352" s="85">
        <v>0</v>
      </c>
      <c r="L352" s="85">
        <v>0</v>
      </c>
      <c r="M352" s="85">
        <v>0</v>
      </c>
      <c r="N352" s="85">
        <v>0</v>
      </c>
      <c r="O352" s="85">
        <v>0</v>
      </c>
      <c r="P352" s="85">
        <v>0</v>
      </c>
      <c r="Q352" s="85">
        <v>0</v>
      </c>
      <c r="R352" s="85">
        <v>0</v>
      </c>
      <c r="S352" s="85">
        <v>0</v>
      </c>
      <c r="T352" s="85">
        <v>0</v>
      </c>
      <c r="U352" s="85">
        <v>0</v>
      </c>
      <c r="V352" s="85">
        <v>0</v>
      </c>
      <c r="W352" s="85">
        <v>0</v>
      </c>
      <c r="X352" s="85">
        <v>0</v>
      </c>
      <c r="Y352" s="85">
        <v>0</v>
      </c>
      <c r="Z352" s="85">
        <v>0</v>
      </c>
      <c r="AA352" s="85">
        <v>0</v>
      </c>
      <c r="AB352" s="85">
        <v>0</v>
      </c>
      <c r="AC352" s="85">
        <v>0</v>
      </c>
      <c r="AD352" s="85">
        <v>0</v>
      </c>
      <c r="AE352" s="85">
        <v>15729000</v>
      </c>
      <c r="AF352" s="85">
        <v>0</v>
      </c>
      <c r="AG352" s="85">
        <v>0</v>
      </c>
      <c r="AH352" s="85">
        <v>0</v>
      </c>
      <c r="AI352" s="85">
        <v>0</v>
      </c>
      <c r="AJ352" s="85">
        <v>0</v>
      </c>
      <c r="AK352" s="85">
        <v>0</v>
      </c>
      <c r="AL352" s="85">
        <v>0</v>
      </c>
      <c r="AM352" s="85">
        <v>0</v>
      </c>
      <c r="AN352" s="85">
        <v>0</v>
      </c>
      <c r="AO352" s="85">
        <v>0</v>
      </c>
      <c r="AP352" s="85">
        <v>0</v>
      </c>
      <c r="AQ352" s="85">
        <v>0</v>
      </c>
      <c r="AR352" s="85">
        <v>0</v>
      </c>
      <c r="AS352" s="85">
        <v>0</v>
      </c>
      <c r="AT352" s="85">
        <v>0</v>
      </c>
      <c r="AU352" s="85">
        <v>0</v>
      </c>
      <c r="AV352" s="85">
        <v>0</v>
      </c>
      <c r="AW352" s="85">
        <v>0</v>
      </c>
      <c r="AX352" s="85">
        <v>0</v>
      </c>
      <c r="AY352" s="85">
        <v>0</v>
      </c>
      <c r="AZ352" s="85">
        <v>0</v>
      </c>
      <c r="BA352" s="85">
        <v>0</v>
      </c>
      <c r="BB352" s="85">
        <v>0</v>
      </c>
      <c r="BC352" s="85">
        <v>0</v>
      </c>
      <c r="BD352" s="85">
        <v>0</v>
      </c>
      <c r="BE352" s="85">
        <v>0</v>
      </c>
      <c r="BF352" s="85">
        <v>0</v>
      </c>
      <c r="BG352" s="85">
        <v>0</v>
      </c>
      <c r="BH352" s="85">
        <v>0</v>
      </c>
      <c r="BI352" s="85">
        <v>0</v>
      </c>
      <c r="BJ352" s="85">
        <v>0</v>
      </c>
      <c r="BK352" s="85">
        <v>0</v>
      </c>
      <c r="BL352" s="85">
        <v>0</v>
      </c>
      <c r="BM352" s="85">
        <v>0</v>
      </c>
      <c r="BN352" s="85">
        <v>0</v>
      </c>
      <c r="BO352" s="85">
        <v>0</v>
      </c>
      <c r="BP352" s="85">
        <v>145000</v>
      </c>
      <c r="BQ352" s="85">
        <v>0</v>
      </c>
      <c r="BR352" s="85">
        <v>0</v>
      </c>
      <c r="BS352" s="85">
        <v>0</v>
      </c>
      <c r="BT352" s="85">
        <v>0</v>
      </c>
      <c r="BU352" s="85">
        <v>0</v>
      </c>
      <c r="BV352" s="85">
        <v>0</v>
      </c>
      <c r="BW352" s="85">
        <v>0</v>
      </c>
      <c r="BX352" s="85">
        <v>0</v>
      </c>
      <c r="BY352" s="86">
        <v>12356612.33</v>
      </c>
    </row>
    <row r="353" spans="1:77" x14ac:dyDescent="0.2">
      <c r="A353" s="83" t="s">
        <v>43</v>
      </c>
      <c r="B353" s="84" t="s">
        <v>896</v>
      </c>
      <c r="C353" s="83" t="s">
        <v>897</v>
      </c>
      <c r="D353" s="85">
        <v>0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570685338.17999995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  <c r="Q353" s="85">
        <v>0</v>
      </c>
      <c r="R353" s="85">
        <v>0</v>
      </c>
      <c r="S353" s="85">
        <v>0</v>
      </c>
      <c r="T353" s="85">
        <v>0</v>
      </c>
      <c r="U353" s="85">
        <v>0</v>
      </c>
      <c r="V353" s="85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85">
        <v>0</v>
      </c>
      <c r="AI353" s="85">
        <v>0</v>
      </c>
      <c r="AJ353" s="8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v>0</v>
      </c>
      <c r="AU353" s="85">
        <v>0</v>
      </c>
      <c r="AV353" s="85">
        <v>0</v>
      </c>
      <c r="AW353" s="85">
        <v>0</v>
      </c>
      <c r="AX353" s="85">
        <v>228000992.08000001</v>
      </c>
      <c r="AY353" s="85">
        <v>0</v>
      </c>
      <c r="AZ353" s="85">
        <v>0</v>
      </c>
      <c r="BA353" s="85">
        <v>0</v>
      </c>
      <c r="BB353" s="85">
        <v>0</v>
      </c>
      <c r="BC353" s="85">
        <v>0</v>
      </c>
      <c r="BD353" s="85">
        <v>0</v>
      </c>
      <c r="BE353" s="85">
        <v>0</v>
      </c>
      <c r="BF353" s="85">
        <v>0</v>
      </c>
      <c r="BG353" s="85">
        <v>0</v>
      </c>
      <c r="BH353" s="85">
        <v>0</v>
      </c>
      <c r="BI353" s="85">
        <v>4169728</v>
      </c>
      <c r="BJ353" s="85">
        <v>0</v>
      </c>
      <c r="BK353" s="85">
        <v>0</v>
      </c>
      <c r="BL353" s="85">
        <v>0</v>
      </c>
      <c r="BM353" s="85">
        <v>0</v>
      </c>
      <c r="BN353" s="85">
        <v>0</v>
      </c>
      <c r="BO353" s="85">
        <v>0</v>
      </c>
      <c r="BP353" s="85">
        <v>0</v>
      </c>
      <c r="BQ353" s="85">
        <v>0</v>
      </c>
      <c r="BR353" s="85">
        <v>0</v>
      </c>
      <c r="BS353" s="85">
        <v>0</v>
      </c>
      <c r="BT353" s="85">
        <v>0</v>
      </c>
      <c r="BU353" s="85">
        <v>0</v>
      </c>
      <c r="BV353" s="85">
        <v>0</v>
      </c>
      <c r="BW353" s="85">
        <v>0</v>
      </c>
      <c r="BX353" s="85">
        <v>0</v>
      </c>
      <c r="BY353" s="86">
        <v>167024</v>
      </c>
    </row>
    <row r="354" spans="1:77" x14ac:dyDescent="0.2">
      <c r="A354" s="83" t="s">
        <v>43</v>
      </c>
      <c r="B354" s="84" t="s">
        <v>898</v>
      </c>
      <c r="C354" s="83" t="s">
        <v>899</v>
      </c>
      <c r="D354" s="85">
        <v>0</v>
      </c>
      <c r="E354" s="85">
        <v>0</v>
      </c>
      <c r="F354" s="85">
        <v>0</v>
      </c>
      <c r="G354" s="85">
        <v>0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  <c r="M354" s="85">
        <v>0</v>
      </c>
      <c r="N354" s="85">
        <v>0</v>
      </c>
      <c r="O354" s="85">
        <v>0</v>
      </c>
      <c r="P354" s="85">
        <v>0</v>
      </c>
      <c r="Q354" s="85">
        <v>0</v>
      </c>
      <c r="R354" s="85">
        <v>0</v>
      </c>
      <c r="S354" s="85">
        <v>0</v>
      </c>
      <c r="T354" s="85">
        <v>0</v>
      </c>
      <c r="U354" s="85">
        <v>0</v>
      </c>
      <c r="V354" s="85">
        <v>0</v>
      </c>
      <c r="W354" s="85">
        <v>0</v>
      </c>
      <c r="X354" s="85">
        <v>0</v>
      </c>
      <c r="Y354" s="85">
        <v>0</v>
      </c>
      <c r="Z354" s="85">
        <v>0</v>
      </c>
      <c r="AA354" s="85">
        <v>0</v>
      </c>
      <c r="AB354" s="85">
        <v>0</v>
      </c>
      <c r="AC354" s="85">
        <v>0</v>
      </c>
      <c r="AD354" s="85">
        <v>0</v>
      </c>
      <c r="AE354" s="85">
        <v>0</v>
      </c>
      <c r="AF354" s="85">
        <v>0</v>
      </c>
      <c r="AG354" s="85">
        <v>0</v>
      </c>
      <c r="AH354" s="85">
        <v>0</v>
      </c>
      <c r="AI354" s="85">
        <v>0</v>
      </c>
      <c r="AJ354" s="85">
        <v>0</v>
      </c>
      <c r="AK354" s="85">
        <v>0</v>
      </c>
      <c r="AL354" s="85">
        <v>0</v>
      </c>
      <c r="AM354" s="85">
        <v>0</v>
      </c>
      <c r="AN354" s="85">
        <v>0</v>
      </c>
      <c r="AO354" s="85">
        <v>0</v>
      </c>
      <c r="AP354" s="85">
        <v>0</v>
      </c>
      <c r="AQ354" s="85">
        <v>0</v>
      </c>
      <c r="AR354" s="85">
        <v>0</v>
      </c>
      <c r="AS354" s="85">
        <v>0</v>
      </c>
      <c r="AT354" s="85">
        <v>0</v>
      </c>
      <c r="AU354" s="85">
        <v>0</v>
      </c>
      <c r="AV354" s="85">
        <v>0</v>
      </c>
      <c r="AW354" s="85">
        <v>0</v>
      </c>
      <c r="AX354" s="85">
        <v>0</v>
      </c>
      <c r="AY354" s="85">
        <v>0</v>
      </c>
      <c r="AZ354" s="85">
        <v>0</v>
      </c>
      <c r="BA354" s="85">
        <v>0</v>
      </c>
      <c r="BB354" s="85">
        <v>0</v>
      </c>
      <c r="BC354" s="85">
        <v>0</v>
      </c>
      <c r="BD354" s="85">
        <v>0</v>
      </c>
      <c r="BE354" s="85">
        <v>0</v>
      </c>
      <c r="BF354" s="85">
        <v>0</v>
      </c>
      <c r="BG354" s="85">
        <v>0</v>
      </c>
      <c r="BH354" s="85">
        <v>0</v>
      </c>
      <c r="BI354" s="85">
        <v>2000</v>
      </c>
      <c r="BJ354" s="85">
        <v>0</v>
      </c>
      <c r="BK354" s="85">
        <v>0</v>
      </c>
      <c r="BL354" s="85">
        <v>0</v>
      </c>
      <c r="BM354" s="85">
        <v>0</v>
      </c>
      <c r="BN354" s="85">
        <v>0</v>
      </c>
      <c r="BO354" s="85">
        <v>0</v>
      </c>
      <c r="BP354" s="85">
        <v>0</v>
      </c>
      <c r="BQ354" s="85">
        <v>0</v>
      </c>
      <c r="BR354" s="85">
        <v>0</v>
      </c>
      <c r="BS354" s="85">
        <v>0</v>
      </c>
      <c r="BT354" s="85">
        <v>0</v>
      </c>
      <c r="BU354" s="85">
        <v>0</v>
      </c>
      <c r="BV354" s="85">
        <v>0</v>
      </c>
      <c r="BW354" s="85">
        <v>0</v>
      </c>
      <c r="BX354" s="85">
        <v>0</v>
      </c>
      <c r="BY354" s="86">
        <v>43504610.249999993</v>
      </c>
    </row>
    <row r="355" spans="1:77" x14ac:dyDescent="0.2">
      <c r="A355" s="83" t="s">
        <v>43</v>
      </c>
      <c r="B355" s="84" t="s">
        <v>900</v>
      </c>
      <c r="C355" s="83" t="s">
        <v>901</v>
      </c>
      <c r="D355" s="85">
        <v>0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  <c r="Q355" s="85">
        <v>0</v>
      </c>
      <c r="R355" s="85">
        <v>0</v>
      </c>
      <c r="S355" s="85">
        <v>0</v>
      </c>
      <c r="T355" s="85">
        <v>0</v>
      </c>
      <c r="U355" s="85">
        <v>0</v>
      </c>
      <c r="V355" s="85">
        <v>0</v>
      </c>
      <c r="W355" s="85">
        <v>0</v>
      </c>
      <c r="X355" s="85">
        <v>0</v>
      </c>
      <c r="Y355" s="85">
        <v>0</v>
      </c>
      <c r="Z355" s="85">
        <v>0</v>
      </c>
      <c r="AA355" s="85">
        <v>0</v>
      </c>
      <c r="AB355" s="85">
        <v>0</v>
      </c>
      <c r="AC355" s="85">
        <v>0</v>
      </c>
      <c r="AD355" s="85">
        <v>0</v>
      </c>
      <c r="AE355" s="85">
        <v>0</v>
      </c>
      <c r="AF355" s="85">
        <v>0</v>
      </c>
      <c r="AG355" s="85">
        <v>0</v>
      </c>
      <c r="AH355" s="85">
        <v>0</v>
      </c>
      <c r="AI355" s="85">
        <v>0</v>
      </c>
      <c r="AJ355" s="85">
        <v>0</v>
      </c>
      <c r="AK355" s="85">
        <v>0</v>
      </c>
      <c r="AL355" s="85">
        <v>0</v>
      </c>
      <c r="AM355" s="85">
        <v>0</v>
      </c>
      <c r="AN355" s="85">
        <v>0</v>
      </c>
      <c r="AO355" s="85">
        <v>0</v>
      </c>
      <c r="AP355" s="85">
        <v>0</v>
      </c>
      <c r="AQ355" s="85">
        <v>0</v>
      </c>
      <c r="AR355" s="85">
        <v>0</v>
      </c>
      <c r="AS355" s="85">
        <v>0</v>
      </c>
      <c r="AT355" s="85">
        <v>0</v>
      </c>
      <c r="AU355" s="85">
        <v>0</v>
      </c>
      <c r="AV355" s="85">
        <v>0</v>
      </c>
      <c r="AW355" s="85">
        <v>0</v>
      </c>
      <c r="AX355" s="85">
        <v>0</v>
      </c>
      <c r="AY355" s="85">
        <v>0</v>
      </c>
      <c r="AZ355" s="85">
        <v>0</v>
      </c>
      <c r="BA355" s="85">
        <v>0</v>
      </c>
      <c r="BB355" s="85">
        <v>0</v>
      </c>
      <c r="BC355" s="85">
        <v>0</v>
      </c>
      <c r="BD355" s="85">
        <v>0</v>
      </c>
      <c r="BE355" s="85">
        <v>0</v>
      </c>
      <c r="BF355" s="85">
        <v>0</v>
      </c>
      <c r="BG355" s="85">
        <v>0</v>
      </c>
      <c r="BH355" s="85">
        <v>0</v>
      </c>
      <c r="BI355" s="85">
        <v>0</v>
      </c>
      <c r="BJ355" s="85">
        <v>0</v>
      </c>
      <c r="BK355" s="85">
        <v>0</v>
      </c>
      <c r="BL355" s="85">
        <v>0</v>
      </c>
      <c r="BM355" s="85">
        <v>0</v>
      </c>
      <c r="BN355" s="85">
        <v>0</v>
      </c>
      <c r="BO355" s="85">
        <v>0</v>
      </c>
      <c r="BP355" s="85">
        <v>0</v>
      </c>
      <c r="BQ355" s="85">
        <v>0</v>
      </c>
      <c r="BR355" s="85">
        <v>0</v>
      </c>
      <c r="BS355" s="85">
        <v>0</v>
      </c>
      <c r="BT355" s="85">
        <v>0</v>
      </c>
      <c r="BU355" s="85">
        <v>0</v>
      </c>
      <c r="BV355" s="85">
        <v>0</v>
      </c>
      <c r="BW355" s="85">
        <v>0</v>
      </c>
      <c r="BX355" s="85">
        <v>0</v>
      </c>
      <c r="BY355" s="86">
        <v>2417111.5</v>
      </c>
    </row>
    <row r="356" spans="1:77" x14ac:dyDescent="0.2">
      <c r="A356" s="83" t="s">
        <v>43</v>
      </c>
      <c r="B356" s="84" t="s">
        <v>902</v>
      </c>
      <c r="C356" s="83" t="s">
        <v>903</v>
      </c>
      <c r="D356" s="85">
        <v>0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  <c r="O356" s="85">
        <v>0</v>
      </c>
      <c r="P356" s="85">
        <v>0</v>
      </c>
      <c r="Q356" s="85">
        <v>0</v>
      </c>
      <c r="R356" s="85">
        <v>0</v>
      </c>
      <c r="S356" s="85">
        <v>0</v>
      </c>
      <c r="T356" s="85">
        <v>0</v>
      </c>
      <c r="U356" s="85">
        <v>0</v>
      </c>
      <c r="V356" s="85">
        <v>0</v>
      </c>
      <c r="W356" s="85">
        <v>0</v>
      </c>
      <c r="X356" s="85">
        <v>0</v>
      </c>
      <c r="Y356" s="85">
        <v>0</v>
      </c>
      <c r="Z356" s="85">
        <v>0</v>
      </c>
      <c r="AA356" s="85">
        <v>0</v>
      </c>
      <c r="AB356" s="85">
        <v>0</v>
      </c>
      <c r="AC356" s="85">
        <v>0</v>
      </c>
      <c r="AD356" s="85">
        <v>0</v>
      </c>
      <c r="AE356" s="85">
        <v>0</v>
      </c>
      <c r="AF356" s="85">
        <v>0</v>
      </c>
      <c r="AG356" s="85">
        <v>0</v>
      </c>
      <c r="AH356" s="85">
        <v>0</v>
      </c>
      <c r="AI356" s="85">
        <v>0</v>
      </c>
      <c r="AJ356" s="85">
        <v>0</v>
      </c>
      <c r="AK356" s="85">
        <v>0</v>
      </c>
      <c r="AL356" s="85">
        <v>0</v>
      </c>
      <c r="AM356" s="85">
        <v>0</v>
      </c>
      <c r="AN356" s="85">
        <v>0</v>
      </c>
      <c r="AO356" s="85">
        <v>0</v>
      </c>
      <c r="AP356" s="85">
        <v>0</v>
      </c>
      <c r="AQ356" s="85">
        <v>0</v>
      </c>
      <c r="AR356" s="85">
        <v>0</v>
      </c>
      <c r="AS356" s="85">
        <v>0</v>
      </c>
      <c r="AT356" s="85">
        <v>0</v>
      </c>
      <c r="AU356" s="85">
        <v>0</v>
      </c>
      <c r="AV356" s="85">
        <v>0</v>
      </c>
      <c r="AW356" s="85">
        <v>0</v>
      </c>
      <c r="AX356" s="85">
        <v>0</v>
      </c>
      <c r="AY356" s="85">
        <v>0</v>
      </c>
      <c r="AZ356" s="85">
        <v>0</v>
      </c>
      <c r="BA356" s="85">
        <v>0</v>
      </c>
      <c r="BB356" s="85">
        <v>0</v>
      </c>
      <c r="BC356" s="85">
        <v>0</v>
      </c>
      <c r="BD356" s="85">
        <v>0</v>
      </c>
      <c r="BE356" s="85">
        <v>0</v>
      </c>
      <c r="BF356" s="85">
        <v>0</v>
      </c>
      <c r="BG356" s="85">
        <v>0</v>
      </c>
      <c r="BH356" s="85">
        <v>0</v>
      </c>
      <c r="BI356" s="85">
        <v>0</v>
      </c>
      <c r="BJ356" s="85">
        <v>0</v>
      </c>
      <c r="BK356" s="85">
        <v>0</v>
      </c>
      <c r="BL356" s="85">
        <v>0</v>
      </c>
      <c r="BM356" s="85">
        <v>0</v>
      </c>
      <c r="BN356" s="85">
        <v>0</v>
      </c>
      <c r="BO356" s="85">
        <v>0</v>
      </c>
      <c r="BP356" s="85">
        <v>0</v>
      </c>
      <c r="BQ356" s="85">
        <v>0</v>
      </c>
      <c r="BR356" s="85">
        <v>0</v>
      </c>
      <c r="BS356" s="85">
        <v>0</v>
      </c>
      <c r="BT356" s="85">
        <v>0</v>
      </c>
      <c r="BU356" s="85">
        <v>0</v>
      </c>
      <c r="BV356" s="85">
        <v>0</v>
      </c>
      <c r="BW356" s="85">
        <v>0</v>
      </c>
      <c r="BX356" s="85">
        <v>0</v>
      </c>
      <c r="BY356" s="86"/>
    </row>
    <row r="357" spans="1:77" x14ac:dyDescent="0.2">
      <c r="A357" s="83" t="s">
        <v>43</v>
      </c>
      <c r="B357" s="84" t="s">
        <v>904</v>
      </c>
      <c r="C357" s="83" t="s">
        <v>905</v>
      </c>
      <c r="D357" s="85">
        <v>0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5">
        <v>0</v>
      </c>
      <c r="N357" s="85">
        <v>0</v>
      </c>
      <c r="O357" s="85">
        <v>0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85">
        <v>0</v>
      </c>
      <c r="V357" s="85">
        <v>0</v>
      </c>
      <c r="W357" s="85">
        <v>0</v>
      </c>
      <c r="X357" s="85">
        <v>0</v>
      </c>
      <c r="Y357" s="85">
        <v>0</v>
      </c>
      <c r="Z357" s="85">
        <v>0</v>
      </c>
      <c r="AA357" s="85">
        <v>0</v>
      </c>
      <c r="AB357" s="85">
        <v>0</v>
      </c>
      <c r="AC357" s="85">
        <v>0</v>
      </c>
      <c r="AD357" s="85">
        <v>0</v>
      </c>
      <c r="AE357" s="85">
        <v>0</v>
      </c>
      <c r="AF357" s="85">
        <v>0</v>
      </c>
      <c r="AG357" s="85">
        <v>0</v>
      </c>
      <c r="AH357" s="85">
        <v>0</v>
      </c>
      <c r="AI357" s="85">
        <v>0</v>
      </c>
      <c r="AJ357" s="85">
        <v>0</v>
      </c>
      <c r="AK357" s="85">
        <v>0</v>
      </c>
      <c r="AL357" s="85">
        <v>0</v>
      </c>
      <c r="AM357" s="85">
        <v>0</v>
      </c>
      <c r="AN357" s="85">
        <v>0</v>
      </c>
      <c r="AO357" s="85">
        <v>0</v>
      </c>
      <c r="AP357" s="85">
        <v>0</v>
      </c>
      <c r="AQ357" s="85">
        <v>0</v>
      </c>
      <c r="AR357" s="85">
        <v>0</v>
      </c>
      <c r="AS357" s="85">
        <v>0</v>
      </c>
      <c r="AT357" s="85">
        <v>0</v>
      </c>
      <c r="AU357" s="85">
        <v>0</v>
      </c>
      <c r="AV357" s="85">
        <v>0</v>
      </c>
      <c r="AW357" s="85">
        <v>0</v>
      </c>
      <c r="AX357" s="85">
        <v>0</v>
      </c>
      <c r="AY357" s="85">
        <v>0</v>
      </c>
      <c r="AZ357" s="85">
        <v>0</v>
      </c>
      <c r="BA357" s="85">
        <v>0</v>
      </c>
      <c r="BB357" s="85">
        <v>0</v>
      </c>
      <c r="BC357" s="85">
        <v>0</v>
      </c>
      <c r="BD357" s="85">
        <v>0</v>
      </c>
      <c r="BE357" s="85">
        <v>0</v>
      </c>
      <c r="BF357" s="85">
        <v>0</v>
      </c>
      <c r="BG357" s="85">
        <v>0</v>
      </c>
      <c r="BH357" s="85">
        <v>0</v>
      </c>
      <c r="BI357" s="85">
        <v>0</v>
      </c>
      <c r="BJ357" s="85">
        <v>0</v>
      </c>
      <c r="BK357" s="85">
        <v>0</v>
      </c>
      <c r="BL357" s="85">
        <v>0</v>
      </c>
      <c r="BM357" s="85">
        <v>0</v>
      </c>
      <c r="BN357" s="85">
        <v>0</v>
      </c>
      <c r="BO357" s="85">
        <v>0</v>
      </c>
      <c r="BP357" s="85">
        <v>0</v>
      </c>
      <c r="BQ357" s="85">
        <v>0</v>
      </c>
      <c r="BR357" s="85">
        <v>0</v>
      </c>
      <c r="BS357" s="85">
        <v>0</v>
      </c>
      <c r="BT357" s="85">
        <v>0</v>
      </c>
      <c r="BU357" s="85">
        <v>0</v>
      </c>
      <c r="BV357" s="85">
        <v>0</v>
      </c>
      <c r="BW357" s="85">
        <v>0</v>
      </c>
      <c r="BX357" s="85">
        <v>0</v>
      </c>
      <c r="BY357" s="86">
        <v>1734990</v>
      </c>
    </row>
    <row r="358" spans="1:77" x14ac:dyDescent="0.2">
      <c r="A358" s="83" t="s">
        <v>43</v>
      </c>
      <c r="B358" s="84" t="s">
        <v>906</v>
      </c>
      <c r="C358" s="83" t="s">
        <v>907</v>
      </c>
      <c r="D358" s="85">
        <v>0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  <c r="Q358" s="85">
        <v>0</v>
      </c>
      <c r="R358" s="85">
        <v>0</v>
      </c>
      <c r="S358" s="85">
        <v>0</v>
      </c>
      <c r="T358" s="85">
        <v>0</v>
      </c>
      <c r="U358" s="85">
        <v>0</v>
      </c>
      <c r="V358" s="85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v>0</v>
      </c>
      <c r="AB358" s="85">
        <v>0</v>
      </c>
      <c r="AC358" s="85">
        <v>0</v>
      </c>
      <c r="AD358" s="85">
        <v>0</v>
      </c>
      <c r="AE358" s="85">
        <v>7278.45</v>
      </c>
      <c r="AF358" s="85">
        <v>0</v>
      </c>
      <c r="AG358" s="85">
        <v>0</v>
      </c>
      <c r="AH358" s="85">
        <v>0</v>
      </c>
      <c r="AI358" s="85">
        <v>0</v>
      </c>
      <c r="AJ358" s="85">
        <v>0</v>
      </c>
      <c r="AK358" s="85">
        <v>0</v>
      </c>
      <c r="AL358" s="85">
        <v>0</v>
      </c>
      <c r="AM358" s="85">
        <v>0</v>
      </c>
      <c r="AN358" s="85">
        <v>0</v>
      </c>
      <c r="AO358" s="85">
        <v>0</v>
      </c>
      <c r="AP358" s="85">
        <v>0</v>
      </c>
      <c r="AQ358" s="85">
        <v>0</v>
      </c>
      <c r="AR358" s="85">
        <v>0</v>
      </c>
      <c r="AS358" s="85">
        <v>0</v>
      </c>
      <c r="AT358" s="85">
        <v>0</v>
      </c>
      <c r="AU358" s="85">
        <v>0</v>
      </c>
      <c r="AV358" s="85">
        <v>0</v>
      </c>
      <c r="AW358" s="85">
        <v>0</v>
      </c>
      <c r="AX358" s="85">
        <v>0</v>
      </c>
      <c r="AY358" s="85">
        <v>0</v>
      </c>
      <c r="AZ358" s="85">
        <v>0</v>
      </c>
      <c r="BA358" s="85">
        <v>0</v>
      </c>
      <c r="BB358" s="85">
        <v>0</v>
      </c>
      <c r="BC358" s="85">
        <v>0</v>
      </c>
      <c r="BD358" s="85">
        <v>0</v>
      </c>
      <c r="BE358" s="85">
        <v>0</v>
      </c>
      <c r="BF358" s="85">
        <v>0</v>
      </c>
      <c r="BG358" s="85">
        <v>0</v>
      </c>
      <c r="BH358" s="85">
        <v>0</v>
      </c>
      <c r="BI358" s="85">
        <v>0</v>
      </c>
      <c r="BJ358" s="85">
        <v>0</v>
      </c>
      <c r="BK358" s="85">
        <v>0</v>
      </c>
      <c r="BL358" s="85">
        <v>0</v>
      </c>
      <c r="BM358" s="85">
        <v>0</v>
      </c>
      <c r="BN358" s="85">
        <v>0</v>
      </c>
      <c r="BO358" s="85">
        <v>0</v>
      </c>
      <c r="BP358" s="85">
        <v>0</v>
      </c>
      <c r="BQ358" s="85">
        <v>0</v>
      </c>
      <c r="BR358" s="85">
        <v>0</v>
      </c>
      <c r="BS358" s="85">
        <v>0</v>
      </c>
      <c r="BT358" s="85">
        <v>0</v>
      </c>
      <c r="BU358" s="85">
        <v>0</v>
      </c>
      <c r="BV358" s="85">
        <v>0</v>
      </c>
      <c r="BW358" s="85">
        <v>0</v>
      </c>
      <c r="BX358" s="85">
        <v>0</v>
      </c>
      <c r="BY358" s="86">
        <v>1600996</v>
      </c>
    </row>
    <row r="359" spans="1:77" x14ac:dyDescent="0.2">
      <c r="A359" s="83" t="s">
        <v>43</v>
      </c>
      <c r="B359" s="84" t="s">
        <v>908</v>
      </c>
      <c r="C359" s="83" t="s">
        <v>909</v>
      </c>
      <c r="D359" s="85">
        <v>20470675.640000001</v>
      </c>
      <c r="E359" s="85">
        <v>3776407.77</v>
      </c>
      <c r="F359" s="85">
        <v>5885674.0999999996</v>
      </c>
      <c r="G359" s="85">
        <v>4995340.2300000004</v>
      </c>
      <c r="H359" s="85">
        <v>3566642.79</v>
      </c>
      <c r="I359" s="85">
        <v>3742368.21</v>
      </c>
      <c r="J359" s="85">
        <v>18764207.219999999</v>
      </c>
      <c r="K359" s="85">
        <v>6379171.5</v>
      </c>
      <c r="L359" s="85">
        <v>3429515.5</v>
      </c>
      <c r="M359" s="85">
        <v>12778602.5</v>
      </c>
      <c r="N359" s="85">
        <v>1111865.5</v>
      </c>
      <c r="O359" s="85">
        <v>4432923.05</v>
      </c>
      <c r="P359" s="85">
        <v>11648520.74</v>
      </c>
      <c r="Q359" s="85">
        <v>11178500</v>
      </c>
      <c r="R359" s="85">
        <v>526624.79</v>
      </c>
      <c r="S359" s="85">
        <v>6502300</v>
      </c>
      <c r="T359" s="85">
        <v>4095217.88</v>
      </c>
      <c r="U359" s="85">
        <v>2157285.56</v>
      </c>
      <c r="V359" s="85">
        <v>21661247.059999999</v>
      </c>
      <c r="W359" s="85">
        <v>3184071.57</v>
      </c>
      <c r="X359" s="85">
        <v>2634447.37</v>
      </c>
      <c r="Y359" s="85">
        <v>8368003.5599999996</v>
      </c>
      <c r="Z359" s="85">
        <v>5056325.6500000004</v>
      </c>
      <c r="AA359" s="85">
        <v>2318375.87</v>
      </c>
      <c r="AB359" s="85">
        <v>2234187.7999999998</v>
      </c>
      <c r="AC359" s="85">
        <v>4696500</v>
      </c>
      <c r="AD359" s="85">
        <v>3238482.71</v>
      </c>
      <c r="AE359" s="85">
        <v>21868606.43</v>
      </c>
      <c r="AF359" s="85">
        <v>1288000</v>
      </c>
      <c r="AG359" s="85">
        <v>1112000</v>
      </c>
      <c r="AH359" s="85">
        <v>1525255</v>
      </c>
      <c r="AI359" s="85">
        <v>3248337.57</v>
      </c>
      <c r="AJ359" s="85">
        <v>2706129.03</v>
      </c>
      <c r="AK359" s="85">
        <v>4205953.66</v>
      </c>
      <c r="AL359" s="85">
        <v>1687063.64</v>
      </c>
      <c r="AM359" s="85">
        <v>8195572.0899999999</v>
      </c>
      <c r="AN359" s="85">
        <v>3959080.28</v>
      </c>
      <c r="AO359" s="85">
        <v>1780900.92</v>
      </c>
      <c r="AP359" s="85">
        <v>1111866.23</v>
      </c>
      <c r="AQ359" s="85">
        <v>6784898.7599999998</v>
      </c>
      <c r="AR359" s="85">
        <v>1192695.25</v>
      </c>
      <c r="AS359" s="85">
        <v>1984432.01</v>
      </c>
      <c r="AT359" s="85">
        <v>1910200</v>
      </c>
      <c r="AU359" s="85">
        <v>903852.04</v>
      </c>
      <c r="AV359" s="85">
        <v>1648718.37</v>
      </c>
      <c r="AW359" s="85">
        <v>208651.51</v>
      </c>
      <c r="AX359" s="85">
        <v>14794576.41</v>
      </c>
      <c r="AY359" s="85">
        <v>507109.47</v>
      </c>
      <c r="AZ359" s="85">
        <v>4530858.78</v>
      </c>
      <c r="BA359" s="85">
        <v>3529642.86</v>
      </c>
      <c r="BB359" s="85">
        <v>3145969.54</v>
      </c>
      <c r="BC359" s="85">
        <v>1251554.3400000001</v>
      </c>
      <c r="BD359" s="85">
        <v>6250018.04</v>
      </c>
      <c r="BE359" s="85">
        <v>4859866.8099999996</v>
      </c>
      <c r="BF359" s="85">
        <v>3937483.81</v>
      </c>
      <c r="BG359" s="85">
        <v>904900.79</v>
      </c>
      <c r="BH359" s="85">
        <v>599191.36</v>
      </c>
      <c r="BI359" s="85">
        <v>6607000</v>
      </c>
      <c r="BJ359" s="85">
        <v>4757783.99</v>
      </c>
      <c r="BK359" s="85">
        <v>3095689.75</v>
      </c>
      <c r="BL359" s="85">
        <v>584570.17000000004</v>
      </c>
      <c r="BM359" s="85">
        <v>3599579.61</v>
      </c>
      <c r="BN359" s="85">
        <v>3661950.09</v>
      </c>
      <c r="BO359" s="85">
        <v>867338.35</v>
      </c>
      <c r="BP359" s="85">
        <v>13271626.6</v>
      </c>
      <c r="BQ359" s="85">
        <v>2420228.81</v>
      </c>
      <c r="BR359" s="85">
        <v>3655786</v>
      </c>
      <c r="BS359" s="85">
        <v>2768210.72</v>
      </c>
      <c r="BT359" s="85">
        <v>4275619.6399999997</v>
      </c>
      <c r="BU359" s="85">
        <v>6258529.2800000003</v>
      </c>
      <c r="BV359" s="85">
        <v>3742744.84</v>
      </c>
      <c r="BW359" s="85">
        <v>404800</v>
      </c>
      <c r="BX359" s="85">
        <v>1656892.73</v>
      </c>
      <c r="BY359" s="86">
        <v>5493658.0199999996</v>
      </c>
    </row>
    <row r="360" spans="1:77" x14ac:dyDescent="0.2">
      <c r="A360" s="83" t="s">
        <v>43</v>
      </c>
      <c r="B360" s="84" t="s">
        <v>910</v>
      </c>
      <c r="C360" s="83" t="s">
        <v>911</v>
      </c>
      <c r="D360" s="85">
        <v>0</v>
      </c>
      <c r="E360" s="85">
        <v>0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  <c r="M360" s="85">
        <v>0</v>
      </c>
      <c r="N360" s="85">
        <v>0</v>
      </c>
      <c r="O360" s="85">
        <v>0</v>
      </c>
      <c r="P360" s="85">
        <v>0</v>
      </c>
      <c r="Q360" s="85">
        <v>0</v>
      </c>
      <c r="R360" s="85">
        <v>0</v>
      </c>
      <c r="S360" s="85">
        <v>720000</v>
      </c>
      <c r="T360" s="85">
        <v>0</v>
      </c>
      <c r="U360" s="85">
        <v>0</v>
      </c>
      <c r="V360" s="85">
        <v>0</v>
      </c>
      <c r="W360" s="85">
        <v>0</v>
      </c>
      <c r="X360" s="85">
        <v>0</v>
      </c>
      <c r="Y360" s="85">
        <v>0</v>
      </c>
      <c r="Z360" s="85">
        <v>0</v>
      </c>
      <c r="AA360" s="85">
        <v>0</v>
      </c>
      <c r="AB360" s="85">
        <v>0</v>
      </c>
      <c r="AC360" s="85">
        <v>0</v>
      </c>
      <c r="AD360" s="85">
        <v>0</v>
      </c>
      <c r="AE360" s="85">
        <v>28090000</v>
      </c>
      <c r="AF360" s="85">
        <v>0</v>
      </c>
      <c r="AG360" s="85">
        <v>0</v>
      </c>
      <c r="AH360" s="85">
        <v>0</v>
      </c>
      <c r="AI360" s="85">
        <v>0</v>
      </c>
      <c r="AJ360" s="85">
        <v>0</v>
      </c>
      <c r="AK360" s="85">
        <v>0</v>
      </c>
      <c r="AL360" s="85">
        <v>0</v>
      </c>
      <c r="AM360" s="85">
        <v>0</v>
      </c>
      <c r="AN360" s="85">
        <v>0</v>
      </c>
      <c r="AO360" s="85">
        <v>0</v>
      </c>
      <c r="AP360" s="85">
        <v>0</v>
      </c>
      <c r="AQ360" s="85">
        <v>0</v>
      </c>
      <c r="AR360" s="85">
        <v>0</v>
      </c>
      <c r="AS360" s="85">
        <v>0</v>
      </c>
      <c r="AT360" s="85">
        <v>0</v>
      </c>
      <c r="AU360" s="85">
        <v>0</v>
      </c>
      <c r="AV360" s="85">
        <v>0</v>
      </c>
      <c r="AW360" s="85">
        <v>0</v>
      </c>
      <c r="AX360" s="85">
        <v>0</v>
      </c>
      <c r="AY360" s="85">
        <v>0</v>
      </c>
      <c r="AZ360" s="85">
        <v>0</v>
      </c>
      <c r="BA360" s="85">
        <v>0</v>
      </c>
      <c r="BB360" s="85">
        <v>0</v>
      </c>
      <c r="BC360" s="85">
        <v>0</v>
      </c>
      <c r="BD360" s="85">
        <v>0</v>
      </c>
      <c r="BE360" s="85">
        <v>0</v>
      </c>
      <c r="BF360" s="85">
        <v>23800</v>
      </c>
      <c r="BG360" s="85">
        <v>0</v>
      </c>
      <c r="BH360" s="85">
        <v>0</v>
      </c>
      <c r="BI360" s="85">
        <v>0</v>
      </c>
      <c r="BJ360" s="85">
        <v>0</v>
      </c>
      <c r="BK360" s="85">
        <v>0</v>
      </c>
      <c r="BL360" s="85">
        <v>0</v>
      </c>
      <c r="BM360" s="85">
        <v>0</v>
      </c>
      <c r="BN360" s="85">
        <v>0</v>
      </c>
      <c r="BO360" s="85">
        <v>0</v>
      </c>
      <c r="BP360" s="85">
        <v>0</v>
      </c>
      <c r="BQ360" s="85">
        <v>0</v>
      </c>
      <c r="BR360" s="85">
        <v>0</v>
      </c>
      <c r="BS360" s="85">
        <v>0</v>
      </c>
      <c r="BT360" s="85">
        <v>0</v>
      </c>
      <c r="BU360" s="85">
        <v>0</v>
      </c>
      <c r="BV360" s="85">
        <v>0</v>
      </c>
      <c r="BW360" s="85">
        <v>0</v>
      </c>
      <c r="BX360" s="85">
        <v>0</v>
      </c>
      <c r="BY360" s="86">
        <v>184422355.34</v>
      </c>
    </row>
    <row r="361" spans="1:77" x14ac:dyDescent="0.2">
      <c r="A361" s="83" t="s">
        <v>43</v>
      </c>
      <c r="B361" s="84" t="s">
        <v>912</v>
      </c>
      <c r="C361" s="83" t="s">
        <v>913</v>
      </c>
      <c r="D361" s="85">
        <v>0</v>
      </c>
      <c r="E361" s="85">
        <v>0</v>
      </c>
      <c r="F361" s="85">
        <v>0</v>
      </c>
      <c r="G361" s="85">
        <v>0</v>
      </c>
      <c r="H361" s="85">
        <v>0</v>
      </c>
      <c r="I361" s="85">
        <v>0</v>
      </c>
      <c r="J361" s="85">
        <v>3003555.35</v>
      </c>
      <c r="K361" s="85">
        <v>0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  <c r="Q361" s="85">
        <v>0</v>
      </c>
      <c r="R361" s="85">
        <v>0</v>
      </c>
      <c r="S361" s="85">
        <v>0</v>
      </c>
      <c r="T361" s="85">
        <v>0</v>
      </c>
      <c r="U361" s="85">
        <v>0</v>
      </c>
      <c r="V361" s="85">
        <v>3788000</v>
      </c>
      <c r="W361" s="85">
        <v>0</v>
      </c>
      <c r="X361" s="85">
        <v>0</v>
      </c>
      <c r="Y361" s="85">
        <v>0</v>
      </c>
      <c r="Z361" s="85">
        <v>0</v>
      </c>
      <c r="AA361" s="85">
        <v>0</v>
      </c>
      <c r="AB361" s="85">
        <v>0</v>
      </c>
      <c r="AC361" s="85">
        <v>0</v>
      </c>
      <c r="AD361" s="85">
        <v>0</v>
      </c>
      <c r="AE361" s="85">
        <v>0</v>
      </c>
      <c r="AF361" s="85">
        <v>0</v>
      </c>
      <c r="AG361" s="85">
        <v>0</v>
      </c>
      <c r="AH361" s="85">
        <v>0</v>
      </c>
      <c r="AI361" s="85">
        <v>0</v>
      </c>
      <c r="AJ361" s="85">
        <v>0</v>
      </c>
      <c r="AK361" s="85">
        <v>0</v>
      </c>
      <c r="AL361" s="85">
        <v>0</v>
      </c>
      <c r="AM361" s="85">
        <v>0</v>
      </c>
      <c r="AN361" s="85">
        <v>0</v>
      </c>
      <c r="AO361" s="85">
        <v>0</v>
      </c>
      <c r="AP361" s="85">
        <v>0</v>
      </c>
      <c r="AQ361" s="85">
        <v>0</v>
      </c>
      <c r="AR361" s="85">
        <v>0</v>
      </c>
      <c r="AS361" s="85">
        <v>0</v>
      </c>
      <c r="AT361" s="85">
        <v>0</v>
      </c>
      <c r="AU361" s="85">
        <v>0</v>
      </c>
      <c r="AV361" s="85">
        <v>0</v>
      </c>
      <c r="AW361" s="85">
        <v>0</v>
      </c>
      <c r="AX361" s="85">
        <v>0</v>
      </c>
      <c r="AY361" s="85">
        <v>0</v>
      </c>
      <c r="AZ361" s="85">
        <v>0</v>
      </c>
      <c r="BA361" s="85">
        <v>0</v>
      </c>
      <c r="BB361" s="85">
        <v>0</v>
      </c>
      <c r="BC361" s="85">
        <v>0</v>
      </c>
      <c r="BD361" s="85">
        <v>0</v>
      </c>
      <c r="BE361" s="85">
        <v>0</v>
      </c>
      <c r="BF361" s="85">
        <v>0</v>
      </c>
      <c r="BG361" s="85">
        <v>0</v>
      </c>
      <c r="BH361" s="85">
        <v>0</v>
      </c>
      <c r="BI361" s="85">
        <v>0</v>
      </c>
      <c r="BJ361" s="85">
        <v>0</v>
      </c>
      <c r="BK361" s="85">
        <v>0</v>
      </c>
      <c r="BL361" s="85">
        <v>0</v>
      </c>
      <c r="BM361" s="85">
        <v>0</v>
      </c>
      <c r="BN361" s="85">
        <v>0</v>
      </c>
      <c r="BO361" s="85">
        <v>0</v>
      </c>
      <c r="BP361" s="85">
        <v>0</v>
      </c>
      <c r="BQ361" s="85">
        <v>0</v>
      </c>
      <c r="BR361" s="85">
        <v>0</v>
      </c>
      <c r="BS361" s="85">
        <v>0</v>
      </c>
      <c r="BT361" s="85">
        <v>358564.6</v>
      </c>
      <c r="BU361" s="85">
        <v>0</v>
      </c>
      <c r="BV361" s="85">
        <v>0</v>
      </c>
      <c r="BW361" s="85">
        <v>0</v>
      </c>
      <c r="BX361" s="85">
        <v>0</v>
      </c>
      <c r="BY361" s="86">
        <v>76090748.25</v>
      </c>
    </row>
    <row r="362" spans="1:77" x14ac:dyDescent="0.2">
      <c r="A362" s="83" t="s">
        <v>43</v>
      </c>
      <c r="B362" s="84" t="s">
        <v>914</v>
      </c>
      <c r="C362" s="83" t="s">
        <v>915</v>
      </c>
      <c r="D362" s="85">
        <v>11532492.800000001</v>
      </c>
      <c r="E362" s="85">
        <v>0</v>
      </c>
      <c r="F362" s="85">
        <v>0</v>
      </c>
      <c r="G362" s="85">
        <v>0</v>
      </c>
      <c r="H362" s="85">
        <v>0</v>
      </c>
      <c r="I362" s="85">
        <v>0</v>
      </c>
      <c r="J362" s="85">
        <v>140396356.40000001</v>
      </c>
      <c r="K362" s="85">
        <v>0</v>
      </c>
      <c r="L362" s="85">
        <v>0</v>
      </c>
      <c r="M362" s="85">
        <v>0</v>
      </c>
      <c r="N362" s="85">
        <v>0</v>
      </c>
      <c r="O362" s="85">
        <v>0</v>
      </c>
      <c r="P362" s="85">
        <v>0</v>
      </c>
      <c r="Q362" s="85">
        <v>0</v>
      </c>
      <c r="R362" s="85">
        <v>0</v>
      </c>
      <c r="S362" s="85">
        <v>0</v>
      </c>
      <c r="T362" s="85">
        <v>0</v>
      </c>
      <c r="U362" s="85">
        <v>0</v>
      </c>
      <c r="V362" s="85">
        <v>6120000</v>
      </c>
      <c r="W362" s="85">
        <v>0</v>
      </c>
      <c r="X362" s="85">
        <v>0</v>
      </c>
      <c r="Y362" s="85">
        <v>0</v>
      </c>
      <c r="Z362" s="85">
        <v>0</v>
      </c>
      <c r="AA362" s="85">
        <v>0</v>
      </c>
      <c r="AB362" s="85">
        <v>0</v>
      </c>
      <c r="AC362" s="85">
        <v>0</v>
      </c>
      <c r="AD362" s="85">
        <v>0</v>
      </c>
      <c r="AE362" s="85">
        <v>27621990</v>
      </c>
      <c r="AF362" s="85">
        <v>0</v>
      </c>
      <c r="AG362" s="85">
        <v>0</v>
      </c>
      <c r="AH362" s="85">
        <v>0</v>
      </c>
      <c r="AI362" s="85">
        <v>0</v>
      </c>
      <c r="AJ362" s="85">
        <v>0</v>
      </c>
      <c r="AK362" s="85">
        <v>0</v>
      </c>
      <c r="AL362" s="85">
        <v>0</v>
      </c>
      <c r="AM362" s="85">
        <v>0</v>
      </c>
      <c r="AN362" s="85">
        <v>0</v>
      </c>
      <c r="AO362" s="85">
        <v>0</v>
      </c>
      <c r="AP362" s="85">
        <v>0</v>
      </c>
      <c r="AQ362" s="85">
        <v>35270982</v>
      </c>
      <c r="AR362" s="85">
        <v>0</v>
      </c>
      <c r="AS362" s="85">
        <v>0</v>
      </c>
      <c r="AT362" s="85">
        <v>0</v>
      </c>
      <c r="AU362" s="85">
        <v>0</v>
      </c>
      <c r="AV362" s="85">
        <v>0</v>
      </c>
      <c r="AW362" s="85">
        <v>0</v>
      </c>
      <c r="AX362" s="85">
        <v>10366440</v>
      </c>
      <c r="AY362" s="85">
        <v>0</v>
      </c>
      <c r="AZ362" s="85">
        <v>0</v>
      </c>
      <c r="BA362" s="85">
        <v>0</v>
      </c>
      <c r="BB362" s="85">
        <v>0</v>
      </c>
      <c r="BC362" s="85">
        <v>0</v>
      </c>
      <c r="BD362" s="85">
        <v>0</v>
      </c>
      <c r="BE362" s="85">
        <v>0</v>
      </c>
      <c r="BF362" s="85">
        <v>0</v>
      </c>
      <c r="BG362" s="85">
        <v>0</v>
      </c>
      <c r="BH362" s="85">
        <v>0</v>
      </c>
      <c r="BI362" s="85">
        <v>22050439.989999998</v>
      </c>
      <c r="BJ362" s="85">
        <v>0</v>
      </c>
      <c r="BK362" s="85">
        <v>0</v>
      </c>
      <c r="BL362" s="85">
        <v>0</v>
      </c>
      <c r="BM362" s="85">
        <v>0</v>
      </c>
      <c r="BN362" s="85">
        <v>0</v>
      </c>
      <c r="BO362" s="85">
        <v>0</v>
      </c>
      <c r="BP362" s="85">
        <v>12354444</v>
      </c>
      <c r="BQ362" s="85">
        <v>0</v>
      </c>
      <c r="BR362" s="85">
        <v>0</v>
      </c>
      <c r="BS362" s="85">
        <v>0</v>
      </c>
      <c r="BT362" s="85">
        <v>0</v>
      </c>
      <c r="BU362" s="85">
        <v>0</v>
      </c>
      <c r="BV362" s="85">
        <v>0</v>
      </c>
      <c r="BW362" s="85">
        <v>0</v>
      </c>
      <c r="BX362" s="85">
        <v>0</v>
      </c>
      <c r="BY362" s="86">
        <v>97531.040000000008</v>
      </c>
    </row>
    <row r="363" spans="1:77" x14ac:dyDescent="0.2">
      <c r="A363" s="83" t="s">
        <v>43</v>
      </c>
      <c r="B363" s="84" t="s">
        <v>916</v>
      </c>
      <c r="C363" s="83" t="s">
        <v>917</v>
      </c>
      <c r="D363" s="85">
        <v>0</v>
      </c>
      <c r="E363" s="85">
        <v>0</v>
      </c>
      <c r="F363" s="85">
        <v>0</v>
      </c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  <c r="M363" s="85">
        <v>140000</v>
      </c>
      <c r="N363" s="85">
        <v>0</v>
      </c>
      <c r="O363" s="85">
        <v>0</v>
      </c>
      <c r="P363" s="85">
        <v>0</v>
      </c>
      <c r="Q363" s="85">
        <v>181900</v>
      </c>
      <c r="R363" s="85">
        <v>0</v>
      </c>
      <c r="S363" s="85">
        <v>0</v>
      </c>
      <c r="T363" s="85">
        <v>0</v>
      </c>
      <c r="U363" s="85">
        <v>0</v>
      </c>
      <c r="V363" s="85">
        <v>0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  <c r="AC363" s="85">
        <v>0</v>
      </c>
      <c r="AD363" s="85">
        <v>0</v>
      </c>
      <c r="AE363" s="85">
        <v>0</v>
      </c>
      <c r="AF363" s="85">
        <v>0</v>
      </c>
      <c r="AG363" s="85">
        <v>0</v>
      </c>
      <c r="AH363" s="85">
        <v>461000</v>
      </c>
      <c r="AI363" s="85">
        <v>0</v>
      </c>
      <c r="AJ363" s="85">
        <v>0</v>
      </c>
      <c r="AK363" s="85">
        <v>0</v>
      </c>
      <c r="AL363" s="85">
        <v>0</v>
      </c>
      <c r="AM363" s="85">
        <v>294650</v>
      </c>
      <c r="AN363" s="85">
        <v>0</v>
      </c>
      <c r="AO363" s="85">
        <v>0</v>
      </c>
      <c r="AP363" s="85">
        <v>3454700</v>
      </c>
      <c r="AQ363" s="85">
        <v>0</v>
      </c>
      <c r="AR363" s="85">
        <v>0</v>
      </c>
      <c r="AS363" s="85">
        <v>0</v>
      </c>
      <c r="AT363" s="85">
        <v>0</v>
      </c>
      <c r="AU363" s="85">
        <v>0</v>
      </c>
      <c r="AV363" s="85">
        <v>0</v>
      </c>
      <c r="AW363" s="85">
        <v>0</v>
      </c>
      <c r="AX363" s="85">
        <v>0</v>
      </c>
      <c r="AY363" s="85">
        <v>0</v>
      </c>
      <c r="AZ363" s="85">
        <v>0</v>
      </c>
      <c r="BA363" s="85">
        <v>0</v>
      </c>
      <c r="BB363" s="85">
        <v>0</v>
      </c>
      <c r="BC363" s="85">
        <v>0</v>
      </c>
      <c r="BD363" s="85">
        <v>0</v>
      </c>
      <c r="BE363" s="85">
        <v>0</v>
      </c>
      <c r="BF363" s="85">
        <v>1227000</v>
      </c>
      <c r="BG363" s="85">
        <v>0</v>
      </c>
      <c r="BH363" s="85">
        <v>0</v>
      </c>
      <c r="BI363" s="85">
        <v>0</v>
      </c>
      <c r="BJ363" s="85">
        <v>0</v>
      </c>
      <c r="BK363" s="85">
        <v>0</v>
      </c>
      <c r="BL363" s="85">
        <v>0</v>
      </c>
      <c r="BM363" s="85">
        <v>0</v>
      </c>
      <c r="BN363" s="85">
        <v>1422000</v>
      </c>
      <c r="BO363" s="85">
        <v>0</v>
      </c>
      <c r="BP363" s="85">
        <v>0</v>
      </c>
      <c r="BQ363" s="85">
        <v>0</v>
      </c>
      <c r="BR363" s="85">
        <v>0</v>
      </c>
      <c r="BS363" s="85">
        <v>0</v>
      </c>
      <c r="BT363" s="85">
        <v>0</v>
      </c>
      <c r="BU363" s="85">
        <v>0</v>
      </c>
      <c r="BV363" s="85">
        <v>0</v>
      </c>
      <c r="BW363" s="85">
        <v>0</v>
      </c>
      <c r="BX363" s="85">
        <v>0</v>
      </c>
      <c r="BY363" s="86">
        <v>299932.65999999997</v>
      </c>
    </row>
    <row r="364" spans="1:77" x14ac:dyDescent="0.2">
      <c r="A364" s="83" t="s">
        <v>43</v>
      </c>
      <c r="B364" s="84" t="s">
        <v>918</v>
      </c>
      <c r="C364" s="83" t="s">
        <v>919</v>
      </c>
      <c r="D364" s="85">
        <v>0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5">
        <v>0</v>
      </c>
      <c r="N364" s="85">
        <v>0</v>
      </c>
      <c r="O364" s="85">
        <v>0</v>
      </c>
      <c r="P364" s="85">
        <v>0</v>
      </c>
      <c r="Q364" s="85">
        <v>0</v>
      </c>
      <c r="R364" s="85">
        <v>0</v>
      </c>
      <c r="S364" s="85">
        <v>0</v>
      </c>
      <c r="T364" s="85">
        <v>0</v>
      </c>
      <c r="U364" s="85">
        <v>0</v>
      </c>
      <c r="V364" s="85">
        <v>0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  <c r="AC364" s="85">
        <v>0</v>
      </c>
      <c r="AD364" s="85">
        <v>0</v>
      </c>
      <c r="AE364" s="85">
        <v>0</v>
      </c>
      <c r="AF364" s="85">
        <v>0</v>
      </c>
      <c r="AG364" s="85">
        <v>0</v>
      </c>
      <c r="AH364" s="85">
        <v>0</v>
      </c>
      <c r="AI364" s="85">
        <v>0</v>
      </c>
      <c r="AJ364" s="85">
        <v>0</v>
      </c>
      <c r="AK364" s="85">
        <v>0</v>
      </c>
      <c r="AL364" s="85">
        <v>0</v>
      </c>
      <c r="AM364" s="85">
        <v>0</v>
      </c>
      <c r="AN364" s="85">
        <v>0</v>
      </c>
      <c r="AO364" s="85">
        <v>0</v>
      </c>
      <c r="AP364" s="85">
        <v>0</v>
      </c>
      <c r="AQ364" s="85">
        <v>0</v>
      </c>
      <c r="AR364" s="85">
        <v>0</v>
      </c>
      <c r="AS364" s="85">
        <v>0</v>
      </c>
      <c r="AT364" s="85">
        <v>0</v>
      </c>
      <c r="AU364" s="85">
        <v>0</v>
      </c>
      <c r="AV364" s="85">
        <v>0</v>
      </c>
      <c r="AW364" s="85">
        <v>0</v>
      </c>
      <c r="AX364" s="85">
        <v>0</v>
      </c>
      <c r="AY364" s="85">
        <v>0</v>
      </c>
      <c r="AZ364" s="85">
        <v>0</v>
      </c>
      <c r="BA364" s="85">
        <v>0</v>
      </c>
      <c r="BB364" s="85">
        <v>0</v>
      </c>
      <c r="BC364" s="85">
        <v>0</v>
      </c>
      <c r="BD364" s="85">
        <v>0</v>
      </c>
      <c r="BE364" s="85">
        <v>0</v>
      </c>
      <c r="BF364" s="85">
        <v>0</v>
      </c>
      <c r="BG364" s="85">
        <v>0</v>
      </c>
      <c r="BH364" s="85">
        <v>0</v>
      </c>
      <c r="BI364" s="85">
        <v>0</v>
      </c>
      <c r="BJ364" s="85">
        <v>0</v>
      </c>
      <c r="BK364" s="85">
        <v>0</v>
      </c>
      <c r="BL364" s="85">
        <v>0</v>
      </c>
      <c r="BM364" s="85">
        <v>0</v>
      </c>
      <c r="BN364" s="85">
        <v>0</v>
      </c>
      <c r="BO364" s="85">
        <v>0</v>
      </c>
      <c r="BP364" s="85">
        <v>0</v>
      </c>
      <c r="BQ364" s="85">
        <v>0</v>
      </c>
      <c r="BR364" s="85">
        <v>0</v>
      </c>
      <c r="BS364" s="85">
        <v>0</v>
      </c>
      <c r="BT364" s="85">
        <v>0</v>
      </c>
      <c r="BU364" s="85">
        <v>0</v>
      </c>
      <c r="BV364" s="85">
        <v>0</v>
      </c>
      <c r="BW364" s="85">
        <v>0</v>
      </c>
      <c r="BX364" s="85">
        <v>0</v>
      </c>
      <c r="BY364" s="86">
        <v>15449667.85</v>
      </c>
    </row>
    <row r="365" spans="1:77" x14ac:dyDescent="0.2">
      <c r="A365" s="83" t="s">
        <v>43</v>
      </c>
      <c r="B365" s="84" t="s">
        <v>920</v>
      </c>
      <c r="C365" s="83" t="s">
        <v>921</v>
      </c>
      <c r="D365" s="85">
        <v>0</v>
      </c>
      <c r="E365" s="85">
        <v>0</v>
      </c>
      <c r="F365" s="85">
        <v>0</v>
      </c>
      <c r="G365" s="85">
        <v>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  <c r="Q365" s="85">
        <v>0</v>
      </c>
      <c r="R365" s="85">
        <v>0</v>
      </c>
      <c r="S365" s="85">
        <v>0</v>
      </c>
      <c r="T365" s="85">
        <v>0</v>
      </c>
      <c r="U365" s="85">
        <v>0</v>
      </c>
      <c r="V365" s="85">
        <v>50958.66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85">
        <v>0</v>
      </c>
      <c r="AI365" s="85">
        <v>0</v>
      </c>
      <c r="AJ365" s="8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190399.71</v>
      </c>
      <c r="AR365" s="85">
        <v>0</v>
      </c>
      <c r="AS365" s="85">
        <v>0</v>
      </c>
      <c r="AT365" s="85">
        <v>0</v>
      </c>
      <c r="AU365" s="85">
        <v>0</v>
      </c>
      <c r="AV365" s="85">
        <v>0</v>
      </c>
      <c r="AW365" s="85">
        <v>0</v>
      </c>
      <c r="AX365" s="85">
        <v>93423.6</v>
      </c>
      <c r="AY365" s="85">
        <v>0</v>
      </c>
      <c r="AZ365" s="85">
        <v>0</v>
      </c>
      <c r="BA365" s="85">
        <v>0</v>
      </c>
      <c r="BB365" s="85">
        <v>0</v>
      </c>
      <c r="BC365" s="85">
        <v>0</v>
      </c>
      <c r="BD365" s="85">
        <v>0</v>
      </c>
      <c r="BE365" s="85">
        <v>0</v>
      </c>
      <c r="BF365" s="85">
        <v>0</v>
      </c>
      <c r="BG365" s="85">
        <v>0</v>
      </c>
      <c r="BH365" s="85">
        <v>0</v>
      </c>
      <c r="BI365" s="85">
        <v>0</v>
      </c>
      <c r="BJ365" s="85">
        <v>0</v>
      </c>
      <c r="BK365" s="85">
        <v>0</v>
      </c>
      <c r="BL365" s="85">
        <v>0</v>
      </c>
      <c r="BM365" s="85">
        <v>0</v>
      </c>
      <c r="BN365" s="85">
        <v>0</v>
      </c>
      <c r="BO365" s="85">
        <v>0</v>
      </c>
      <c r="BP365" s="85">
        <v>0</v>
      </c>
      <c r="BQ365" s="85">
        <v>0</v>
      </c>
      <c r="BR365" s="85">
        <v>0</v>
      </c>
      <c r="BS365" s="85">
        <v>0</v>
      </c>
      <c r="BT365" s="85">
        <v>0</v>
      </c>
      <c r="BU365" s="85">
        <v>0</v>
      </c>
      <c r="BV365" s="85">
        <v>0</v>
      </c>
      <c r="BW365" s="85">
        <v>0</v>
      </c>
      <c r="BX365" s="85">
        <v>0</v>
      </c>
      <c r="BY365" s="86">
        <v>19322196.5</v>
      </c>
    </row>
    <row r="366" spans="1:77" x14ac:dyDescent="0.2">
      <c r="A366" s="83" t="s">
        <v>43</v>
      </c>
      <c r="B366" s="84" t="s">
        <v>922</v>
      </c>
      <c r="C366" s="83" t="s">
        <v>923</v>
      </c>
      <c r="D366" s="85">
        <v>0</v>
      </c>
      <c r="E366" s="85">
        <v>0</v>
      </c>
      <c r="F366" s="85">
        <v>0</v>
      </c>
      <c r="G366" s="85">
        <v>0</v>
      </c>
      <c r="H366" s="85">
        <v>0</v>
      </c>
      <c r="I366" s="85">
        <v>0</v>
      </c>
      <c r="J366" s="85">
        <v>0</v>
      </c>
      <c r="K366" s="85">
        <v>0</v>
      </c>
      <c r="L366" s="85">
        <v>0</v>
      </c>
      <c r="M366" s="85">
        <v>0</v>
      </c>
      <c r="N366" s="85">
        <v>0</v>
      </c>
      <c r="O366" s="85">
        <v>0</v>
      </c>
      <c r="P366" s="85">
        <v>0</v>
      </c>
      <c r="Q366" s="85">
        <v>0</v>
      </c>
      <c r="R366" s="85">
        <v>0</v>
      </c>
      <c r="S366" s="85">
        <v>0</v>
      </c>
      <c r="T366" s="85">
        <v>0</v>
      </c>
      <c r="U366" s="85">
        <v>0</v>
      </c>
      <c r="V366" s="85">
        <v>0</v>
      </c>
      <c r="W366" s="85">
        <v>0</v>
      </c>
      <c r="X366" s="85">
        <v>0</v>
      </c>
      <c r="Y366" s="85">
        <v>0</v>
      </c>
      <c r="Z366" s="85">
        <v>0</v>
      </c>
      <c r="AA366" s="85">
        <v>0</v>
      </c>
      <c r="AB366" s="85">
        <v>0</v>
      </c>
      <c r="AC366" s="85">
        <v>0</v>
      </c>
      <c r="AD366" s="85">
        <v>0</v>
      </c>
      <c r="AE366" s="85">
        <v>0</v>
      </c>
      <c r="AF366" s="85">
        <v>0</v>
      </c>
      <c r="AG366" s="85">
        <v>0</v>
      </c>
      <c r="AH366" s="85">
        <v>0</v>
      </c>
      <c r="AI366" s="85">
        <v>0</v>
      </c>
      <c r="AJ366" s="85">
        <v>0</v>
      </c>
      <c r="AK366" s="85">
        <v>0</v>
      </c>
      <c r="AL366" s="85">
        <v>0</v>
      </c>
      <c r="AM366" s="85">
        <v>0</v>
      </c>
      <c r="AN366" s="85">
        <v>0</v>
      </c>
      <c r="AO366" s="85">
        <v>0</v>
      </c>
      <c r="AP366" s="85">
        <v>0</v>
      </c>
      <c r="AQ366" s="85">
        <v>0</v>
      </c>
      <c r="AR366" s="85">
        <v>0</v>
      </c>
      <c r="AS366" s="85">
        <v>0</v>
      </c>
      <c r="AT366" s="85">
        <v>0</v>
      </c>
      <c r="AU366" s="85">
        <v>0</v>
      </c>
      <c r="AV366" s="85">
        <v>0</v>
      </c>
      <c r="AW366" s="85">
        <v>0</v>
      </c>
      <c r="AX366" s="85">
        <v>0</v>
      </c>
      <c r="AY366" s="85">
        <v>0</v>
      </c>
      <c r="AZ366" s="85">
        <v>0</v>
      </c>
      <c r="BA366" s="85">
        <v>0</v>
      </c>
      <c r="BB366" s="85">
        <v>0</v>
      </c>
      <c r="BC366" s="85">
        <v>0</v>
      </c>
      <c r="BD366" s="85">
        <v>0</v>
      </c>
      <c r="BE366" s="85">
        <v>0</v>
      </c>
      <c r="BF366" s="85">
        <v>0</v>
      </c>
      <c r="BG366" s="85">
        <v>0</v>
      </c>
      <c r="BH366" s="85">
        <v>0</v>
      </c>
      <c r="BI366" s="85">
        <v>0</v>
      </c>
      <c r="BJ366" s="85">
        <v>0</v>
      </c>
      <c r="BK366" s="85">
        <v>0</v>
      </c>
      <c r="BL366" s="85">
        <v>0</v>
      </c>
      <c r="BM366" s="85">
        <v>0</v>
      </c>
      <c r="BN366" s="85">
        <v>0</v>
      </c>
      <c r="BO366" s="85">
        <v>0</v>
      </c>
      <c r="BP366" s="85">
        <v>0</v>
      </c>
      <c r="BQ366" s="85">
        <v>0</v>
      </c>
      <c r="BR366" s="85">
        <v>0</v>
      </c>
      <c r="BS366" s="85">
        <v>0</v>
      </c>
      <c r="BT366" s="85">
        <v>0</v>
      </c>
      <c r="BU366" s="85">
        <v>0</v>
      </c>
      <c r="BV366" s="85">
        <v>0</v>
      </c>
      <c r="BW366" s="85">
        <v>0</v>
      </c>
      <c r="BX366" s="85">
        <v>0</v>
      </c>
      <c r="BY366" s="86">
        <v>445548.6</v>
      </c>
    </row>
    <row r="367" spans="1:77" x14ac:dyDescent="0.2">
      <c r="A367" s="83" t="s">
        <v>43</v>
      </c>
      <c r="B367" s="84" t="s">
        <v>924</v>
      </c>
      <c r="C367" s="83" t="s">
        <v>419</v>
      </c>
      <c r="D367" s="85">
        <v>65900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225884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  <c r="Q367" s="85">
        <v>0</v>
      </c>
      <c r="R367" s="85">
        <v>0</v>
      </c>
      <c r="S367" s="85">
        <v>0</v>
      </c>
      <c r="T367" s="85">
        <v>130820</v>
      </c>
      <c r="U367" s="85">
        <v>0</v>
      </c>
      <c r="V367" s="85">
        <v>247950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214400</v>
      </c>
      <c r="AF367" s="85">
        <v>127450.75</v>
      </c>
      <c r="AG367" s="85">
        <v>0</v>
      </c>
      <c r="AH367" s="85">
        <v>0</v>
      </c>
      <c r="AI367" s="85">
        <v>0</v>
      </c>
      <c r="AJ367" s="85">
        <v>0</v>
      </c>
      <c r="AK367" s="85">
        <v>87230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237785</v>
      </c>
      <c r="AR367" s="85">
        <v>0</v>
      </c>
      <c r="AS367" s="85">
        <v>0</v>
      </c>
      <c r="AT367" s="85">
        <v>0</v>
      </c>
      <c r="AU367" s="85">
        <v>0</v>
      </c>
      <c r="AV367" s="85">
        <v>2250</v>
      </c>
      <c r="AW367" s="85">
        <v>0</v>
      </c>
      <c r="AX367" s="85">
        <v>100000</v>
      </c>
      <c r="AY367" s="85">
        <v>0</v>
      </c>
      <c r="AZ367" s="85">
        <v>87500</v>
      </c>
      <c r="BA367" s="85">
        <v>0</v>
      </c>
      <c r="BB367" s="85">
        <v>0</v>
      </c>
      <c r="BC367" s="85">
        <v>0</v>
      </c>
      <c r="BD367" s="85">
        <v>0</v>
      </c>
      <c r="BE367" s="85">
        <v>206429</v>
      </c>
      <c r="BF367" s="85">
        <v>0</v>
      </c>
      <c r="BG367" s="85">
        <v>0</v>
      </c>
      <c r="BH367" s="85">
        <v>0</v>
      </c>
      <c r="BI367" s="85">
        <v>47450</v>
      </c>
      <c r="BJ367" s="85">
        <v>0</v>
      </c>
      <c r="BK367" s="85">
        <v>17813.75</v>
      </c>
      <c r="BL367" s="85">
        <v>0</v>
      </c>
      <c r="BM367" s="85">
        <v>170000</v>
      </c>
      <c r="BN367" s="85">
        <v>22600</v>
      </c>
      <c r="BO367" s="85">
        <v>31000</v>
      </c>
      <c r="BP367" s="85">
        <v>25000</v>
      </c>
      <c r="BQ367" s="85">
        <v>0</v>
      </c>
      <c r="BR367" s="85">
        <v>0</v>
      </c>
      <c r="BS367" s="85">
        <v>0</v>
      </c>
      <c r="BT367" s="85">
        <v>0</v>
      </c>
      <c r="BU367" s="85">
        <v>0</v>
      </c>
      <c r="BV367" s="85">
        <v>0</v>
      </c>
      <c r="BW367" s="85">
        <v>0</v>
      </c>
      <c r="BX367" s="85">
        <v>0</v>
      </c>
      <c r="BY367" s="86">
        <v>1968558.5</v>
      </c>
    </row>
    <row r="368" spans="1:77" x14ac:dyDescent="0.2">
      <c r="A368" s="83" t="s">
        <v>43</v>
      </c>
      <c r="B368" s="84" t="s">
        <v>925</v>
      </c>
      <c r="C368" s="83" t="s">
        <v>926</v>
      </c>
      <c r="D368" s="85">
        <v>71721.899999999994</v>
      </c>
      <c r="E368" s="85">
        <v>0</v>
      </c>
      <c r="F368" s="85">
        <v>0</v>
      </c>
      <c r="G368" s="85">
        <v>0</v>
      </c>
      <c r="H368" s="85">
        <v>0</v>
      </c>
      <c r="I368" s="85">
        <v>1500</v>
      </c>
      <c r="J368" s="85">
        <v>1504556.7</v>
      </c>
      <c r="K368" s="85">
        <v>0</v>
      </c>
      <c r="L368" s="85">
        <v>14490</v>
      </c>
      <c r="M368" s="85">
        <v>0</v>
      </c>
      <c r="N368" s="85">
        <v>0</v>
      </c>
      <c r="O368" s="85">
        <v>0</v>
      </c>
      <c r="P368" s="85">
        <v>0</v>
      </c>
      <c r="Q368" s="85">
        <v>0</v>
      </c>
      <c r="R368" s="85">
        <v>0</v>
      </c>
      <c r="S368" s="85">
        <v>0</v>
      </c>
      <c r="T368" s="85">
        <v>0</v>
      </c>
      <c r="U368" s="85">
        <v>0</v>
      </c>
      <c r="V368" s="85">
        <v>134753.75</v>
      </c>
      <c r="W368" s="85">
        <v>0</v>
      </c>
      <c r="X368" s="85">
        <v>0</v>
      </c>
      <c r="Y368" s="85">
        <v>0</v>
      </c>
      <c r="Z368" s="85">
        <v>0</v>
      </c>
      <c r="AA368" s="85">
        <v>0</v>
      </c>
      <c r="AB368" s="85">
        <v>0</v>
      </c>
      <c r="AC368" s="85">
        <v>0</v>
      </c>
      <c r="AD368" s="85">
        <v>0</v>
      </c>
      <c r="AE368" s="85">
        <v>1027588.5</v>
      </c>
      <c r="AF368" s="85">
        <v>0</v>
      </c>
      <c r="AG368" s="85">
        <v>0</v>
      </c>
      <c r="AH368" s="85">
        <v>0</v>
      </c>
      <c r="AI368" s="85">
        <v>0</v>
      </c>
      <c r="AJ368" s="85">
        <v>0</v>
      </c>
      <c r="AK368" s="85">
        <v>11765</v>
      </c>
      <c r="AL368" s="85">
        <v>0</v>
      </c>
      <c r="AM368" s="85">
        <v>0</v>
      </c>
      <c r="AN368" s="85">
        <v>0</v>
      </c>
      <c r="AO368" s="85">
        <v>0</v>
      </c>
      <c r="AP368" s="85">
        <v>0</v>
      </c>
      <c r="AQ368" s="85">
        <v>757827.5</v>
      </c>
      <c r="AR368" s="85">
        <v>0</v>
      </c>
      <c r="AS368" s="85">
        <v>0</v>
      </c>
      <c r="AT368" s="85">
        <v>0</v>
      </c>
      <c r="AU368" s="85">
        <v>0</v>
      </c>
      <c r="AV368" s="85">
        <v>0</v>
      </c>
      <c r="AW368" s="85">
        <v>0</v>
      </c>
      <c r="AX368" s="85">
        <v>105741</v>
      </c>
      <c r="AY368" s="85">
        <v>2110</v>
      </c>
      <c r="AZ368" s="85">
        <v>0</v>
      </c>
      <c r="BA368" s="85">
        <v>0</v>
      </c>
      <c r="BB368" s="85">
        <v>0</v>
      </c>
      <c r="BC368" s="85">
        <v>0</v>
      </c>
      <c r="BD368" s="85">
        <v>0</v>
      </c>
      <c r="BE368" s="85">
        <v>0</v>
      </c>
      <c r="BF368" s="85">
        <v>0</v>
      </c>
      <c r="BG368" s="85">
        <v>0</v>
      </c>
      <c r="BH368" s="85">
        <v>0</v>
      </c>
      <c r="BI368" s="85">
        <v>127703.75</v>
      </c>
      <c r="BJ368" s="85">
        <v>0</v>
      </c>
      <c r="BK368" s="85">
        <v>938</v>
      </c>
      <c r="BL368" s="85">
        <v>0</v>
      </c>
      <c r="BM368" s="85">
        <v>0</v>
      </c>
      <c r="BN368" s="85">
        <v>0</v>
      </c>
      <c r="BO368" s="85">
        <v>0</v>
      </c>
      <c r="BP368" s="85">
        <v>0</v>
      </c>
      <c r="BQ368" s="85">
        <v>0</v>
      </c>
      <c r="BR368" s="85">
        <v>0</v>
      </c>
      <c r="BS368" s="85">
        <v>0</v>
      </c>
      <c r="BT368" s="85">
        <v>0</v>
      </c>
      <c r="BU368" s="85">
        <v>0</v>
      </c>
      <c r="BV368" s="85">
        <v>0</v>
      </c>
      <c r="BW368" s="85">
        <v>0</v>
      </c>
      <c r="BX368" s="85">
        <v>0</v>
      </c>
      <c r="BY368" s="86">
        <v>2797470.45</v>
      </c>
    </row>
    <row r="369" spans="1:77" x14ac:dyDescent="0.2">
      <c r="A369" s="83" t="s">
        <v>43</v>
      </c>
      <c r="B369" s="84" t="s">
        <v>927</v>
      </c>
      <c r="C369" s="83" t="s">
        <v>928</v>
      </c>
      <c r="D369" s="85">
        <v>0</v>
      </c>
      <c r="E369" s="85">
        <v>0</v>
      </c>
      <c r="F369" s="85">
        <v>0</v>
      </c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  <c r="M369" s="85">
        <v>0</v>
      </c>
      <c r="N369" s="85">
        <v>0</v>
      </c>
      <c r="O369" s="85">
        <v>0</v>
      </c>
      <c r="P369" s="85">
        <v>0</v>
      </c>
      <c r="Q369" s="85">
        <v>0</v>
      </c>
      <c r="R369" s="85">
        <v>0</v>
      </c>
      <c r="S369" s="85">
        <v>0</v>
      </c>
      <c r="T369" s="85">
        <v>0</v>
      </c>
      <c r="U369" s="85">
        <v>0</v>
      </c>
      <c r="V369" s="85">
        <v>0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85">
        <v>0</v>
      </c>
      <c r="AC369" s="85">
        <v>0</v>
      </c>
      <c r="AD369" s="85">
        <v>0</v>
      </c>
      <c r="AE369" s="85">
        <v>0</v>
      </c>
      <c r="AF369" s="85">
        <v>0</v>
      </c>
      <c r="AG369" s="85">
        <v>0</v>
      </c>
      <c r="AH369" s="85">
        <v>0</v>
      </c>
      <c r="AI369" s="85">
        <v>0</v>
      </c>
      <c r="AJ369" s="85">
        <v>0</v>
      </c>
      <c r="AK369" s="85">
        <v>0</v>
      </c>
      <c r="AL369" s="85">
        <v>0</v>
      </c>
      <c r="AM369" s="85">
        <v>0</v>
      </c>
      <c r="AN369" s="85">
        <v>0</v>
      </c>
      <c r="AO369" s="85">
        <v>0</v>
      </c>
      <c r="AP369" s="85">
        <v>0</v>
      </c>
      <c r="AQ369" s="85">
        <v>0</v>
      </c>
      <c r="AR369" s="85">
        <v>0</v>
      </c>
      <c r="AS369" s="85">
        <v>0</v>
      </c>
      <c r="AT369" s="85">
        <v>0</v>
      </c>
      <c r="AU369" s="85">
        <v>0</v>
      </c>
      <c r="AV369" s="85">
        <v>0</v>
      </c>
      <c r="AW369" s="85">
        <v>0</v>
      </c>
      <c r="AX369" s="85">
        <v>0</v>
      </c>
      <c r="AY369" s="85">
        <v>0</v>
      </c>
      <c r="AZ369" s="85">
        <v>0</v>
      </c>
      <c r="BA369" s="85">
        <v>0</v>
      </c>
      <c r="BB369" s="85">
        <v>0</v>
      </c>
      <c r="BC369" s="85">
        <v>0</v>
      </c>
      <c r="BD369" s="85">
        <v>0</v>
      </c>
      <c r="BE369" s="85">
        <v>0</v>
      </c>
      <c r="BF369" s="85">
        <v>0</v>
      </c>
      <c r="BG369" s="85">
        <v>0</v>
      </c>
      <c r="BH369" s="85">
        <v>0</v>
      </c>
      <c r="BI369" s="85">
        <v>0</v>
      </c>
      <c r="BJ369" s="85">
        <v>0</v>
      </c>
      <c r="BK369" s="85">
        <v>0</v>
      </c>
      <c r="BL369" s="85">
        <v>0</v>
      </c>
      <c r="BM369" s="85">
        <v>0</v>
      </c>
      <c r="BN369" s="85">
        <v>0</v>
      </c>
      <c r="BO369" s="85">
        <v>0</v>
      </c>
      <c r="BP369" s="85">
        <v>0</v>
      </c>
      <c r="BQ369" s="85">
        <v>0</v>
      </c>
      <c r="BR369" s="85">
        <v>0</v>
      </c>
      <c r="BS369" s="85">
        <v>0</v>
      </c>
      <c r="BT369" s="85">
        <v>0</v>
      </c>
      <c r="BU369" s="85">
        <v>0</v>
      </c>
      <c r="BV369" s="85">
        <v>0</v>
      </c>
      <c r="BW369" s="85">
        <v>0</v>
      </c>
      <c r="BX369" s="85">
        <v>0</v>
      </c>
      <c r="BY369" s="86">
        <v>58139.5</v>
      </c>
    </row>
    <row r="370" spans="1:77" x14ac:dyDescent="0.2">
      <c r="A370" s="83" t="s">
        <v>43</v>
      </c>
      <c r="B370" s="84" t="s">
        <v>929</v>
      </c>
      <c r="C370" s="83" t="s">
        <v>930</v>
      </c>
      <c r="D370" s="85">
        <v>0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  <c r="Q370" s="85">
        <v>0</v>
      </c>
      <c r="R370" s="85">
        <v>0</v>
      </c>
      <c r="S370" s="85">
        <v>0</v>
      </c>
      <c r="T370" s="85">
        <v>0</v>
      </c>
      <c r="U370" s="85">
        <v>0</v>
      </c>
      <c r="V370" s="85">
        <v>16400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85">
        <v>0</v>
      </c>
      <c r="AC370" s="85">
        <v>0</v>
      </c>
      <c r="AD370" s="85">
        <v>0</v>
      </c>
      <c r="AE370" s="85">
        <v>0</v>
      </c>
      <c r="AF370" s="85">
        <v>0</v>
      </c>
      <c r="AG370" s="85">
        <v>0</v>
      </c>
      <c r="AH370" s="85">
        <v>0</v>
      </c>
      <c r="AI370" s="85">
        <v>0</v>
      </c>
      <c r="AJ370" s="85">
        <v>0</v>
      </c>
      <c r="AK370" s="85">
        <v>0</v>
      </c>
      <c r="AL370" s="85">
        <v>0</v>
      </c>
      <c r="AM370" s="85">
        <v>0</v>
      </c>
      <c r="AN370" s="85">
        <v>0</v>
      </c>
      <c r="AO370" s="85">
        <v>0</v>
      </c>
      <c r="AP370" s="85">
        <v>0</v>
      </c>
      <c r="AQ370" s="85">
        <v>0</v>
      </c>
      <c r="AR370" s="85">
        <v>0</v>
      </c>
      <c r="AS370" s="85">
        <v>0</v>
      </c>
      <c r="AT370" s="85">
        <v>0</v>
      </c>
      <c r="AU370" s="85">
        <v>0</v>
      </c>
      <c r="AV370" s="85">
        <v>0</v>
      </c>
      <c r="AW370" s="85">
        <v>0</v>
      </c>
      <c r="AX370" s="85">
        <v>0</v>
      </c>
      <c r="AY370" s="85">
        <v>0</v>
      </c>
      <c r="AZ370" s="85">
        <v>0</v>
      </c>
      <c r="BA370" s="85">
        <v>0</v>
      </c>
      <c r="BB370" s="85">
        <v>0</v>
      </c>
      <c r="BC370" s="85">
        <v>0</v>
      </c>
      <c r="BD370" s="85">
        <v>0</v>
      </c>
      <c r="BE370" s="85">
        <v>0</v>
      </c>
      <c r="BF370" s="85">
        <v>0</v>
      </c>
      <c r="BG370" s="85">
        <v>0</v>
      </c>
      <c r="BH370" s="85">
        <v>0</v>
      </c>
      <c r="BI370" s="85">
        <v>0</v>
      </c>
      <c r="BJ370" s="85">
        <v>0</v>
      </c>
      <c r="BK370" s="85">
        <v>0</v>
      </c>
      <c r="BL370" s="85">
        <v>0</v>
      </c>
      <c r="BM370" s="85">
        <v>0</v>
      </c>
      <c r="BN370" s="85">
        <v>0</v>
      </c>
      <c r="BO370" s="85">
        <v>0</v>
      </c>
      <c r="BP370" s="85">
        <v>0</v>
      </c>
      <c r="BQ370" s="85">
        <v>0</v>
      </c>
      <c r="BR370" s="85">
        <v>0</v>
      </c>
      <c r="BS370" s="85">
        <v>0</v>
      </c>
      <c r="BT370" s="85">
        <v>0</v>
      </c>
      <c r="BU370" s="85">
        <v>0</v>
      </c>
      <c r="BV370" s="85">
        <v>0</v>
      </c>
      <c r="BW370" s="85">
        <v>0</v>
      </c>
      <c r="BX370" s="85">
        <v>0</v>
      </c>
      <c r="BY370" s="86"/>
    </row>
    <row r="371" spans="1:77" x14ac:dyDescent="0.2">
      <c r="A371" s="83" t="s">
        <v>43</v>
      </c>
      <c r="B371" s="84" t="s">
        <v>931</v>
      </c>
      <c r="C371" s="83" t="s">
        <v>932</v>
      </c>
      <c r="D371" s="85">
        <v>12000</v>
      </c>
      <c r="E371" s="85">
        <v>0</v>
      </c>
      <c r="F371" s="85">
        <v>0</v>
      </c>
      <c r="G371" s="85">
        <v>0</v>
      </c>
      <c r="H371" s="85">
        <v>0</v>
      </c>
      <c r="I371" s="85">
        <v>0</v>
      </c>
      <c r="J371" s="85">
        <v>48511.75</v>
      </c>
      <c r="K371" s="85">
        <v>0</v>
      </c>
      <c r="L371" s="85">
        <v>0</v>
      </c>
      <c r="M371" s="85">
        <v>0</v>
      </c>
      <c r="N371" s="85">
        <v>0</v>
      </c>
      <c r="O371" s="85">
        <v>0</v>
      </c>
      <c r="P371" s="85">
        <v>0</v>
      </c>
      <c r="Q371" s="85">
        <v>0</v>
      </c>
      <c r="R371" s="85">
        <v>0</v>
      </c>
      <c r="S371" s="85">
        <v>0</v>
      </c>
      <c r="T371" s="85">
        <v>0</v>
      </c>
      <c r="U371" s="85">
        <v>0</v>
      </c>
      <c r="V371" s="85">
        <v>0</v>
      </c>
      <c r="W371" s="85">
        <v>0</v>
      </c>
      <c r="X371" s="85">
        <v>0</v>
      </c>
      <c r="Y371" s="85">
        <v>0</v>
      </c>
      <c r="Z371" s="85">
        <v>0</v>
      </c>
      <c r="AA371" s="85">
        <v>0</v>
      </c>
      <c r="AB371" s="85">
        <v>0</v>
      </c>
      <c r="AC371" s="85">
        <v>0</v>
      </c>
      <c r="AD371" s="85">
        <v>0</v>
      </c>
      <c r="AE371" s="85">
        <v>11000</v>
      </c>
      <c r="AF371" s="85">
        <v>0</v>
      </c>
      <c r="AG371" s="85">
        <v>0</v>
      </c>
      <c r="AH371" s="85">
        <v>0</v>
      </c>
      <c r="AI371" s="85">
        <v>0</v>
      </c>
      <c r="AJ371" s="85">
        <v>0</v>
      </c>
      <c r="AK371" s="85">
        <v>0</v>
      </c>
      <c r="AL371" s="85">
        <v>0</v>
      </c>
      <c r="AM371" s="85">
        <v>0</v>
      </c>
      <c r="AN371" s="85">
        <v>0</v>
      </c>
      <c r="AO371" s="85">
        <v>0</v>
      </c>
      <c r="AP371" s="85">
        <v>0</v>
      </c>
      <c r="AQ371" s="85">
        <v>0</v>
      </c>
      <c r="AR371" s="85">
        <v>0</v>
      </c>
      <c r="AS371" s="85">
        <v>0</v>
      </c>
      <c r="AT371" s="85">
        <v>0</v>
      </c>
      <c r="AU371" s="85">
        <v>0</v>
      </c>
      <c r="AV371" s="85">
        <v>0</v>
      </c>
      <c r="AW371" s="85">
        <v>0</v>
      </c>
      <c r="AX371" s="85">
        <v>0</v>
      </c>
      <c r="AY371" s="85">
        <v>0</v>
      </c>
      <c r="AZ371" s="85">
        <v>0</v>
      </c>
      <c r="BA371" s="85">
        <v>0</v>
      </c>
      <c r="BB371" s="85">
        <v>0</v>
      </c>
      <c r="BC371" s="85">
        <v>0</v>
      </c>
      <c r="BD371" s="85">
        <v>0</v>
      </c>
      <c r="BE371" s="85">
        <v>0</v>
      </c>
      <c r="BF371" s="85">
        <v>0</v>
      </c>
      <c r="BG371" s="85">
        <v>0</v>
      </c>
      <c r="BH371" s="85">
        <v>0</v>
      </c>
      <c r="BI371" s="85">
        <v>0</v>
      </c>
      <c r="BJ371" s="85">
        <v>0</v>
      </c>
      <c r="BK371" s="85">
        <v>0</v>
      </c>
      <c r="BL371" s="85">
        <v>0</v>
      </c>
      <c r="BM371" s="85">
        <v>0</v>
      </c>
      <c r="BN371" s="85">
        <v>0</v>
      </c>
      <c r="BO371" s="85">
        <v>0</v>
      </c>
      <c r="BP371" s="85">
        <v>0</v>
      </c>
      <c r="BQ371" s="85">
        <v>0</v>
      </c>
      <c r="BR371" s="85">
        <v>0</v>
      </c>
      <c r="BS371" s="85">
        <v>0</v>
      </c>
      <c r="BT371" s="85">
        <v>0</v>
      </c>
      <c r="BU371" s="85">
        <v>0</v>
      </c>
      <c r="BV371" s="85">
        <v>0</v>
      </c>
      <c r="BW371" s="85">
        <v>0</v>
      </c>
      <c r="BX371" s="85">
        <v>0</v>
      </c>
      <c r="BY371" s="86">
        <v>82758.55</v>
      </c>
    </row>
    <row r="372" spans="1:77" x14ac:dyDescent="0.2">
      <c r="A372" s="83" t="s">
        <v>43</v>
      </c>
      <c r="B372" s="84" t="s">
        <v>933</v>
      </c>
      <c r="C372" s="83" t="s">
        <v>934</v>
      </c>
      <c r="D372" s="85">
        <v>0</v>
      </c>
      <c r="E372" s="85">
        <v>0</v>
      </c>
      <c r="F372" s="85">
        <v>0</v>
      </c>
      <c r="G372" s="85">
        <v>0</v>
      </c>
      <c r="H372" s="85">
        <v>0</v>
      </c>
      <c r="I372" s="85">
        <v>0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  <c r="O372" s="85">
        <v>0</v>
      </c>
      <c r="P372" s="85">
        <v>0</v>
      </c>
      <c r="Q372" s="85">
        <v>0</v>
      </c>
      <c r="R372" s="85">
        <v>0</v>
      </c>
      <c r="S372" s="85">
        <v>0</v>
      </c>
      <c r="T372" s="85">
        <v>0</v>
      </c>
      <c r="U372" s="85">
        <v>0</v>
      </c>
      <c r="V372" s="85">
        <v>0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85">
        <v>0</v>
      </c>
      <c r="AC372" s="85">
        <v>0</v>
      </c>
      <c r="AD372" s="85">
        <v>0</v>
      </c>
      <c r="AE372" s="85">
        <v>480</v>
      </c>
      <c r="AF372" s="85">
        <v>0</v>
      </c>
      <c r="AG372" s="85">
        <v>0</v>
      </c>
      <c r="AH372" s="85">
        <v>0</v>
      </c>
      <c r="AI372" s="85">
        <v>0</v>
      </c>
      <c r="AJ372" s="85">
        <v>0</v>
      </c>
      <c r="AK372" s="85">
        <v>0</v>
      </c>
      <c r="AL372" s="85">
        <v>0</v>
      </c>
      <c r="AM372" s="85">
        <v>0</v>
      </c>
      <c r="AN372" s="85">
        <v>0</v>
      </c>
      <c r="AO372" s="85">
        <v>0</v>
      </c>
      <c r="AP372" s="85">
        <v>0</v>
      </c>
      <c r="AQ372" s="85">
        <v>0</v>
      </c>
      <c r="AR372" s="85">
        <v>0</v>
      </c>
      <c r="AS372" s="85">
        <v>0</v>
      </c>
      <c r="AT372" s="85">
        <v>0</v>
      </c>
      <c r="AU372" s="85">
        <v>0</v>
      </c>
      <c r="AV372" s="85">
        <v>0</v>
      </c>
      <c r="AW372" s="85">
        <v>0</v>
      </c>
      <c r="AX372" s="85">
        <v>0</v>
      </c>
      <c r="AY372" s="85">
        <v>0</v>
      </c>
      <c r="AZ372" s="85">
        <v>0</v>
      </c>
      <c r="BA372" s="85">
        <v>0</v>
      </c>
      <c r="BB372" s="85">
        <v>0</v>
      </c>
      <c r="BC372" s="85">
        <v>0</v>
      </c>
      <c r="BD372" s="85">
        <v>0</v>
      </c>
      <c r="BE372" s="85">
        <v>0</v>
      </c>
      <c r="BF372" s="85">
        <v>0</v>
      </c>
      <c r="BG372" s="85">
        <v>0</v>
      </c>
      <c r="BH372" s="85">
        <v>0</v>
      </c>
      <c r="BI372" s="85">
        <v>0</v>
      </c>
      <c r="BJ372" s="85">
        <v>0</v>
      </c>
      <c r="BK372" s="85">
        <v>0</v>
      </c>
      <c r="BL372" s="85">
        <v>0</v>
      </c>
      <c r="BM372" s="85">
        <v>0</v>
      </c>
      <c r="BN372" s="85">
        <v>0</v>
      </c>
      <c r="BO372" s="85">
        <v>0</v>
      </c>
      <c r="BP372" s="85">
        <v>0</v>
      </c>
      <c r="BQ372" s="85">
        <v>0</v>
      </c>
      <c r="BR372" s="85">
        <v>0</v>
      </c>
      <c r="BS372" s="85">
        <v>0</v>
      </c>
      <c r="BT372" s="85">
        <v>0</v>
      </c>
      <c r="BU372" s="85">
        <v>0</v>
      </c>
      <c r="BV372" s="85">
        <v>0</v>
      </c>
      <c r="BW372" s="85">
        <v>0</v>
      </c>
      <c r="BX372" s="85">
        <v>0</v>
      </c>
      <c r="BY372" s="86">
        <v>808413.02</v>
      </c>
    </row>
    <row r="373" spans="1:77" x14ac:dyDescent="0.2">
      <c r="A373" s="83" t="s">
        <v>43</v>
      </c>
      <c r="B373" s="84" t="s">
        <v>935</v>
      </c>
      <c r="C373" s="83" t="s">
        <v>936</v>
      </c>
      <c r="D373" s="85">
        <v>0</v>
      </c>
      <c r="E373" s="85">
        <v>0</v>
      </c>
      <c r="F373" s="85">
        <v>0</v>
      </c>
      <c r="G373" s="85">
        <v>0</v>
      </c>
      <c r="H373" s="85">
        <v>0</v>
      </c>
      <c r="I373" s="85">
        <v>0</v>
      </c>
      <c r="J373" s="85">
        <v>0</v>
      </c>
      <c r="K373" s="85">
        <v>0</v>
      </c>
      <c r="L373" s="85">
        <v>0</v>
      </c>
      <c r="M373" s="85">
        <v>0</v>
      </c>
      <c r="N373" s="85">
        <v>0</v>
      </c>
      <c r="O373" s="85">
        <v>0</v>
      </c>
      <c r="P373" s="85">
        <v>0</v>
      </c>
      <c r="Q373" s="85">
        <v>0</v>
      </c>
      <c r="R373" s="85">
        <v>0</v>
      </c>
      <c r="S373" s="85">
        <v>0</v>
      </c>
      <c r="T373" s="85">
        <v>0</v>
      </c>
      <c r="U373" s="85">
        <v>0</v>
      </c>
      <c r="V373" s="85">
        <v>0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85">
        <v>0</v>
      </c>
      <c r="AC373" s="85">
        <v>0</v>
      </c>
      <c r="AD373" s="85">
        <v>0</v>
      </c>
      <c r="AE373" s="85">
        <v>0</v>
      </c>
      <c r="AF373" s="85">
        <v>0</v>
      </c>
      <c r="AG373" s="85">
        <v>0</v>
      </c>
      <c r="AH373" s="85">
        <v>0</v>
      </c>
      <c r="AI373" s="85">
        <v>0</v>
      </c>
      <c r="AJ373" s="85">
        <v>0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5">
        <v>0</v>
      </c>
      <c r="AQ373" s="85">
        <v>0</v>
      </c>
      <c r="AR373" s="85">
        <v>0</v>
      </c>
      <c r="AS373" s="85">
        <v>0</v>
      </c>
      <c r="AT373" s="85">
        <v>0</v>
      </c>
      <c r="AU373" s="85">
        <v>0</v>
      </c>
      <c r="AV373" s="85">
        <v>0</v>
      </c>
      <c r="AW373" s="85">
        <v>0</v>
      </c>
      <c r="AX373" s="85">
        <v>0</v>
      </c>
      <c r="AY373" s="85">
        <v>0</v>
      </c>
      <c r="AZ373" s="85">
        <v>0</v>
      </c>
      <c r="BA373" s="85">
        <v>0</v>
      </c>
      <c r="BB373" s="85">
        <v>0</v>
      </c>
      <c r="BC373" s="85">
        <v>0</v>
      </c>
      <c r="BD373" s="85">
        <v>0</v>
      </c>
      <c r="BE373" s="85">
        <v>0</v>
      </c>
      <c r="BF373" s="85">
        <v>0</v>
      </c>
      <c r="BG373" s="85">
        <v>0</v>
      </c>
      <c r="BH373" s="85">
        <v>0</v>
      </c>
      <c r="BI373" s="85">
        <v>819.84</v>
      </c>
      <c r="BJ373" s="85">
        <v>0</v>
      </c>
      <c r="BK373" s="85">
        <v>0</v>
      </c>
      <c r="BL373" s="85">
        <v>0</v>
      </c>
      <c r="BM373" s="85">
        <v>0</v>
      </c>
      <c r="BN373" s="85">
        <v>0</v>
      </c>
      <c r="BO373" s="85">
        <v>0</v>
      </c>
      <c r="BP373" s="85">
        <v>0</v>
      </c>
      <c r="BQ373" s="85">
        <v>0</v>
      </c>
      <c r="BR373" s="85">
        <v>0</v>
      </c>
      <c r="BS373" s="85">
        <v>0</v>
      </c>
      <c r="BT373" s="85">
        <v>0</v>
      </c>
      <c r="BU373" s="85">
        <v>0</v>
      </c>
      <c r="BV373" s="85">
        <v>0</v>
      </c>
      <c r="BW373" s="85">
        <v>0</v>
      </c>
      <c r="BX373" s="85">
        <v>0</v>
      </c>
      <c r="BY373" s="86">
        <v>19453504.259999998</v>
      </c>
    </row>
    <row r="374" spans="1:77" x14ac:dyDescent="0.2">
      <c r="A374" s="83" t="s">
        <v>43</v>
      </c>
      <c r="B374" s="84" t="s">
        <v>937</v>
      </c>
      <c r="C374" s="83" t="s">
        <v>938</v>
      </c>
      <c r="D374" s="85">
        <v>0</v>
      </c>
      <c r="E374" s="85">
        <v>0</v>
      </c>
      <c r="F374" s="85">
        <v>0</v>
      </c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  <c r="O374" s="85">
        <v>0</v>
      </c>
      <c r="P374" s="85">
        <v>0</v>
      </c>
      <c r="Q374" s="85">
        <v>0</v>
      </c>
      <c r="R374" s="85">
        <v>0</v>
      </c>
      <c r="S374" s="85">
        <v>0</v>
      </c>
      <c r="T374" s="85">
        <v>0</v>
      </c>
      <c r="U374" s="85">
        <v>0</v>
      </c>
      <c r="V374" s="85">
        <v>0</v>
      </c>
      <c r="W374" s="85">
        <v>0</v>
      </c>
      <c r="X374" s="85">
        <v>0</v>
      </c>
      <c r="Y374" s="85">
        <v>0</v>
      </c>
      <c r="Z374" s="85">
        <v>0</v>
      </c>
      <c r="AA374" s="85">
        <v>0</v>
      </c>
      <c r="AB374" s="85">
        <v>0</v>
      </c>
      <c r="AC374" s="85">
        <v>0</v>
      </c>
      <c r="AD374" s="85">
        <v>0</v>
      </c>
      <c r="AE374" s="85">
        <v>0</v>
      </c>
      <c r="AF374" s="85">
        <v>0</v>
      </c>
      <c r="AG374" s="85">
        <v>0</v>
      </c>
      <c r="AH374" s="85">
        <v>0</v>
      </c>
      <c r="AI374" s="85">
        <v>0</v>
      </c>
      <c r="AJ374" s="85">
        <v>0</v>
      </c>
      <c r="AK374" s="85">
        <v>0</v>
      </c>
      <c r="AL374" s="85">
        <v>0</v>
      </c>
      <c r="AM374" s="85">
        <v>0</v>
      </c>
      <c r="AN374" s="85">
        <v>0</v>
      </c>
      <c r="AO374" s="85">
        <v>0</v>
      </c>
      <c r="AP374" s="85">
        <v>0</v>
      </c>
      <c r="AQ374" s="85">
        <v>0</v>
      </c>
      <c r="AR374" s="85">
        <v>0</v>
      </c>
      <c r="AS374" s="85">
        <v>0</v>
      </c>
      <c r="AT374" s="85">
        <v>0</v>
      </c>
      <c r="AU374" s="85">
        <v>0</v>
      </c>
      <c r="AV374" s="85">
        <v>0</v>
      </c>
      <c r="AW374" s="85">
        <v>0</v>
      </c>
      <c r="AX374" s="85">
        <v>0</v>
      </c>
      <c r="AY374" s="85">
        <v>0</v>
      </c>
      <c r="AZ374" s="85">
        <v>0</v>
      </c>
      <c r="BA374" s="85">
        <v>0</v>
      </c>
      <c r="BB374" s="85">
        <v>0</v>
      </c>
      <c r="BC374" s="85">
        <v>0</v>
      </c>
      <c r="BD374" s="85">
        <v>0</v>
      </c>
      <c r="BE374" s="85">
        <v>0</v>
      </c>
      <c r="BF374" s="85">
        <v>0</v>
      </c>
      <c r="BG374" s="85">
        <v>0</v>
      </c>
      <c r="BH374" s="85">
        <v>0</v>
      </c>
      <c r="BI374" s="85">
        <v>0</v>
      </c>
      <c r="BJ374" s="85">
        <v>0</v>
      </c>
      <c r="BK374" s="85">
        <v>0</v>
      </c>
      <c r="BL374" s="85">
        <v>0</v>
      </c>
      <c r="BM374" s="85">
        <v>0</v>
      </c>
      <c r="BN374" s="85">
        <v>0</v>
      </c>
      <c r="BO374" s="85">
        <v>0</v>
      </c>
      <c r="BP374" s="85">
        <v>0</v>
      </c>
      <c r="BQ374" s="85">
        <v>0</v>
      </c>
      <c r="BR374" s="85">
        <v>0</v>
      </c>
      <c r="BS374" s="85">
        <v>0</v>
      </c>
      <c r="BT374" s="85">
        <v>0</v>
      </c>
      <c r="BU374" s="85">
        <v>0</v>
      </c>
      <c r="BV374" s="85">
        <v>0</v>
      </c>
      <c r="BW374" s="85">
        <v>0</v>
      </c>
      <c r="BX374" s="85">
        <v>0</v>
      </c>
      <c r="BY374" s="86">
        <v>219575464.84999999</v>
      </c>
    </row>
    <row r="375" spans="1:77" x14ac:dyDescent="0.2">
      <c r="A375" s="83" t="s">
        <v>43</v>
      </c>
      <c r="B375" s="84" t="s">
        <v>939</v>
      </c>
      <c r="C375" s="83" t="s">
        <v>940</v>
      </c>
      <c r="D375" s="85">
        <v>0</v>
      </c>
      <c r="E375" s="85">
        <v>0</v>
      </c>
      <c r="F375" s="85">
        <v>0</v>
      </c>
      <c r="G375" s="85">
        <v>0</v>
      </c>
      <c r="H375" s="85">
        <v>0</v>
      </c>
      <c r="I375" s="85">
        <v>0</v>
      </c>
      <c r="J375" s="85">
        <v>0</v>
      </c>
      <c r="K375" s="85">
        <v>374578</v>
      </c>
      <c r="L375" s="85">
        <v>0</v>
      </c>
      <c r="M375" s="85">
        <v>0</v>
      </c>
      <c r="N375" s="85">
        <v>0</v>
      </c>
      <c r="O375" s="85">
        <v>183803</v>
      </c>
      <c r="P375" s="85">
        <v>0</v>
      </c>
      <c r="Q375" s="85">
        <v>0</v>
      </c>
      <c r="R375" s="85">
        <v>0</v>
      </c>
      <c r="S375" s="85">
        <v>0</v>
      </c>
      <c r="T375" s="85">
        <v>0</v>
      </c>
      <c r="U375" s="85">
        <v>0</v>
      </c>
      <c r="V375" s="85">
        <v>148327.5</v>
      </c>
      <c r="W375" s="85">
        <v>15825.08</v>
      </c>
      <c r="X375" s="85">
        <v>0</v>
      </c>
      <c r="Y375" s="85">
        <v>0</v>
      </c>
      <c r="Z375" s="85">
        <v>0</v>
      </c>
      <c r="AA375" s="85">
        <v>0</v>
      </c>
      <c r="AB375" s="85">
        <v>0</v>
      </c>
      <c r="AC375" s="85">
        <v>0</v>
      </c>
      <c r="AD375" s="85">
        <v>0</v>
      </c>
      <c r="AE375" s="85">
        <v>0</v>
      </c>
      <c r="AF375" s="85">
        <v>0</v>
      </c>
      <c r="AG375" s="85">
        <v>0</v>
      </c>
      <c r="AH375" s="85">
        <v>0</v>
      </c>
      <c r="AI375" s="85">
        <v>0</v>
      </c>
      <c r="AJ375" s="85">
        <v>0</v>
      </c>
      <c r="AK375" s="85">
        <v>0</v>
      </c>
      <c r="AL375" s="85">
        <v>0</v>
      </c>
      <c r="AM375" s="85">
        <v>0</v>
      </c>
      <c r="AN375" s="85">
        <v>0</v>
      </c>
      <c r="AO375" s="85">
        <v>0</v>
      </c>
      <c r="AP375" s="85">
        <v>0</v>
      </c>
      <c r="AQ375" s="85">
        <v>733370.25</v>
      </c>
      <c r="AR375" s="85">
        <v>0</v>
      </c>
      <c r="AS375" s="85">
        <v>0</v>
      </c>
      <c r="AT375" s="85">
        <v>0</v>
      </c>
      <c r="AU375" s="85">
        <v>0</v>
      </c>
      <c r="AV375" s="85">
        <v>0</v>
      </c>
      <c r="AW375" s="85">
        <v>0</v>
      </c>
      <c r="AX375" s="85">
        <v>401.35</v>
      </c>
      <c r="AY375" s="85">
        <v>0</v>
      </c>
      <c r="AZ375" s="85">
        <v>0</v>
      </c>
      <c r="BA375" s="85">
        <v>4184504</v>
      </c>
      <c r="BB375" s="85">
        <v>0</v>
      </c>
      <c r="BC375" s="85">
        <v>0</v>
      </c>
      <c r="BD375" s="85">
        <v>0</v>
      </c>
      <c r="BE375" s="85">
        <v>0</v>
      </c>
      <c r="BF375" s="85">
        <v>0</v>
      </c>
      <c r="BG375" s="85">
        <v>0</v>
      </c>
      <c r="BH375" s="85">
        <v>0</v>
      </c>
      <c r="BI375" s="85">
        <v>1983128.4</v>
      </c>
      <c r="BJ375" s="85">
        <v>0</v>
      </c>
      <c r="BK375" s="85">
        <v>0</v>
      </c>
      <c r="BL375" s="85">
        <v>2139</v>
      </c>
      <c r="BM375" s="85">
        <v>0</v>
      </c>
      <c r="BN375" s="85">
        <v>0</v>
      </c>
      <c r="BO375" s="85">
        <v>0</v>
      </c>
      <c r="BP375" s="85">
        <v>0</v>
      </c>
      <c r="BQ375" s="85">
        <v>0</v>
      </c>
      <c r="BR375" s="85">
        <v>0</v>
      </c>
      <c r="BS375" s="85">
        <v>0</v>
      </c>
      <c r="BT375" s="85">
        <v>0</v>
      </c>
      <c r="BU375" s="85">
        <v>3904536</v>
      </c>
      <c r="BV375" s="85">
        <v>0</v>
      </c>
      <c r="BW375" s="85">
        <v>0</v>
      </c>
      <c r="BX375" s="85">
        <v>0</v>
      </c>
      <c r="BY375" s="86">
        <v>110155595.43000001</v>
      </c>
    </row>
    <row r="376" spans="1:77" x14ac:dyDescent="0.2">
      <c r="A376" s="83" t="s">
        <v>43</v>
      </c>
      <c r="B376" s="84" t="s">
        <v>941</v>
      </c>
      <c r="C376" s="83" t="s">
        <v>942</v>
      </c>
      <c r="D376" s="85">
        <v>0</v>
      </c>
      <c r="E376" s="85">
        <v>0</v>
      </c>
      <c r="F376" s="85">
        <v>0</v>
      </c>
      <c r="G376" s="85">
        <v>0</v>
      </c>
      <c r="H376" s="85">
        <v>0</v>
      </c>
      <c r="I376" s="85">
        <v>0</v>
      </c>
      <c r="J376" s="85">
        <v>0</v>
      </c>
      <c r="K376" s="85">
        <v>231964</v>
      </c>
      <c r="L376" s="85">
        <v>0</v>
      </c>
      <c r="M376" s="85">
        <v>0</v>
      </c>
      <c r="N376" s="85">
        <v>0</v>
      </c>
      <c r="O376" s="85">
        <v>227275</v>
      </c>
      <c r="P376" s="85">
        <v>0</v>
      </c>
      <c r="Q376" s="85">
        <v>0</v>
      </c>
      <c r="R376" s="85">
        <v>0</v>
      </c>
      <c r="S376" s="85">
        <v>0</v>
      </c>
      <c r="T376" s="85">
        <v>0</v>
      </c>
      <c r="U376" s="85">
        <v>0</v>
      </c>
      <c r="V376" s="85">
        <v>2118798.2400000002</v>
      </c>
      <c r="W376" s="85">
        <v>0</v>
      </c>
      <c r="X376" s="85">
        <v>0</v>
      </c>
      <c r="Y376" s="85">
        <v>0</v>
      </c>
      <c r="Z376" s="85">
        <v>0</v>
      </c>
      <c r="AA376" s="85">
        <v>0</v>
      </c>
      <c r="AB376" s="85">
        <v>0</v>
      </c>
      <c r="AC376" s="85">
        <v>0</v>
      </c>
      <c r="AD376" s="85">
        <v>0</v>
      </c>
      <c r="AE376" s="85">
        <v>0</v>
      </c>
      <c r="AF376" s="85">
        <v>0</v>
      </c>
      <c r="AG376" s="85">
        <v>0</v>
      </c>
      <c r="AH376" s="85">
        <v>0</v>
      </c>
      <c r="AI376" s="85">
        <v>0</v>
      </c>
      <c r="AJ376" s="85">
        <v>0</v>
      </c>
      <c r="AK376" s="85">
        <v>0</v>
      </c>
      <c r="AL376" s="85">
        <v>0</v>
      </c>
      <c r="AM376" s="85">
        <v>0</v>
      </c>
      <c r="AN376" s="85">
        <v>0</v>
      </c>
      <c r="AO376" s="85">
        <v>0</v>
      </c>
      <c r="AP376" s="85">
        <v>0</v>
      </c>
      <c r="AQ376" s="85">
        <v>7250025.5999999996</v>
      </c>
      <c r="AR376" s="85">
        <v>0</v>
      </c>
      <c r="AS376" s="85">
        <v>0</v>
      </c>
      <c r="AT376" s="85">
        <v>0</v>
      </c>
      <c r="AU376" s="85">
        <v>0</v>
      </c>
      <c r="AV376" s="85">
        <v>0</v>
      </c>
      <c r="AW376" s="85">
        <v>0</v>
      </c>
      <c r="AX376" s="85">
        <v>944.05</v>
      </c>
      <c r="AY376" s="85">
        <v>0</v>
      </c>
      <c r="AZ376" s="85">
        <v>0</v>
      </c>
      <c r="BA376" s="85">
        <v>2926969</v>
      </c>
      <c r="BB376" s="85">
        <v>0</v>
      </c>
      <c r="BC376" s="85">
        <v>0</v>
      </c>
      <c r="BD376" s="85">
        <v>0</v>
      </c>
      <c r="BE376" s="85">
        <v>0</v>
      </c>
      <c r="BF376" s="85">
        <v>0</v>
      </c>
      <c r="BG376" s="85">
        <v>0</v>
      </c>
      <c r="BH376" s="85">
        <v>0</v>
      </c>
      <c r="BI376" s="85">
        <v>238196.58</v>
      </c>
      <c r="BJ376" s="85">
        <v>0</v>
      </c>
      <c r="BK376" s="85">
        <v>0</v>
      </c>
      <c r="BL376" s="85">
        <v>0</v>
      </c>
      <c r="BM376" s="85">
        <v>0</v>
      </c>
      <c r="BN376" s="85">
        <v>0</v>
      </c>
      <c r="BO376" s="85">
        <v>0</v>
      </c>
      <c r="BP376" s="85">
        <v>0</v>
      </c>
      <c r="BQ376" s="85">
        <v>0</v>
      </c>
      <c r="BR376" s="85">
        <v>0</v>
      </c>
      <c r="BS376" s="85">
        <v>0</v>
      </c>
      <c r="BT376" s="85">
        <v>0</v>
      </c>
      <c r="BU376" s="85">
        <v>1766067</v>
      </c>
      <c r="BV376" s="85">
        <v>0</v>
      </c>
      <c r="BW376" s="85">
        <v>0</v>
      </c>
      <c r="BX376" s="85">
        <v>0</v>
      </c>
      <c r="BY376" s="86">
        <v>892163.36999999988</v>
      </c>
    </row>
    <row r="377" spans="1:77" x14ac:dyDescent="0.2">
      <c r="A377" s="83" t="s">
        <v>43</v>
      </c>
      <c r="B377" s="84" t="s">
        <v>943</v>
      </c>
      <c r="C377" s="83" t="s">
        <v>944</v>
      </c>
      <c r="D377" s="85">
        <v>0</v>
      </c>
      <c r="E377" s="85">
        <v>0</v>
      </c>
      <c r="F377" s="85">
        <v>0</v>
      </c>
      <c r="G377" s="85">
        <v>0</v>
      </c>
      <c r="H377" s="85">
        <v>0</v>
      </c>
      <c r="I377" s="85">
        <v>0</v>
      </c>
      <c r="J377" s="85">
        <v>52622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  <c r="Q377" s="85">
        <v>0</v>
      </c>
      <c r="R377" s="85">
        <v>0</v>
      </c>
      <c r="S377" s="85">
        <v>0</v>
      </c>
      <c r="T377" s="85">
        <v>0</v>
      </c>
      <c r="U377" s="85">
        <v>0</v>
      </c>
      <c r="V377" s="85">
        <v>0</v>
      </c>
      <c r="W377" s="85">
        <v>0</v>
      </c>
      <c r="X377" s="85">
        <v>0</v>
      </c>
      <c r="Y377" s="85">
        <v>0</v>
      </c>
      <c r="Z377" s="85">
        <v>0</v>
      </c>
      <c r="AA377" s="85">
        <v>0</v>
      </c>
      <c r="AB377" s="85">
        <v>0</v>
      </c>
      <c r="AC377" s="85">
        <v>0</v>
      </c>
      <c r="AD377" s="85">
        <v>0</v>
      </c>
      <c r="AE377" s="85">
        <v>0</v>
      </c>
      <c r="AF377" s="85">
        <v>0</v>
      </c>
      <c r="AG377" s="85">
        <v>0</v>
      </c>
      <c r="AH377" s="85">
        <v>0</v>
      </c>
      <c r="AI377" s="85">
        <v>0</v>
      </c>
      <c r="AJ377" s="85">
        <v>0</v>
      </c>
      <c r="AK377" s="85">
        <v>0</v>
      </c>
      <c r="AL377" s="85">
        <v>0</v>
      </c>
      <c r="AM377" s="85">
        <v>0</v>
      </c>
      <c r="AN377" s="85">
        <v>0</v>
      </c>
      <c r="AO377" s="85">
        <v>0</v>
      </c>
      <c r="AP377" s="85">
        <v>0</v>
      </c>
      <c r="AQ377" s="85">
        <v>0</v>
      </c>
      <c r="AR377" s="85">
        <v>0</v>
      </c>
      <c r="AS377" s="85">
        <v>0</v>
      </c>
      <c r="AT377" s="85">
        <v>0</v>
      </c>
      <c r="AU377" s="85">
        <v>0</v>
      </c>
      <c r="AV377" s="85">
        <v>0</v>
      </c>
      <c r="AW377" s="85">
        <v>0</v>
      </c>
      <c r="AX377" s="85">
        <v>0</v>
      </c>
      <c r="AY377" s="85">
        <v>0</v>
      </c>
      <c r="AZ377" s="85">
        <v>0</v>
      </c>
      <c r="BA377" s="85">
        <v>0</v>
      </c>
      <c r="BB377" s="85">
        <v>0</v>
      </c>
      <c r="BC377" s="85">
        <v>0</v>
      </c>
      <c r="BD377" s="85">
        <v>0</v>
      </c>
      <c r="BE377" s="85">
        <v>0</v>
      </c>
      <c r="BF377" s="85">
        <v>0</v>
      </c>
      <c r="BG377" s="85">
        <v>0</v>
      </c>
      <c r="BH377" s="85">
        <v>0</v>
      </c>
      <c r="BI377" s="85">
        <v>0</v>
      </c>
      <c r="BJ377" s="85">
        <v>0</v>
      </c>
      <c r="BK377" s="85">
        <v>0</v>
      </c>
      <c r="BL377" s="85">
        <v>0</v>
      </c>
      <c r="BM377" s="85">
        <v>0</v>
      </c>
      <c r="BN377" s="85">
        <v>0</v>
      </c>
      <c r="BO377" s="85">
        <v>0</v>
      </c>
      <c r="BP377" s="85">
        <v>0</v>
      </c>
      <c r="BQ377" s="85">
        <v>0</v>
      </c>
      <c r="BR377" s="85">
        <v>0</v>
      </c>
      <c r="BS377" s="85">
        <v>0</v>
      </c>
      <c r="BT377" s="85">
        <v>0</v>
      </c>
      <c r="BU377" s="85">
        <v>0</v>
      </c>
      <c r="BV377" s="85">
        <v>0</v>
      </c>
      <c r="BW377" s="85">
        <v>0</v>
      </c>
      <c r="BX377" s="85">
        <v>0</v>
      </c>
      <c r="BY377" s="86"/>
    </row>
    <row r="378" spans="1:77" x14ac:dyDescent="0.2">
      <c r="A378" s="83" t="s">
        <v>43</v>
      </c>
      <c r="B378" s="84" t="s">
        <v>945</v>
      </c>
      <c r="C378" s="83" t="s">
        <v>946</v>
      </c>
      <c r="D378" s="85">
        <v>0</v>
      </c>
      <c r="E378" s="85">
        <v>0</v>
      </c>
      <c r="F378" s="85">
        <v>0</v>
      </c>
      <c r="G378" s="85">
        <v>0</v>
      </c>
      <c r="H378" s="85">
        <v>0</v>
      </c>
      <c r="I378" s="85">
        <v>0</v>
      </c>
      <c r="J378" s="85">
        <v>0</v>
      </c>
      <c r="K378" s="85">
        <v>0</v>
      </c>
      <c r="L378" s="85">
        <v>0</v>
      </c>
      <c r="M378" s="85">
        <v>0</v>
      </c>
      <c r="N378" s="85">
        <v>0</v>
      </c>
      <c r="O378" s="85">
        <v>0</v>
      </c>
      <c r="P378" s="85">
        <v>0</v>
      </c>
      <c r="Q378" s="85">
        <v>0</v>
      </c>
      <c r="R378" s="85">
        <v>0</v>
      </c>
      <c r="S378" s="85">
        <v>0</v>
      </c>
      <c r="T378" s="85">
        <v>0</v>
      </c>
      <c r="U378" s="85">
        <v>0</v>
      </c>
      <c r="V378" s="85">
        <v>0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85">
        <v>0</v>
      </c>
      <c r="AC378" s="85">
        <v>0</v>
      </c>
      <c r="AD378" s="85">
        <v>0</v>
      </c>
      <c r="AE378" s="85">
        <v>80761210</v>
      </c>
      <c r="AF378" s="85">
        <v>0</v>
      </c>
      <c r="AG378" s="85">
        <v>0</v>
      </c>
      <c r="AH378" s="85">
        <v>0</v>
      </c>
      <c r="AI378" s="85">
        <v>110524</v>
      </c>
      <c r="AJ378" s="85">
        <v>0</v>
      </c>
      <c r="AK378" s="85">
        <v>0</v>
      </c>
      <c r="AL378" s="85">
        <v>0</v>
      </c>
      <c r="AM378" s="85">
        <v>0</v>
      </c>
      <c r="AN378" s="85">
        <v>0</v>
      </c>
      <c r="AO378" s="85">
        <v>0</v>
      </c>
      <c r="AP378" s="85">
        <v>0</v>
      </c>
      <c r="AQ378" s="85">
        <v>0</v>
      </c>
      <c r="AR378" s="85">
        <v>0</v>
      </c>
      <c r="AS378" s="85">
        <v>0</v>
      </c>
      <c r="AT378" s="85">
        <v>0</v>
      </c>
      <c r="AU378" s="85">
        <v>0</v>
      </c>
      <c r="AV378" s="85">
        <v>0</v>
      </c>
      <c r="AW378" s="85">
        <v>0</v>
      </c>
      <c r="AX378" s="85">
        <v>0</v>
      </c>
      <c r="AY378" s="85">
        <v>0</v>
      </c>
      <c r="AZ378" s="85">
        <v>0</v>
      </c>
      <c r="BA378" s="85">
        <v>0</v>
      </c>
      <c r="BB378" s="85">
        <v>0</v>
      </c>
      <c r="BC378" s="85">
        <v>0</v>
      </c>
      <c r="BD378" s="85">
        <v>0</v>
      </c>
      <c r="BE378" s="85">
        <v>0</v>
      </c>
      <c r="BF378" s="85">
        <v>0</v>
      </c>
      <c r="BG378" s="85">
        <v>0</v>
      </c>
      <c r="BH378" s="85">
        <v>0</v>
      </c>
      <c r="BI378" s="85">
        <v>0</v>
      </c>
      <c r="BJ378" s="85">
        <v>0</v>
      </c>
      <c r="BK378" s="85">
        <v>0</v>
      </c>
      <c r="BL378" s="85">
        <v>0</v>
      </c>
      <c r="BM378" s="85">
        <v>0</v>
      </c>
      <c r="BN378" s="85">
        <v>0</v>
      </c>
      <c r="BO378" s="85">
        <v>0</v>
      </c>
      <c r="BP378" s="85">
        <v>2034457.23</v>
      </c>
      <c r="BQ378" s="85">
        <v>0</v>
      </c>
      <c r="BR378" s="85">
        <v>0</v>
      </c>
      <c r="BS378" s="85">
        <v>0</v>
      </c>
      <c r="BT378" s="85">
        <v>0</v>
      </c>
      <c r="BU378" s="85">
        <v>0</v>
      </c>
      <c r="BV378" s="85">
        <v>0</v>
      </c>
      <c r="BW378" s="85">
        <v>0</v>
      </c>
      <c r="BX378" s="85">
        <v>0</v>
      </c>
      <c r="BY378" s="86">
        <v>765713.5</v>
      </c>
    </row>
    <row r="379" spans="1:77" x14ac:dyDescent="0.2">
      <c r="A379" s="83" t="s">
        <v>43</v>
      </c>
      <c r="B379" s="84" t="s">
        <v>947</v>
      </c>
      <c r="C379" s="83" t="s">
        <v>948</v>
      </c>
      <c r="D379" s="85">
        <v>0</v>
      </c>
      <c r="E379" s="85">
        <v>0</v>
      </c>
      <c r="F379" s="85">
        <v>0</v>
      </c>
      <c r="G379" s="85">
        <v>0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  <c r="M379" s="85">
        <v>0</v>
      </c>
      <c r="N379" s="85">
        <v>0</v>
      </c>
      <c r="O379" s="85">
        <v>0</v>
      </c>
      <c r="P379" s="85">
        <v>0</v>
      </c>
      <c r="Q379" s="85">
        <v>0</v>
      </c>
      <c r="R379" s="85">
        <v>0</v>
      </c>
      <c r="S379" s="85">
        <v>0</v>
      </c>
      <c r="T379" s="85">
        <v>0</v>
      </c>
      <c r="U379" s="85">
        <v>0</v>
      </c>
      <c r="V379" s="85">
        <v>0</v>
      </c>
      <c r="W379" s="85">
        <v>0</v>
      </c>
      <c r="X379" s="85">
        <v>0</v>
      </c>
      <c r="Y379" s="85">
        <v>0</v>
      </c>
      <c r="Z379" s="85">
        <v>0</v>
      </c>
      <c r="AA379" s="85">
        <v>0</v>
      </c>
      <c r="AB379" s="85">
        <v>0</v>
      </c>
      <c r="AC379" s="85">
        <v>0</v>
      </c>
      <c r="AD379" s="85">
        <v>0</v>
      </c>
      <c r="AE379" s="85">
        <v>0</v>
      </c>
      <c r="AF379" s="85">
        <v>0</v>
      </c>
      <c r="AG379" s="85">
        <v>0</v>
      </c>
      <c r="AH379" s="85">
        <v>0</v>
      </c>
      <c r="AI379" s="85">
        <v>0</v>
      </c>
      <c r="AJ379" s="85">
        <v>0</v>
      </c>
      <c r="AK379" s="85">
        <v>0</v>
      </c>
      <c r="AL379" s="85">
        <v>0</v>
      </c>
      <c r="AM379" s="85">
        <v>0</v>
      </c>
      <c r="AN379" s="85">
        <v>0</v>
      </c>
      <c r="AO379" s="85">
        <v>0</v>
      </c>
      <c r="AP379" s="85">
        <v>0</v>
      </c>
      <c r="AQ379" s="85">
        <v>0</v>
      </c>
      <c r="AR379" s="85">
        <v>0</v>
      </c>
      <c r="AS379" s="85">
        <v>0</v>
      </c>
      <c r="AT379" s="85">
        <v>0</v>
      </c>
      <c r="AU379" s="85">
        <v>0</v>
      </c>
      <c r="AV379" s="85">
        <v>0</v>
      </c>
      <c r="AW379" s="85">
        <v>0</v>
      </c>
      <c r="AX379" s="85">
        <v>0</v>
      </c>
      <c r="AY379" s="85">
        <v>0</v>
      </c>
      <c r="AZ379" s="85">
        <v>0</v>
      </c>
      <c r="BA379" s="85">
        <v>0</v>
      </c>
      <c r="BB379" s="85">
        <v>0</v>
      </c>
      <c r="BC379" s="85">
        <v>0</v>
      </c>
      <c r="BD379" s="85">
        <v>0</v>
      </c>
      <c r="BE379" s="85">
        <v>0</v>
      </c>
      <c r="BF379" s="85">
        <v>0</v>
      </c>
      <c r="BG379" s="85">
        <v>0</v>
      </c>
      <c r="BH379" s="85">
        <v>0</v>
      </c>
      <c r="BI379" s="85">
        <v>194.5</v>
      </c>
      <c r="BJ379" s="85">
        <v>0</v>
      </c>
      <c r="BK379" s="85">
        <v>0</v>
      </c>
      <c r="BL379" s="85">
        <v>0</v>
      </c>
      <c r="BM379" s="85">
        <v>0</v>
      </c>
      <c r="BN379" s="85">
        <v>0</v>
      </c>
      <c r="BO379" s="85">
        <v>0</v>
      </c>
      <c r="BP379" s="85">
        <v>0</v>
      </c>
      <c r="BQ379" s="85">
        <v>0</v>
      </c>
      <c r="BR379" s="85">
        <v>0</v>
      </c>
      <c r="BS379" s="85">
        <v>0</v>
      </c>
      <c r="BT379" s="85">
        <v>0</v>
      </c>
      <c r="BU379" s="85">
        <v>0</v>
      </c>
      <c r="BV379" s="85">
        <v>0</v>
      </c>
      <c r="BW379" s="85">
        <v>0</v>
      </c>
      <c r="BX379" s="85">
        <v>0</v>
      </c>
      <c r="BY379" s="86">
        <v>47202480</v>
      </c>
    </row>
    <row r="380" spans="1:77" x14ac:dyDescent="0.2">
      <c r="A380" s="83" t="s">
        <v>43</v>
      </c>
      <c r="B380" s="84" t="s">
        <v>949</v>
      </c>
      <c r="C380" s="83" t="s">
        <v>950</v>
      </c>
      <c r="D380" s="85">
        <v>0</v>
      </c>
      <c r="E380" s="85">
        <v>0</v>
      </c>
      <c r="F380" s="85">
        <v>0</v>
      </c>
      <c r="G380" s="85">
        <v>0</v>
      </c>
      <c r="H380" s="85">
        <v>0</v>
      </c>
      <c r="I380" s="85">
        <v>0</v>
      </c>
      <c r="J380" s="85">
        <v>0</v>
      </c>
      <c r="K380" s="85">
        <v>0</v>
      </c>
      <c r="L380" s="85">
        <v>0</v>
      </c>
      <c r="M380" s="85">
        <v>0</v>
      </c>
      <c r="N380" s="85">
        <v>0</v>
      </c>
      <c r="O380" s="85">
        <v>0</v>
      </c>
      <c r="P380" s="85">
        <v>0</v>
      </c>
      <c r="Q380" s="85">
        <v>0</v>
      </c>
      <c r="R380" s="85">
        <v>0</v>
      </c>
      <c r="S380" s="85">
        <v>0</v>
      </c>
      <c r="T380" s="85">
        <v>0</v>
      </c>
      <c r="U380" s="85">
        <v>0</v>
      </c>
      <c r="V380" s="85">
        <v>0</v>
      </c>
      <c r="W380" s="85">
        <v>0</v>
      </c>
      <c r="X380" s="85">
        <v>0</v>
      </c>
      <c r="Y380" s="85">
        <v>0</v>
      </c>
      <c r="Z380" s="85">
        <v>0</v>
      </c>
      <c r="AA380" s="85">
        <v>0</v>
      </c>
      <c r="AB380" s="85">
        <v>0</v>
      </c>
      <c r="AC380" s="85">
        <v>0</v>
      </c>
      <c r="AD380" s="85">
        <v>0</v>
      </c>
      <c r="AE380" s="85">
        <v>0</v>
      </c>
      <c r="AF380" s="85">
        <v>0</v>
      </c>
      <c r="AG380" s="85">
        <v>0</v>
      </c>
      <c r="AH380" s="85">
        <v>0</v>
      </c>
      <c r="AI380" s="85">
        <v>0</v>
      </c>
      <c r="AJ380" s="85">
        <v>0</v>
      </c>
      <c r="AK380" s="85">
        <v>0</v>
      </c>
      <c r="AL380" s="85">
        <v>0</v>
      </c>
      <c r="AM380" s="85">
        <v>0</v>
      </c>
      <c r="AN380" s="85">
        <v>0</v>
      </c>
      <c r="AO380" s="85">
        <v>0</v>
      </c>
      <c r="AP380" s="85">
        <v>0</v>
      </c>
      <c r="AQ380" s="85">
        <v>0</v>
      </c>
      <c r="AR380" s="85">
        <v>0</v>
      </c>
      <c r="AS380" s="85">
        <v>2415</v>
      </c>
      <c r="AT380" s="85">
        <v>0</v>
      </c>
      <c r="AU380" s="85">
        <v>0</v>
      </c>
      <c r="AV380" s="85">
        <v>0</v>
      </c>
      <c r="AW380" s="85">
        <v>0</v>
      </c>
      <c r="AX380" s="85">
        <v>0</v>
      </c>
      <c r="AY380" s="85">
        <v>3453</v>
      </c>
      <c r="AZ380" s="85">
        <v>0</v>
      </c>
      <c r="BA380" s="85">
        <v>0</v>
      </c>
      <c r="BB380" s="85">
        <v>0</v>
      </c>
      <c r="BC380" s="85">
        <v>0</v>
      </c>
      <c r="BD380" s="85">
        <v>0</v>
      </c>
      <c r="BE380" s="85">
        <v>0</v>
      </c>
      <c r="BF380" s="85">
        <v>0</v>
      </c>
      <c r="BG380" s="85">
        <v>0</v>
      </c>
      <c r="BH380" s="85">
        <v>0</v>
      </c>
      <c r="BI380" s="85">
        <v>0</v>
      </c>
      <c r="BJ380" s="85">
        <v>0</v>
      </c>
      <c r="BK380" s="85">
        <v>0</v>
      </c>
      <c r="BL380" s="85">
        <v>0</v>
      </c>
      <c r="BM380" s="85">
        <v>0</v>
      </c>
      <c r="BN380" s="85">
        <v>0</v>
      </c>
      <c r="BO380" s="85">
        <v>0</v>
      </c>
      <c r="BP380" s="85">
        <v>0</v>
      </c>
      <c r="BQ380" s="85">
        <v>0</v>
      </c>
      <c r="BR380" s="85">
        <v>0</v>
      </c>
      <c r="BS380" s="85">
        <v>0</v>
      </c>
      <c r="BT380" s="85">
        <v>0</v>
      </c>
      <c r="BU380" s="85">
        <v>0</v>
      </c>
      <c r="BV380" s="85">
        <v>0</v>
      </c>
      <c r="BW380" s="85">
        <v>0</v>
      </c>
      <c r="BX380" s="85">
        <v>0</v>
      </c>
      <c r="BY380" s="86"/>
    </row>
    <row r="381" spans="1:77" x14ac:dyDescent="0.2">
      <c r="A381" s="83" t="s">
        <v>43</v>
      </c>
      <c r="B381" s="84" t="s">
        <v>951</v>
      </c>
      <c r="C381" s="83" t="s">
        <v>952</v>
      </c>
      <c r="D381" s="85">
        <v>0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  <c r="Q381" s="85">
        <v>0</v>
      </c>
      <c r="R381" s="85">
        <v>0</v>
      </c>
      <c r="S381" s="85">
        <v>0</v>
      </c>
      <c r="T381" s="85">
        <v>0</v>
      </c>
      <c r="U381" s="85">
        <v>0</v>
      </c>
      <c r="V381" s="85">
        <v>0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85">
        <v>0</v>
      </c>
      <c r="AC381" s="85">
        <v>0</v>
      </c>
      <c r="AD381" s="85">
        <v>0</v>
      </c>
      <c r="AE381" s="85">
        <v>0</v>
      </c>
      <c r="AF381" s="85">
        <v>0</v>
      </c>
      <c r="AG381" s="85">
        <v>0</v>
      </c>
      <c r="AH381" s="85">
        <v>0</v>
      </c>
      <c r="AI381" s="85">
        <v>0</v>
      </c>
      <c r="AJ381" s="85">
        <v>0</v>
      </c>
      <c r="AK381" s="85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0</v>
      </c>
      <c r="AR381" s="85">
        <v>0</v>
      </c>
      <c r="AS381" s="85">
        <v>0</v>
      </c>
      <c r="AT381" s="85">
        <v>0</v>
      </c>
      <c r="AU381" s="85">
        <v>0</v>
      </c>
      <c r="AV381" s="85">
        <v>0</v>
      </c>
      <c r="AW381" s="85">
        <v>0</v>
      </c>
      <c r="AX381" s="85">
        <v>0</v>
      </c>
      <c r="AY381" s="85">
        <v>0</v>
      </c>
      <c r="AZ381" s="85">
        <v>0</v>
      </c>
      <c r="BA381" s="85">
        <v>0</v>
      </c>
      <c r="BB381" s="85">
        <v>0</v>
      </c>
      <c r="BC381" s="85">
        <v>0</v>
      </c>
      <c r="BD381" s="85">
        <v>0</v>
      </c>
      <c r="BE381" s="85">
        <v>0</v>
      </c>
      <c r="BF381" s="85">
        <v>0</v>
      </c>
      <c r="BG381" s="85">
        <v>0</v>
      </c>
      <c r="BH381" s="85">
        <v>0</v>
      </c>
      <c r="BI381" s="85">
        <v>0</v>
      </c>
      <c r="BJ381" s="85">
        <v>0</v>
      </c>
      <c r="BK381" s="85">
        <v>0</v>
      </c>
      <c r="BL381" s="85">
        <v>0</v>
      </c>
      <c r="BM381" s="85">
        <v>0</v>
      </c>
      <c r="BN381" s="85">
        <v>0</v>
      </c>
      <c r="BO381" s="85">
        <v>0</v>
      </c>
      <c r="BP381" s="85">
        <v>0</v>
      </c>
      <c r="BQ381" s="85">
        <v>0</v>
      </c>
      <c r="BR381" s="85">
        <v>0</v>
      </c>
      <c r="BS381" s="85">
        <v>0</v>
      </c>
      <c r="BT381" s="85">
        <v>0</v>
      </c>
      <c r="BU381" s="85">
        <v>0</v>
      </c>
      <c r="BV381" s="85">
        <v>0</v>
      </c>
      <c r="BW381" s="85">
        <v>0</v>
      </c>
      <c r="BX381" s="85">
        <v>0</v>
      </c>
      <c r="BY381" s="86">
        <v>23536000</v>
      </c>
    </row>
    <row r="382" spans="1:77" x14ac:dyDescent="0.2">
      <c r="A382" s="83" t="s">
        <v>43</v>
      </c>
      <c r="B382" s="84" t="s">
        <v>953</v>
      </c>
      <c r="C382" s="83" t="s">
        <v>954</v>
      </c>
      <c r="D382" s="85">
        <v>0</v>
      </c>
      <c r="E382" s="85">
        <v>0</v>
      </c>
      <c r="F382" s="85">
        <v>0</v>
      </c>
      <c r="G382" s="85">
        <v>0</v>
      </c>
      <c r="H382" s="85">
        <v>0</v>
      </c>
      <c r="I382" s="85">
        <v>0</v>
      </c>
      <c r="J382" s="85">
        <v>0</v>
      </c>
      <c r="K382" s="85">
        <v>0</v>
      </c>
      <c r="L382" s="85">
        <v>1000</v>
      </c>
      <c r="M382" s="85">
        <v>0</v>
      </c>
      <c r="N382" s="85">
        <v>0</v>
      </c>
      <c r="O382" s="85">
        <v>0</v>
      </c>
      <c r="P382" s="85">
        <v>0</v>
      </c>
      <c r="Q382" s="85">
        <v>0</v>
      </c>
      <c r="R382" s="85">
        <v>0</v>
      </c>
      <c r="S382" s="85">
        <v>0</v>
      </c>
      <c r="T382" s="85">
        <v>0</v>
      </c>
      <c r="U382" s="85">
        <v>0</v>
      </c>
      <c r="V382" s="85">
        <v>0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10814</v>
      </c>
      <c r="AF382" s="85">
        <v>0</v>
      </c>
      <c r="AG382" s="85">
        <v>0</v>
      </c>
      <c r="AH382" s="85">
        <v>0</v>
      </c>
      <c r="AI382" s="85">
        <v>0</v>
      </c>
      <c r="AJ382" s="85">
        <v>0</v>
      </c>
      <c r="AK382" s="85">
        <v>0</v>
      </c>
      <c r="AL382" s="85">
        <v>0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v>0</v>
      </c>
      <c r="AU382" s="85">
        <v>0</v>
      </c>
      <c r="AV382" s="85">
        <v>0</v>
      </c>
      <c r="AW382" s="85">
        <v>0</v>
      </c>
      <c r="AX382" s="85">
        <v>0</v>
      </c>
      <c r="AY382" s="85">
        <v>116</v>
      </c>
      <c r="AZ382" s="85">
        <v>0</v>
      </c>
      <c r="BA382" s="85">
        <v>0</v>
      </c>
      <c r="BB382" s="85">
        <v>0</v>
      </c>
      <c r="BC382" s="85">
        <v>0</v>
      </c>
      <c r="BD382" s="85">
        <v>0</v>
      </c>
      <c r="BE382" s="85">
        <v>0</v>
      </c>
      <c r="BF382" s="85">
        <v>0</v>
      </c>
      <c r="BG382" s="85">
        <v>0</v>
      </c>
      <c r="BH382" s="85">
        <v>0</v>
      </c>
      <c r="BI382" s="85">
        <v>31988.1</v>
      </c>
      <c r="BJ382" s="85">
        <v>0</v>
      </c>
      <c r="BK382" s="85">
        <v>0</v>
      </c>
      <c r="BL382" s="85">
        <v>0</v>
      </c>
      <c r="BM382" s="85">
        <v>0</v>
      </c>
      <c r="BN382" s="85">
        <v>0</v>
      </c>
      <c r="BO382" s="85">
        <v>0</v>
      </c>
      <c r="BP382" s="85">
        <v>0</v>
      </c>
      <c r="BQ382" s="85">
        <v>0</v>
      </c>
      <c r="BR382" s="85">
        <v>0</v>
      </c>
      <c r="BS382" s="85">
        <v>0</v>
      </c>
      <c r="BT382" s="85">
        <v>0</v>
      </c>
      <c r="BU382" s="85">
        <v>0</v>
      </c>
      <c r="BV382" s="85">
        <v>0</v>
      </c>
      <c r="BW382" s="85">
        <v>0</v>
      </c>
      <c r="BX382" s="85">
        <v>0</v>
      </c>
      <c r="BY382" s="86">
        <v>27780</v>
      </c>
    </row>
    <row r="383" spans="1:77" x14ac:dyDescent="0.2">
      <c r="A383" s="83" t="s">
        <v>43</v>
      </c>
      <c r="B383" s="84" t="s">
        <v>955</v>
      </c>
      <c r="C383" s="83" t="s">
        <v>956</v>
      </c>
      <c r="D383" s="85">
        <v>0</v>
      </c>
      <c r="E383" s="85">
        <v>0</v>
      </c>
      <c r="F383" s="85">
        <v>0</v>
      </c>
      <c r="G383" s="85">
        <v>0</v>
      </c>
      <c r="H383" s="85">
        <v>0</v>
      </c>
      <c r="I383" s="85">
        <v>0</v>
      </c>
      <c r="J383" s="85">
        <v>34470.5</v>
      </c>
      <c r="K383" s="85">
        <v>0</v>
      </c>
      <c r="L383" s="85">
        <v>0</v>
      </c>
      <c r="M383" s="85">
        <v>0</v>
      </c>
      <c r="N383" s="85">
        <v>0</v>
      </c>
      <c r="O383" s="85">
        <v>0</v>
      </c>
      <c r="P383" s="85">
        <v>0</v>
      </c>
      <c r="Q383" s="85">
        <v>251.79</v>
      </c>
      <c r="R383" s="85">
        <v>0</v>
      </c>
      <c r="S383" s="85">
        <v>0</v>
      </c>
      <c r="T383" s="85">
        <v>0</v>
      </c>
      <c r="U383" s="85">
        <v>0</v>
      </c>
      <c r="V383" s="85">
        <v>0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85">
        <v>0</v>
      </c>
      <c r="AC383" s="85">
        <v>0</v>
      </c>
      <c r="AD383" s="85">
        <v>0</v>
      </c>
      <c r="AE383" s="85">
        <v>472127.05</v>
      </c>
      <c r="AF383" s="85">
        <v>0</v>
      </c>
      <c r="AG383" s="85">
        <v>0</v>
      </c>
      <c r="AH383" s="85">
        <v>0</v>
      </c>
      <c r="AI383" s="85">
        <v>0</v>
      </c>
      <c r="AJ383" s="85">
        <v>0</v>
      </c>
      <c r="AK383" s="85">
        <v>0</v>
      </c>
      <c r="AL383" s="85">
        <v>0</v>
      </c>
      <c r="AM383" s="85">
        <v>0</v>
      </c>
      <c r="AN383" s="85">
        <v>0</v>
      </c>
      <c r="AO383" s="85">
        <v>0</v>
      </c>
      <c r="AP383" s="85">
        <v>0</v>
      </c>
      <c r="AQ383" s="85">
        <v>5453.5</v>
      </c>
      <c r="AR383" s="85">
        <v>0</v>
      </c>
      <c r="AS383" s="85">
        <v>0</v>
      </c>
      <c r="AT383" s="85">
        <v>0</v>
      </c>
      <c r="AU383" s="85">
        <v>0</v>
      </c>
      <c r="AV383" s="85">
        <v>0</v>
      </c>
      <c r="AW383" s="85">
        <v>0</v>
      </c>
      <c r="AX383" s="85">
        <v>0</v>
      </c>
      <c r="AY383" s="85">
        <v>0</v>
      </c>
      <c r="AZ383" s="85">
        <v>0</v>
      </c>
      <c r="BA383" s="85">
        <v>0</v>
      </c>
      <c r="BB383" s="85">
        <v>0</v>
      </c>
      <c r="BC383" s="85">
        <v>0</v>
      </c>
      <c r="BD383" s="85">
        <v>0</v>
      </c>
      <c r="BE383" s="85">
        <v>0</v>
      </c>
      <c r="BF383" s="85">
        <v>0</v>
      </c>
      <c r="BG383" s="85">
        <v>0</v>
      </c>
      <c r="BH383" s="85">
        <v>0</v>
      </c>
      <c r="BI383" s="85">
        <v>1838</v>
      </c>
      <c r="BJ383" s="85">
        <v>0</v>
      </c>
      <c r="BK383" s="85">
        <v>0</v>
      </c>
      <c r="BL383" s="85">
        <v>0</v>
      </c>
      <c r="BM383" s="85">
        <v>0</v>
      </c>
      <c r="BN383" s="85">
        <v>0</v>
      </c>
      <c r="BO383" s="85">
        <v>0</v>
      </c>
      <c r="BP383" s="85">
        <v>40807.5</v>
      </c>
      <c r="BQ383" s="85">
        <v>0</v>
      </c>
      <c r="BR383" s="85">
        <v>0</v>
      </c>
      <c r="BS383" s="85">
        <v>0</v>
      </c>
      <c r="BT383" s="85">
        <v>0</v>
      </c>
      <c r="BU383" s="85">
        <v>7518</v>
      </c>
      <c r="BV383" s="85">
        <v>0</v>
      </c>
      <c r="BW383" s="85">
        <v>0</v>
      </c>
      <c r="BX383" s="85">
        <v>0</v>
      </c>
      <c r="BY383" s="86"/>
    </row>
    <row r="384" spans="1:77" x14ac:dyDescent="0.2">
      <c r="A384" s="83" t="s">
        <v>43</v>
      </c>
      <c r="B384" s="84" t="s">
        <v>957</v>
      </c>
      <c r="C384" s="83" t="s">
        <v>958</v>
      </c>
      <c r="D384" s="85">
        <v>0</v>
      </c>
      <c r="E384" s="85">
        <v>0</v>
      </c>
      <c r="F384" s="85">
        <v>0</v>
      </c>
      <c r="G384" s="85">
        <v>0</v>
      </c>
      <c r="H384" s="85">
        <v>0</v>
      </c>
      <c r="I384" s="85">
        <v>0</v>
      </c>
      <c r="J384" s="85">
        <v>0</v>
      </c>
      <c r="K384" s="85">
        <v>0</v>
      </c>
      <c r="L384" s="85">
        <v>0</v>
      </c>
      <c r="M384" s="85">
        <v>0</v>
      </c>
      <c r="N384" s="85">
        <v>0</v>
      </c>
      <c r="O384" s="85">
        <v>0</v>
      </c>
      <c r="P384" s="85">
        <v>0</v>
      </c>
      <c r="Q384" s="85">
        <v>0</v>
      </c>
      <c r="R384" s="85">
        <v>0</v>
      </c>
      <c r="S384" s="85">
        <v>0</v>
      </c>
      <c r="T384" s="85">
        <v>0</v>
      </c>
      <c r="U384" s="85">
        <v>0</v>
      </c>
      <c r="V384" s="85">
        <v>0</v>
      </c>
      <c r="W384" s="85">
        <v>0</v>
      </c>
      <c r="X384" s="85">
        <v>0</v>
      </c>
      <c r="Y384" s="85">
        <v>0</v>
      </c>
      <c r="Z384" s="85">
        <v>0</v>
      </c>
      <c r="AA384" s="85">
        <v>0</v>
      </c>
      <c r="AB384" s="85">
        <v>0</v>
      </c>
      <c r="AC384" s="85">
        <v>0</v>
      </c>
      <c r="AD384" s="85">
        <v>0</v>
      </c>
      <c r="AE384" s="85">
        <v>118415.5</v>
      </c>
      <c r="AF384" s="85">
        <v>0</v>
      </c>
      <c r="AG384" s="85">
        <v>0</v>
      </c>
      <c r="AH384" s="85">
        <v>0</v>
      </c>
      <c r="AI384" s="85">
        <v>0</v>
      </c>
      <c r="AJ384" s="85">
        <v>0</v>
      </c>
      <c r="AK384" s="85">
        <v>0</v>
      </c>
      <c r="AL384" s="85">
        <v>0</v>
      </c>
      <c r="AM384" s="85">
        <v>0</v>
      </c>
      <c r="AN384" s="85">
        <v>0</v>
      </c>
      <c r="AO384" s="85">
        <v>0</v>
      </c>
      <c r="AP384" s="85">
        <v>0</v>
      </c>
      <c r="AQ384" s="85">
        <v>0</v>
      </c>
      <c r="AR384" s="85">
        <v>0</v>
      </c>
      <c r="AS384" s="85">
        <v>0</v>
      </c>
      <c r="AT384" s="85">
        <v>0</v>
      </c>
      <c r="AU384" s="85">
        <v>0</v>
      </c>
      <c r="AV384" s="85">
        <v>0</v>
      </c>
      <c r="AW384" s="85">
        <v>0</v>
      </c>
      <c r="AX384" s="85">
        <v>0</v>
      </c>
      <c r="AY384" s="85">
        <v>0</v>
      </c>
      <c r="AZ384" s="85">
        <v>0</v>
      </c>
      <c r="BA384" s="85">
        <v>0</v>
      </c>
      <c r="BB384" s="85">
        <v>0</v>
      </c>
      <c r="BC384" s="85">
        <v>0</v>
      </c>
      <c r="BD384" s="85">
        <v>0</v>
      </c>
      <c r="BE384" s="85">
        <v>0</v>
      </c>
      <c r="BF384" s="85">
        <v>0</v>
      </c>
      <c r="BG384" s="85">
        <v>0</v>
      </c>
      <c r="BH384" s="85">
        <v>0</v>
      </c>
      <c r="BI384" s="85">
        <v>8604.7199999999993</v>
      </c>
      <c r="BJ384" s="85">
        <v>0</v>
      </c>
      <c r="BK384" s="85">
        <v>0</v>
      </c>
      <c r="BL384" s="85">
        <v>0</v>
      </c>
      <c r="BM384" s="85">
        <v>0</v>
      </c>
      <c r="BN384" s="85">
        <v>0</v>
      </c>
      <c r="BO384" s="85">
        <v>0</v>
      </c>
      <c r="BP384" s="85">
        <v>27750.7</v>
      </c>
      <c r="BQ384" s="85">
        <v>0</v>
      </c>
      <c r="BR384" s="85">
        <v>0</v>
      </c>
      <c r="BS384" s="85">
        <v>0</v>
      </c>
      <c r="BT384" s="85">
        <v>0</v>
      </c>
      <c r="BU384" s="85">
        <v>0</v>
      </c>
      <c r="BV384" s="85">
        <v>0</v>
      </c>
      <c r="BW384" s="85">
        <v>0</v>
      </c>
      <c r="BX384" s="85">
        <v>0</v>
      </c>
      <c r="BY384" s="86"/>
    </row>
    <row r="385" spans="1:77" x14ac:dyDescent="0.2">
      <c r="A385" s="83" t="s">
        <v>43</v>
      </c>
      <c r="B385" s="84" t="s">
        <v>959</v>
      </c>
      <c r="C385" s="83" t="s">
        <v>960</v>
      </c>
      <c r="D385" s="85">
        <v>0</v>
      </c>
      <c r="E385" s="85">
        <v>21767254.050000001</v>
      </c>
      <c r="F385" s="85">
        <v>0</v>
      </c>
      <c r="G385" s="85">
        <v>7732.05</v>
      </c>
      <c r="H385" s="85">
        <v>55714.65</v>
      </c>
      <c r="I385" s="85">
        <v>0</v>
      </c>
      <c r="J385" s="85">
        <v>6804290.9299999997</v>
      </c>
      <c r="K385" s="85">
        <v>148733.54999999999</v>
      </c>
      <c r="L385" s="85">
        <v>246259</v>
      </c>
      <c r="M385" s="85">
        <v>0</v>
      </c>
      <c r="N385" s="85">
        <v>129529.65</v>
      </c>
      <c r="O385" s="85">
        <v>102538.25</v>
      </c>
      <c r="P385" s="85">
        <v>0</v>
      </c>
      <c r="Q385" s="85">
        <v>0</v>
      </c>
      <c r="R385" s="85">
        <v>0</v>
      </c>
      <c r="S385" s="85">
        <v>0</v>
      </c>
      <c r="T385" s="85">
        <v>0</v>
      </c>
      <c r="U385" s="85">
        <v>178638</v>
      </c>
      <c r="V385" s="85">
        <v>0</v>
      </c>
      <c r="W385" s="85">
        <v>0</v>
      </c>
      <c r="X385" s="85">
        <v>0</v>
      </c>
      <c r="Y385" s="85">
        <v>1458435.7</v>
      </c>
      <c r="Z385" s="85">
        <v>1053373.54</v>
      </c>
      <c r="AA385" s="85">
        <v>353461.99</v>
      </c>
      <c r="AB385" s="85">
        <v>0</v>
      </c>
      <c r="AC385" s="85">
        <v>0</v>
      </c>
      <c r="AD385" s="85">
        <v>0</v>
      </c>
      <c r="AE385" s="85">
        <v>0</v>
      </c>
      <c r="AF385" s="85">
        <v>75771.05</v>
      </c>
      <c r="AG385" s="85">
        <v>0</v>
      </c>
      <c r="AH385" s="85">
        <v>34822.25</v>
      </c>
      <c r="AI385" s="85">
        <v>36318.5</v>
      </c>
      <c r="AJ385" s="85">
        <v>52782.95</v>
      </c>
      <c r="AK385" s="85">
        <v>166818.1</v>
      </c>
      <c r="AL385" s="85">
        <v>15857.4</v>
      </c>
      <c r="AM385" s="85">
        <v>308845</v>
      </c>
      <c r="AN385" s="85">
        <v>95820.800000000003</v>
      </c>
      <c r="AO385" s="85">
        <v>25361.200000000001</v>
      </c>
      <c r="AP385" s="85">
        <v>114212.8</v>
      </c>
      <c r="AQ385" s="85">
        <v>271623.53000000003</v>
      </c>
      <c r="AR385" s="85">
        <v>0</v>
      </c>
      <c r="AS385" s="85">
        <v>194203.75</v>
      </c>
      <c r="AT385" s="85">
        <v>586817.65</v>
      </c>
      <c r="AU385" s="85">
        <v>69133.399999999994</v>
      </c>
      <c r="AV385" s="85">
        <v>0</v>
      </c>
      <c r="AW385" s="85">
        <v>776834</v>
      </c>
      <c r="AX385" s="85">
        <v>31430.75</v>
      </c>
      <c r="AY385" s="85">
        <v>0</v>
      </c>
      <c r="AZ385" s="85">
        <v>607880.30000000005</v>
      </c>
      <c r="BA385" s="85">
        <v>0</v>
      </c>
      <c r="BB385" s="85">
        <v>0</v>
      </c>
      <c r="BC385" s="85">
        <v>339900.05</v>
      </c>
      <c r="BD385" s="85">
        <v>683536.1</v>
      </c>
      <c r="BE385" s="85">
        <v>327517.7</v>
      </c>
      <c r="BF385" s="85">
        <v>0</v>
      </c>
      <c r="BG385" s="85">
        <v>64520.2</v>
      </c>
      <c r="BH385" s="85">
        <v>0</v>
      </c>
      <c r="BI385" s="85">
        <v>9150756.2200000007</v>
      </c>
      <c r="BJ385" s="85">
        <v>616683.94999999995</v>
      </c>
      <c r="BK385" s="85">
        <v>349590.5</v>
      </c>
      <c r="BL385" s="85">
        <v>106787.6</v>
      </c>
      <c r="BM385" s="85">
        <v>51508.800000000003</v>
      </c>
      <c r="BN385" s="85">
        <v>196705.1</v>
      </c>
      <c r="BO385" s="85">
        <v>36669.53</v>
      </c>
      <c r="BP385" s="85">
        <v>1436407.6</v>
      </c>
      <c r="BQ385" s="85">
        <v>93831.5</v>
      </c>
      <c r="BR385" s="85">
        <v>20377.5</v>
      </c>
      <c r="BS385" s="85">
        <v>471167.87</v>
      </c>
      <c r="BT385" s="85">
        <v>508498.68</v>
      </c>
      <c r="BU385" s="85">
        <v>172663.45</v>
      </c>
      <c r="BV385" s="85">
        <v>106664.1</v>
      </c>
      <c r="BW385" s="85">
        <v>501713.05</v>
      </c>
      <c r="BX385" s="85">
        <v>65375.33</v>
      </c>
      <c r="BY385" s="86">
        <v>4716666.2700000005</v>
      </c>
    </row>
    <row r="386" spans="1:77" x14ac:dyDescent="0.2">
      <c r="A386" s="83" t="s">
        <v>43</v>
      </c>
      <c r="B386" s="84" t="s">
        <v>961</v>
      </c>
      <c r="C386" s="83" t="s">
        <v>962</v>
      </c>
      <c r="D386" s="85">
        <v>0</v>
      </c>
      <c r="E386" s="85">
        <v>0</v>
      </c>
      <c r="F386" s="85">
        <v>0</v>
      </c>
      <c r="G386" s="85">
        <v>6923.6</v>
      </c>
      <c r="H386" s="85">
        <v>0</v>
      </c>
      <c r="I386" s="85">
        <v>0</v>
      </c>
      <c r="J386" s="85">
        <v>219112.03</v>
      </c>
      <c r="K386" s="85">
        <v>280723.09999999998</v>
      </c>
      <c r="L386" s="85">
        <v>73145.25</v>
      </c>
      <c r="M386" s="85">
        <v>0</v>
      </c>
      <c r="N386" s="85">
        <v>0</v>
      </c>
      <c r="O386" s="85">
        <v>67002.55</v>
      </c>
      <c r="P386" s="85">
        <v>0</v>
      </c>
      <c r="Q386" s="85">
        <v>0</v>
      </c>
      <c r="R386" s="85">
        <v>0</v>
      </c>
      <c r="S386" s="85">
        <v>0</v>
      </c>
      <c r="T386" s="85">
        <v>0</v>
      </c>
      <c r="U386" s="85">
        <v>59978.25</v>
      </c>
      <c r="V386" s="85">
        <v>0</v>
      </c>
      <c r="W386" s="85">
        <v>0</v>
      </c>
      <c r="X386" s="85">
        <v>0</v>
      </c>
      <c r="Y386" s="85">
        <v>3819236.55</v>
      </c>
      <c r="Z386" s="85">
        <v>512782.93</v>
      </c>
      <c r="AA386" s="85">
        <v>69937.58</v>
      </c>
      <c r="AB386" s="85">
        <v>0</v>
      </c>
      <c r="AC386" s="85">
        <v>0</v>
      </c>
      <c r="AD386" s="85">
        <v>0</v>
      </c>
      <c r="AE386" s="85">
        <v>0</v>
      </c>
      <c r="AF386" s="85">
        <v>2265.35</v>
      </c>
      <c r="AG386" s="85">
        <v>38209</v>
      </c>
      <c r="AH386" s="85">
        <v>0</v>
      </c>
      <c r="AI386" s="85">
        <v>7069.9</v>
      </c>
      <c r="AJ386" s="85">
        <v>165947.9</v>
      </c>
      <c r="AK386" s="85">
        <v>29678</v>
      </c>
      <c r="AL386" s="85">
        <v>13752.2</v>
      </c>
      <c r="AM386" s="85">
        <v>80334.850000000006</v>
      </c>
      <c r="AN386" s="85">
        <v>75281.8</v>
      </c>
      <c r="AO386" s="85">
        <v>8325.7999999999993</v>
      </c>
      <c r="AP386" s="85">
        <v>5831.1</v>
      </c>
      <c r="AQ386" s="85">
        <v>5228337.0999999996</v>
      </c>
      <c r="AR386" s="85">
        <v>0</v>
      </c>
      <c r="AS386" s="85">
        <v>0</v>
      </c>
      <c r="AT386" s="85">
        <v>250185.60000000001</v>
      </c>
      <c r="AU386" s="85">
        <v>131439.15</v>
      </c>
      <c r="AV386" s="85">
        <v>0</v>
      </c>
      <c r="AW386" s="85">
        <v>323320.15000000002</v>
      </c>
      <c r="AX386" s="85">
        <v>44035.35</v>
      </c>
      <c r="AY386" s="85">
        <v>0</v>
      </c>
      <c r="AZ386" s="85">
        <v>12618.85</v>
      </c>
      <c r="BA386" s="85">
        <v>0</v>
      </c>
      <c r="BB386" s="85">
        <v>0</v>
      </c>
      <c r="BC386" s="85">
        <v>40491.300000000003</v>
      </c>
      <c r="BD386" s="85">
        <v>405437.45</v>
      </c>
      <c r="BE386" s="85">
        <v>313645.65000000002</v>
      </c>
      <c r="BF386" s="85">
        <v>0</v>
      </c>
      <c r="BG386" s="85">
        <v>0</v>
      </c>
      <c r="BH386" s="85">
        <v>0</v>
      </c>
      <c r="BI386" s="85">
        <v>7671.25</v>
      </c>
      <c r="BJ386" s="85">
        <v>353130.2</v>
      </c>
      <c r="BK386" s="85">
        <v>100390.3</v>
      </c>
      <c r="BL386" s="85">
        <v>12798.8</v>
      </c>
      <c r="BM386" s="85">
        <v>0</v>
      </c>
      <c r="BN386" s="85">
        <v>71285.149999999994</v>
      </c>
      <c r="BO386" s="85">
        <v>0</v>
      </c>
      <c r="BP386" s="85">
        <v>3120731.95</v>
      </c>
      <c r="BQ386" s="85">
        <v>105266.65</v>
      </c>
      <c r="BR386" s="85">
        <v>14692.7</v>
      </c>
      <c r="BS386" s="85">
        <v>57929.55</v>
      </c>
      <c r="BT386" s="85">
        <v>216670.54</v>
      </c>
      <c r="BU386" s="85">
        <v>133495.4</v>
      </c>
      <c r="BV386" s="85">
        <v>37050</v>
      </c>
      <c r="BW386" s="85">
        <v>126363.3</v>
      </c>
      <c r="BX386" s="85">
        <v>15009.04</v>
      </c>
      <c r="BY386" s="86">
        <v>2797084.33</v>
      </c>
    </row>
    <row r="387" spans="1:77" x14ac:dyDescent="0.2">
      <c r="A387" s="83" t="s">
        <v>43</v>
      </c>
      <c r="B387" s="84" t="s">
        <v>963</v>
      </c>
      <c r="C387" s="83" t="s">
        <v>964</v>
      </c>
      <c r="D387" s="85">
        <v>0</v>
      </c>
      <c r="E387" s="85">
        <v>0</v>
      </c>
      <c r="F387" s="85">
        <v>0</v>
      </c>
      <c r="G387" s="85">
        <v>0</v>
      </c>
      <c r="H387" s="85">
        <v>0</v>
      </c>
      <c r="I387" s="85">
        <v>0</v>
      </c>
      <c r="J387" s="85">
        <v>0</v>
      </c>
      <c r="K387" s="85">
        <v>0</v>
      </c>
      <c r="L387" s="85">
        <v>0</v>
      </c>
      <c r="M387" s="85">
        <v>0</v>
      </c>
      <c r="N387" s="85">
        <v>0</v>
      </c>
      <c r="O387" s="85">
        <v>17670</v>
      </c>
      <c r="P387" s="85">
        <v>26400</v>
      </c>
      <c r="Q387" s="85">
        <v>0</v>
      </c>
      <c r="R387" s="85">
        <v>0</v>
      </c>
      <c r="S387" s="85">
        <v>0</v>
      </c>
      <c r="T387" s="85">
        <v>0</v>
      </c>
      <c r="U387" s="85">
        <v>0</v>
      </c>
      <c r="V387" s="85">
        <v>0</v>
      </c>
      <c r="W387" s="85">
        <v>0</v>
      </c>
      <c r="X387" s="85">
        <v>0</v>
      </c>
      <c r="Y387" s="85">
        <v>0</v>
      </c>
      <c r="Z387" s="85">
        <v>0</v>
      </c>
      <c r="AA387" s="85">
        <v>0</v>
      </c>
      <c r="AB387" s="85">
        <v>0</v>
      </c>
      <c r="AC387" s="85">
        <v>0</v>
      </c>
      <c r="AD387" s="85">
        <v>0</v>
      </c>
      <c r="AE387" s="85">
        <v>0</v>
      </c>
      <c r="AF387" s="85">
        <v>0</v>
      </c>
      <c r="AG387" s="85">
        <v>0</v>
      </c>
      <c r="AH387" s="85">
        <v>0</v>
      </c>
      <c r="AI387" s="85">
        <v>0</v>
      </c>
      <c r="AJ387" s="85">
        <v>0</v>
      </c>
      <c r="AK387" s="85">
        <v>0</v>
      </c>
      <c r="AL387" s="85">
        <v>0</v>
      </c>
      <c r="AM387" s="85">
        <v>0</v>
      </c>
      <c r="AN387" s="85">
        <v>0</v>
      </c>
      <c r="AO387" s="85">
        <v>0</v>
      </c>
      <c r="AP387" s="85">
        <v>0</v>
      </c>
      <c r="AQ387" s="85">
        <v>0</v>
      </c>
      <c r="AR387" s="85">
        <v>0</v>
      </c>
      <c r="AS387" s="85">
        <v>0</v>
      </c>
      <c r="AT387" s="85">
        <v>0</v>
      </c>
      <c r="AU387" s="85">
        <v>0</v>
      </c>
      <c r="AV387" s="85">
        <v>0</v>
      </c>
      <c r="AW387" s="85">
        <v>0</v>
      </c>
      <c r="AX387" s="85">
        <v>0</v>
      </c>
      <c r="AY387" s="85">
        <v>0</v>
      </c>
      <c r="AZ387" s="85">
        <v>0</v>
      </c>
      <c r="BA387" s="85">
        <v>0</v>
      </c>
      <c r="BB387" s="85">
        <v>0</v>
      </c>
      <c r="BC387" s="85">
        <v>0</v>
      </c>
      <c r="BD387" s="85">
        <v>0</v>
      </c>
      <c r="BE387" s="85">
        <v>0</v>
      </c>
      <c r="BF387" s="85">
        <v>0</v>
      </c>
      <c r="BG387" s="85">
        <v>0</v>
      </c>
      <c r="BH387" s="85">
        <v>0</v>
      </c>
      <c r="BI387" s="85">
        <v>0</v>
      </c>
      <c r="BJ387" s="85">
        <v>0</v>
      </c>
      <c r="BK387" s="85">
        <v>0</v>
      </c>
      <c r="BL387" s="85">
        <v>0</v>
      </c>
      <c r="BM387" s="85">
        <v>0</v>
      </c>
      <c r="BN387" s="85">
        <v>0</v>
      </c>
      <c r="BO387" s="85">
        <v>0</v>
      </c>
      <c r="BP387" s="85">
        <v>0</v>
      </c>
      <c r="BQ387" s="85">
        <v>0</v>
      </c>
      <c r="BR387" s="85">
        <v>0</v>
      </c>
      <c r="BS387" s="85">
        <v>0</v>
      </c>
      <c r="BT387" s="85">
        <v>234.16</v>
      </c>
      <c r="BU387" s="85">
        <v>0</v>
      </c>
      <c r="BV387" s="85">
        <v>0</v>
      </c>
      <c r="BW387" s="85">
        <v>0</v>
      </c>
      <c r="BX387" s="85">
        <v>0</v>
      </c>
      <c r="BY387" s="86">
        <v>47148.78</v>
      </c>
    </row>
    <row r="388" spans="1:77" x14ac:dyDescent="0.2">
      <c r="A388" s="83" t="s">
        <v>43</v>
      </c>
      <c r="B388" s="84" t="s">
        <v>965</v>
      </c>
      <c r="C388" s="83" t="s">
        <v>966</v>
      </c>
      <c r="D388" s="85">
        <v>5145900.25</v>
      </c>
      <c r="E388" s="85">
        <v>2793783.24</v>
      </c>
      <c r="F388" s="85">
        <v>7749520.7000000002</v>
      </c>
      <c r="G388" s="85">
        <v>5423666.25</v>
      </c>
      <c r="H388" s="85">
        <v>8340370.9199999999</v>
      </c>
      <c r="I388" s="85">
        <v>4011693</v>
      </c>
      <c r="J388" s="85">
        <v>373940</v>
      </c>
      <c r="K388" s="85">
        <v>9178869.1500000004</v>
      </c>
      <c r="L388" s="85">
        <v>2231296.75</v>
      </c>
      <c r="M388" s="85">
        <v>9555797.5600000005</v>
      </c>
      <c r="N388" s="85">
        <v>3214864.85</v>
      </c>
      <c r="O388" s="85">
        <v>7824825.5</v>
      </c>
      <c r="P388" s="85">
        <v>11723088.5</v>
      </c>
      <c r="Q388" s="85">
        <v>2839442.25</v>
      </c>
      <c r="R388" s="85">
        <v>154608.5</v>
      </c>
      <c r="S388" s="85">
        <v>4432809.12</v>
      </c>
      <c r="T388" s="85">
        <v>3472279</v>
      </c>
      <c r="U388" s="85">
        <v>2696406.3</v>
      </c>
      <c r="V388" s="85">
        <v>234205.5</v>
      </c>
      <c r="W388" s="85">
        <v>2851823.63</v>
      </c>
      <c r="X388" s="85">
        <v>3607848.65</v>
      </c>
      <c r="Y388" s="85">
        <v>1019451.76</v>
      </c>
      <c r="Z388" s="85">
        <v>2275182.7999999998</v>
      </c>
      <c r="AA388" s="85">
        <v>12941902.970000001</v>
      </c>
      <c r="AB388" s="85">
        <v>5647635.5899999999</v>
      </c>
      <c r="AC388" s="85">
        <v>164688.75</v>
      </c>
      <c r="AD388" s="85">
        <v>3035732.17</v>
      </c>
      <c r="AE388" s="85">
        <v>826652.95</v>
      </c>
      <c r="AF388" s="85">
        <v>8625419</v>
      </c>
      <c r="AG388" s="85">
        <v>6262060</v>
      </c>
      <c r="AH388" s="85">
        <v>3063324</v>
      </c>
      <c r="AI388" s="85">
        <v>4044509</v>
      </c>
      <c r="AJ388" s="85">
        <v>5986285</v>
      </c>
      <c r="AK388" s="85">
        <v>4936591</v>
      </c>
      <c r="AL388" s="85">
        <v>4454135</v>
      </c>
      <c r="AM388" s="85">
        <v>5776839.5</v>
      </c>
      <c r="AN388" s="85">
        <v>5216237</v>
      </c>
      <c r="AO388" s="85">
        <v>5943097</v>
      </c>
      <c r="AP388" s="85">
        <v>3501536</v>
      </c>
      <c r="AQ388" s="85">
        <v>3380494.31</v>
      </c>
      <c r="AR388" s="85">
        <v>1568719.9</v>
      </c>
      <c r="AS388" s="85">
        <v>7177441.1799999997</v>
      </c>
      <c r="AT388" s="85">
        <v>2549688.7000000002</v>
      </c>
      <c r="AU388" s="85">
        <v>3697311</v>
      </c>
      <c r="AV388" s="85">
        <v>355499.25</v>
      </c>
      <c r="AW388" s="85">
        <v>852961.55</v>
      </c>
      <c r="AX388" s="85">
        <v>2110997.25</v>
      </c>
      <c r="AY388" s="85">
        <v>2565051</v>
      </c>
      <c r="AZ388" s="85">
        <v>6146242.25</v>
      </c>
      <c r="BA388" s="85">
        <v>4030163.25</v>
      </c>
      <c r="BB388" s="85">
        <v>5182899.95</v>
      </c>
      <c r="BC388" s="85">
        <v>422193.5</v>
      </c>
      <c r="BD388" s="85">
        <v>10389210.4</v>
      </c>
      <c r="BE388" s="85">
        <v>4113809.25</v>
      </c>
      <c r="BF388" s="85">
        <v>2350826.5</v>
      </c>
      <c r="BG388" s="85">
        <v>1630411</v>
      </c>
      <c r="BH388" s="85">
        <v>1051202</v>
      </c>
      <c r="BI388" s="85">
        <v>138121</v>
      </c>
      <c r="BJ388" s="85">
        <v>7086067.1799999997</v>
      </c>
      <c r="BK388" s="85">
        <v>3891601.18</v>
      </c>
      <c r="BL388" s="85">
        <v>4174748.81</v>
      </c>
      <c r="BM388" s="85">
        <v>7221875.5499999998</v>
      </c>
      <c r="BN388" s="85">
        <v>9490702.1899999995</v>
      </c>
      <c r="BO388" s="85">
        <v>2760296.25</v>
      </c>
      <c r="BP388" s="85">
        <v>1440024.01</v>
      </c>
      <c r="BQ388" s="85">
        <v>3646891.09</v>
      </c>
      <c r="BR388" s="85">
        <v>4436654.5</v>
      </c>
      <c r="BS388" s="85">
        <v>3247814.5</v>
      </c>
      <c r="BT388" s="85">
        <v>8919891.5500000007</v>
      </c>
      <c r="BU388" s="85">
        <v>3610736</v>
      </c>
      <c r="BV388" s="85">
        <v>5058352.8899999997</v>
      </c>
      <c r="BW388" s="85">
        <v>2751907.6</v>
      </c>
      <c r="BX388" s="85">
        <v>1137544</v>
      </c>
      <c r="BY388" s="86">
        <v>480</v>
      </c>
    </row>
    <row r="389" spans="1:77" x14ac:dyDescent="0.2">
      <c r="A389" s="83" t="s">
        <v>43</v>
      </c>
      <c r="B389" s="84" t="s">
        <v>967</v>
      </c>
      <c r="C389" s="83" t="s">
        <v>968</v>
      </c>
      <c r="D389" s="85">
        <v>30801769</v>
      </c>
      <c r="E389" s="85">
        <v>1253521.51</v>
      </c>
      <c r="F389" s="85">
        <v>6428760.8600000003</v>
      </c>
      <c r="G389" s="85">
        <v>6378753.75</v>
      </c>
      <c r="H389" s="85">
        <v>3824476.05</v>
      </c>
      <c r="I389" s="85">
        <v>2183350.9</v>
      </c>
      <c r="J389" s="85">
        <v>1690690</v>
      </c>
      <c r="K389" s="85">
        <v>919113.25</v>
      </c>
      <c r="L389" s="85">
        <v>229708</v>
      </c>
      <c r="M389" s="85">
        <v>12385658.48</v>
      </c>
      <c r="N389" s="85">
        <v>148218.5</v>
      </c>
      <c r="O389" s="85">
        <v>768013.25</v>
      </c>
      <c r="P389" s="85">
        <v>1449687.5</v>
      </c>
      <c r="Q389" s="85">
        <v>2848782.75</v>
      </c>
      <c r="R389" s="85">
        <v>460625.5</v>
      </c>
      <c r="S389" s="85">
        <v>3086522.37</v>
      </c>
      <c r="T389" s="85">
        <v>326528.75</v>
      </c>
      <c r="U389" s="85">
        <v>437601</v>
      </c>
      <c r="V389" s="85">
        <v>881298</v>
      </c>
      <c r="W389" s="85">
        <v>13180.5</v>
      </c>
      <c r="X389" s="85">
        <v>0</v>
      </c>
      <c r="Y389" s="85">
        <v>0</v>
      </c>
      <c r="Z389" s="85">
        <v>0</v>
      </c>
      <c r="AA389" s="85">
        <v>0</v>
      </c>
      <c r="AB389" s="85">
        <v>0</v>
      </c>
      <c r="AC389" s="85">
        <v>0</v>
      </c>
      <c r="AD389" s="85">
        <v>3088</v>
      </c>
      <c r="AE389" s="85">
        <v>2665218.2999999998</v>
      </c>
      <c r="AF389" s="85">
        <v>0</v>
      </c>
      <c r="AG389" s="85">
        <v>0</v>
      </c>
      <c r="AH389" s="85">
        <v>0</v>
      </c>
      <c r="AI389" s="85">
        <v>0</v>
      </c>
      <c r="AJ389" s="85">
        <v>253740</v>
      </c>
      <c r="AK389" s="85">
        <v>0</v>
      </c>
      <c r="AL389" s="85">
        <v>340238.25</v>
      </c>
      <c r="AM389" s="85">
        <v>628285.25</v>
      </c>
      <c r="AN389" s="85">
        <v>493380.75</v>
      </c>
      <c r="AO389" s="85">
        <v>300003.25</v>
      </c>
      <c r="AP389" s="85">
        <v>0</v>
      </c>
      <c r="AQ389" s="85">
        <v>191418.5</v>
      </c>
      <c r="AR389" s="85">
        <v>0</v>
      </c>
      <c r="AS389" s="85">
        <v>0</v>
      </c>
      <c r="AT389" s="85">
        <v>0</v>
      </c>
      <c r="AU389" s="85">
        <v>390669.95</v>
      </c>
      <c r="AV389" s="85">
        <v>0</v>
      </c>
      <c r="AW389" s="85">
        <v>0</v>
      </c>
      <c r="AX389" s="85">
        <v>4588793.45</v>
      </c>
      <c r="AY389" s="85">
        <v>0</v>
      </c>
      <c r="AZ389" s="85">
        <v>1308283</v>
      </c>
      <c r="BA389" s="85">
        <v>271582.25</v>
      </c>
      <c r="BB389" s="85">
        <v>2392778.25</v>
      </c>
      <c r="BC389" s="85">
        <v>957026.5</v>
      </c>
      <c r="BD389" s="85">
        <v>102990.74</v>
      </c>
      <c r="BE389" s="85">
        <v>1103821.75</v>
      </c>
      <c r="BF389" s="85">
        <v>654571.5</v>
      </c>
      <c r="BG389" s="85">
        <v>0</v>
      </c>
      <c r="BH389" s="85">
        <v>282211</v>
      </c>
      <c r="BI389" s="85">
        <v>2736262.63</v>
      </c>
      <c r="BJ389" s="85">
        <v>0</v>
      </c>
      <c r="BK389" s="85">
        <v>893347.9</v>
      </c>
      <c r="BL389" s="85">
        <v>116850</v>
      </c>
      <c r="BM389" s="85">
        <v>0</v>
      </c>
      <c r="BN389" s="85">
        <v>22488</v>
      </c>
      <c r="BO389" s="85">
        <v>311640.5</v>
      </c>
      <c r="BP389" s="85">
        <v>1710131</v>
      </c>
      <c r="BQ389" s="85">
        <v>0</v>
      </c>
      <c r="BR389" s="85">
        <v>3047</v>
      </c>
      <c r="BS389" s="85">
        <v>49921.15</v>
      </c>
      <c r="BT389" s="85">
        <v>1545932.25</v>
      </c>
      <c r="BU389" s="85">
        <v>22212</v>
      </c>
      <c r="BV389" s="85">
        <v>254257.75</v>
      </c>
      <c r="BW389" s="85">
        <v>2089</v>
      </c>
      <c r="BX389" s="85">
        <v>1846</v>
      </c>
      <c r="BY389" s="86">
        <v>2500</v>
      </c>
    </row>
    <row r="390" spans="1:77" x14ac:dyDescent="0.2">
      <c r="A390" s="83" t="s">
        <v>43</v>
      </c>
      <c r="B390" s="84" t="s">
        <v>969</v>
      </c>
      <c r="C390" s="83" t="s">
        <v>970</v>
      </c>
      <c r="D390" s="85">
        <v>0</v>
      </c>
      <c r="E390" s="85">
        <v>0</v>
      </c>
      <c r="F390" s="85">
        <v>0</v>
      </c>
      <c r="G390" s="85">
        <v>0</v>
      </c>
      <c r="H390" s="85">
        <v>2296.6</v>
      </c>
      <c r="I390" s="85">
        <v>0</v>
      </c>
      <c r="J390" s="85">
        <v>0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29900</v>
      </c>
      <c r="Q390" s="85">
        <v>0</v>
      </c>
      <c r="R390" s="85">
        <v>0</v>
      </c>
      <c r="S390" s="85">
        <v>0</v>
      </c>
      <c r="T390" s="85">
        <v>0</v>
      </c>
      <c r="U390" s="85">
        <v>0</v>
      </c>
      <c r="V390" s="85">
        <v>25344.799999999999</v>
      </c>
      <c r="W390" s="85">
        <v>0</v>
      </c>
      <c r="X390" s="85">
        <v>0</v>
      </c>
      <c r="Y390" s="85">
        <v>0</v>
      </c>
      <c r="Z390" s="85">
        <v>45359.15</v>
      </c>
      <c r="AA390" s="85">
        <v>0</v>
      </c>
      <c r="AB390" s="85">
        <v>0</v>
      </c>
      <c r="AC390" s="85">
        <v>0</v>
      </c>
      <c r="AD390" s="85">
        <v>0</v>
      </c>
      <c r="AE390" s="85">
        <v>0</v>
      </c>
      <c r="AF390" s="85">
        <v>0</v>
      </c>
      <c r="AG390" s="85">
        <v>0</v>
      </c>
      <c r="AH390" s="85">
        <v>0</v>
      </c>
      <c r="AI390" s="85">
        <v>0</v>
      </c>
      <c r="AJ390" s="85">
        <v>50220</v>
      </c>
      <c r="AK390" s="85">
        <v>0</v>
      </c>
      <c r="AL390" s="85">
        <v>0</v>
      </c>
      <c r="AM390" s="85">
        <v>0</v>
      </c>
      <c r="AN390" s="85">
        <v>0</v>
      </c>
      <c r="AO390" s="85">
        <v>0</v>
      </c>
      <c r="AP390" s="85">
        <v>0</v>
      </c>
      <c r="AQ390" s="85">
        <v>0</v>
      </c>
      <c r="AR390" s="85">
        <v>0</v>
      </c>
      <c r="AS390" s="85">
        <v>0</v>
      </c>
      <c r="AT390" s="85">
        <v>0</v>
      </c>
      <c r="AU390" s="85">
        <v>0</v>
      </c>
      <c r="AV390" s="85">
        <v>0</v>
      </c>
      <c r="AW390" s="85">
        <v>0</v>
      </c>
      <c r="AX390" s="85">
        <v>0</v>
      </c>
      <c r="AY390" s="85">
        <v>193616.62</v>
      </c>
      <c r="AZ390" s="85">
        <v>0</v>
      </c>
      <c r="BA390" s="85">
        <v>0</v>
      </c>
      <c r="BB390" s="85">
        <v>0</v>
      </c>
      <c r="BC390" s="85">
        <v>46065</v>
      </c>
      <c r="BD390" s="85">
        <v>0</v>
      </c>
      <c r="BE390" s="85">
        <v>1700</v>
      </c>
      <c r="BF390" s="85">
        <v>74455</v>
      </c>
      <c r="BG390" s="85">
        <v>0</v>
      </c>
      <c r="BH390" s="85">
        <v>0</v>
      </c>
      <c r="BI390" s="85">
        <v>0</v>
      </c>
      <c r="BJ390" s="85">
        <v>0</v>
      </c>
      <c r="BK390" s="85">
        <v>73296</v>
      </c>
      <c r="BL390" s="85">
        <v>0</v>
      </c>
      <c r="BM390" s="85">
        <v>36083.75</v>
      </c>
      <c r="BN390" s="85">
        <v>125877.68</v>
      </c>
      <c r="BO390" s="85">
        <v>0</v>
      </c>
      <c r="BP390" s="85">
        <v>0</v>
      </c>
      <c r="BQ390" s="85">
        <v>94962.48</v>
      </c>
      <c r="BR390" s="85">
        <v>0</v>
      </c>
      <c r="BS390" s="85">
        <v>0</v>
      </c>
      <c r="BT390" s="85">
        <v>0</v>
      </c>
      <c r="BU390" s="85">
        <v>0</v>
      </c>
      <c r="BV390" s="85">
        <v>0</v>
      </c>
      <c r="BW390" s="85">
        <v>0</v>
      </c>
      <c r="BX390" s="85">
        <v>0</v>
      </c>
      <c r="BY390" s="86">
        <v>142649.99000000002</v>
      </c>
    </row>
    <row r="391" spans="1:77" x14ac:dyDescent="0.2">
      <c r="A391" s="83" t="s">
        <v>43</v>
      </c>
      <c r="B391" s="84" t="s">
        <v>971</v>
      </c>
      <c r="C391" s="83" t="s">
        <v>972</v>
      </c>
      <c r="D391" s="85">
        <v>0</v>
      </c>
      <c r="E391" s="85">
        <v>0</v>
      </c>
      <c r="F391" s="85">
        <v>0</v>
      </c>
      <c r="G391" s="85">
        <v>0</v>
      </c>
      <c r="H391" s="85">
        <v>0</v>
      </c>
      <c r="I391" s="85">
        <v>0</v>
      </c>
      <c r="J391" s="85">
        <v>0</v>
      </c>
      <c r="K391" s="85">
        <v>0</v>
      </c>
      <c r="L391" s="85">
        <v>0</v>
      </c>
      <c r="M391" s="85">
        <v>0</v>
      </c>
      <c r="N391" s="85">
        <v>0</v>
      </c>
      <c r="O391" s="85">
        <v>0</v>
      </c>
      <c r="P391" s="85">
        <v>0</v>
      </c>
      <c r="Q391" s="85">
        <v>0</v>
      </c>
      <c r="R391" s="85">
        <v>0</v>
      </c>
      <c r="S391" s="85">
        <v>0</v>
      </c>
      <c r="T391" s="85">
        <v>0</v>
      </c>
      <c r="U391" s="85">
        <v>0</v>
      </c>
      <c r="V391" s="85">
        <v>3993</v>
      </c>
      <c r="W391" s="85">
        <v>0</v>
      </c>
      <c r="X391" s="85">
        <v>0</v>
      </c>
      <c r="Y391" s="85">
        <v>0</v>
      </c>
      <c r="Z391" s="85">
        <v>0</v>
      </c>
      <c r="AA391" s="85">
        <v>0</v>
      </c>
      <c r="AB391" s="85">
        <v>0</v>
      </c>
      <c r="AC391" s="85">
        <v>0</v>
      </c>
      <c r="AD391" s="85">
        <v>0</v>
      </c>
      <c r="AE391" s="85">
        <v>0</v>
      </c>
      <c r="AF391" s="85">
        <v>0</v>
      </c>
      <c r="AG391" s="85">
        <v>0</v>
      </c>
      <c r="AH391" s="85">
        <v>0</v>
      </c>
      <c r="AI391" s="85">
        <v>0</v>
      </c>
      <c r="AJ391" s="85">
        <v>0</v>
      </c>
      <c r="AK391" s="85">
        <v>0</v>
      </c>
      <c r="AL391" s="85">
        <v>0</v>
      </c>
      <c r="AM391" s="85">
        <v>0</v>
      </c>
      <c r="AN391" s="85">
        <v>0</v>
      </c>
      <c r="AO391" s="85">
        <v>0</v>
      </c>
      <c r="AP391" s="85">
        <v>0</v>
      </c>
      <c r="AQ391" s="85">
        <v>0</v>
      </c>
      <c r="AR391" s="85">
        <v>0</v>
      </c>
      <c r="AS391" s="85">
        <v>0</v>
      </c>
      <c r="AT391" s="85">
        <v>0</v>
      </c>
      <c r="AU391" s="85">
        <v>0</v>
      </c>
      <c r="AV391" s="85">
        <v>0</v>
      </c>
      <c r="AW391" s="85">
        <v>0</v>
      </c>
      <c r="AX391" s="85">
        <v>0</v>
      </c>
      <c r="AY391" s="85">
        <v>0</v>
      </c>
      <c r="AZ391" s="85">
        <v>0</v>
      </c>
      <c r="BA391" s="85">
        <v>0</v>
      </c>
      <c r="BB391" s="85">
        <v>0</v>
      </c>
      <c r="BC391" s="85">
        <v>0</v>
      </c>
      <c r="BD391" s="85">
        <v>0</v>
      </c>
      <c r="BE391" s="85">
        <v>0</v>
      </c>
      <c r="BF391" s="85">
        <v>0</v>
      </c>
      <c r="BG391" s="85">
        <v>0</v>
      </c>
      <c r="BH391" s="85">
        <v>0</v>
      </c>
      <c r="BI391" s="85">
        <v>0</v>
      </c>
      <c r="BJ391" s="85">
        <v>0</v>
      </c>
      <c r="BK391" s="85">
        <v>0</v>
      </c>
      <c r="BL391" s="85">
        <v>0</v>
      </c>
      <c r="BM391" s="85">
        <v>0</v>
      </c>
      <c r="BN391" s="85">
        <v>0</v>
      </c>
      <c r="BO391" s="85">
        <v>0</v>
      </c>
      <c r="BP391" s="85">
        <v>0</v>
      </c>
      <c r="BQ391" s="85">
        <v>0</v>
      </c>
      <c r="BR391" s="85">
        <v>0</v>
      </c>
      <c r="BS391" s="85">
        <v>0</v>
      </c>
      <c r="BT391" s="85">
        <v>0</v>
      </c>
      <c r="BU391" s="85">
        <v>0</v>
      </c>
      <c r="BV391" s="85">
        <v>0</v>
      </c>
      <c r="BW391" s="85">
        <v>0</v>
      </c>
      <c r="BX391" s="85">
        <v>0</v>
      </c>
      <c r="BY391" s="86">
        <v>189557.25</v>
      </c>
    </row>
    <row r="392" spans="1:77" x14ac:dyDescent="0.2">
      <c r="A392" s="83" t="s">
        <v>43</v>
      </c>
      <c r="B392" s="84" t="s">
        <v>973</v>
      </c>
      <c r="C392" s="83" t="s">
        <v>974</v>
      </c>
      <c r="D392" s="85">
        <v>0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0</v>
      </c>
      <c r="K392" s="85">
        <v>0</v>
      </c>
      <c r="L392" s="85">
        <v>0</v>
      </c>
      <c r="M392" s="85">
        <v>0</v>
      </c>
      <c r="N392" s="85">
        <v>2505</v>
      </c>
      <c r="O392" s="85">
        <v>0</v>
      </c>
      <c r="P392" s="85">
        <v>440</v>
      </c>
      <c r="Q392" s="85">
        <v>4893.5</v>
      </c>
      <c r="R392" s="85">
        <v>0</v>
      </c>
      <c r="S392" s="85">
        <v>0</v>
      </c>
      <c r="T392" s="85">
        <v>2649</v>
      </c>
      <c r="U392" s="85">
        <v>0</v>
      </c>
      <c r="V392" s="85">
        <v>4264</v>
      </c>
      <c r="W392" s="85">
        <v>0</v>
      </c>
      <c r="X392" s="85">
        <v>29990</v>
      </c>
      <c r="Y392" s="85">
        <v>0</v>
      </c>
      <c r="Z392" s="85">
        <v>1195</v>
      </c>
      <c r="AA392" s="85">
        <v>0</v>
      </c>
      <c r="AB392" s="85">
        <v>0</v>
      </c>
      <c r="AC392" s="85">
        <v>0</v>
      </c>
      <c r="AD392" s="85">
        <v>0</v>
      </c>
      <c r="AE392" s="85">
        <v>700</v>
      </c>
      <c r="AF392" s="85">
        <v>0</v>
      </c>
      <c r="AG392" s="85">
        <v>0</v>
      </c>
      <c r="AH392" s="85">
        <v>0</v>
      </c>
      <c r="AI392" s="85">
        <v>0</v>
      </c>
      <c r="AJ392" s="85">
        <v>0</v>
      </c>
      <c r="AK392" s="85">
        <v>0</v>
      </c>
      <c r="AL392" s="85">
        <v>0</v>
      </c>
      <c r="AM392" s="85">
        <v>0</v>
      </c>
      <c r="AN392" s="85">
        <v>0</v>
      </c>
      <c r="AO392" s="85">
        <v>0</v>
      </c>
      <c r="AP392" s="85">
        <v>0</v>
      </c>
      <c r="AQ392" s="85">
        <v>137174.5</v>
      </c>
      <c r="AR392" s="85">
        <v>240472.25</v>
      </c>
      <c r="AS392" s="85">
        <v>10356.5</v>
      </c>
      <c r="AT392" s="85">
        <v>17256.5</v>
      </c>
      <c r="AU392" s="85">
        <v>11150.5</v>
      </c>
      <c r="AV392" s="85">
        <v>3288</v>
      </c>
      <c r="AW392" s="85">
        <v>8332.5</v>
      </c>
      <c r="AX392" s="85">
        <v>10728</v>
      </c>
      <c r="AY392" s="85">
        <v>0</v>
      </c>
      <c r="AZ392" s="85">
        <v>4420</v>
      </c>
      <c r="BA392" s="85">
        <v>0</v>
      </c>
      <c r="BB392" s="85">
        <v>0</v>
      </c>
      <c r="BC392" s="85">
        <v>11700</v>
      </c>
      <c r="BD392" s="85">
        <v>0</v>
      </c>
      <c r="BE392" s="85">
        <v>270</v>
      </c>
      <c r="BF392" s="85">
        <v>0</v>
      </c>
      <c r="BG392" s="85">
        <v>0</v>
      </c>
      <c r="BH392" s="85">
        <v>0</v>
      </c>
      <c r="BI392" s="85">
        <v>0</v>
      </c>
      <c r="BJ392" s="85">
        <v>0</v>
      </c>
      <c r="BK392" s="85">
        <v>0</v>
      </c>
      <c r="BL392" s="85">
        <v>0</v>
      </c>
      <c r="BM392" s="85">
        <v>0</v>
      </c>
      <c r="BN392" s="85">
        <v>0</v>
      </c>
      <c r="BO392" s="85">
        <v>0</v>
      </c>
      <c r="BP392" s="85">
        <v>0</v>
      </c>
      <c r="BQ392" s="85">
        <v>0</v>
      </c>
      <c r="BR392" s="85">
        <v>1675</v>
      </c>
      <c r="BS392" s="85">
        <v>0</v>
      </c>
      <c r="BT392" s="85">
        <v>0</v>
      </c>
      <c r="BU392" s="85">
        <v>13843.75</v>
      </c>
      <c r="BV392" s="85">
        <v>0</v>
      </c>
      <c r="BW392" s="85">
        <v>0</v>
      </c>
      <c r="BX392" s="85">
        <v>0</v>
      </c>
      <c r="BY392" s="86">
        <v>528510.18000000005</v>
      </c>
    </row>
    <row r="393" spans="1:77" x14ac:dyDescent="0.2">
      <c r="A393" s="83" t="s">
        <v>43</v>
      </c>
      <c r="B393" s="84" t="s">
        <v>975</v>
      </c>
      <c r="C393" s="83" t="s">
        <v>976</v>
      </c>
      <c r="D393" s="85">
        <v>0</v>
      </c>
      <c r="E393" s="85">
        <v>0</v>
      </c>
      <c r="F393" s="85">
        <v>0</v>
      </c>
      <c r="G393" s="85">
        <v>0</v>
      </c>
      <c r="H393" s="85">
        <v>0</v>
      </c>
      <c r="I393" s="85">
        <v>0</v>
      </c>
      <c r="J393" s="85">
        <v>17199000</v>
      </c>
      <c r="K393" s="85">
        <v>0</v>
      </c>
      <c r="L393" s="85">
        <v>0</v>
      </c>
      <c r="M393" s="85">
        <v>2714411</v>
      </c>
      <c r="N393" s="85">
        <v>0</v>
      </c>
      <c r="O393" s="85">
        <v>0</v>
      </c>
      <c r="P393" s="85">
        <v>0</v>
      </c>
      <c r="Q393" s="85">
        <v>0</v>
      </c>
      <c r="R393" s="85">
        <v>0</v>
      </c>
      <c r="S393" s="85">
        <v>0</v>
      </c>
      <c r="T393" s="85">
        <v>0</v>
      </c>
      <c r="U393" s="85">
        <v>0</v>
      </c>
      <c r="V393" s="85">
        <v>0</v>
      </c>
      <c r="W393" s="85">
        <v>295320</v>
      </c>
      <c r="X393" s="85">
        <v>0</v>
      </c>
      <c r="Y393" s="85">
        <v>0</v>
      </c>
      <c r="Z393" s="85">
        <v>0</v>
      </c>
      <c r="AA393" s="85">
        <v>0</v>
      </c>
      <c r="AB393" s="85">
        <v>0</v>
      </c>
      <c r="AC393" s="85">
        <v>0</v>
      </c>
      <c r="AD393" s="85">
        <v>0</v>
      </c>
      <c r="AE393" s="85">
        <v>0</v>
      </c>
      <c r="AF393" s="85">
        <v>0</v>
      </c>
      <c r="AG393" s="85">
        <v>0</v>
      </c>
      <c r="AH393" s="85">
        <v>0</v>
      </c>
      <c r="AI393" s="85">
        <v>0</v>
      </c>
      <c r="AJ393" s="85">
        <v>0</v>
      </c>
      <c r="AK393" s="85">
        <v>0</v>
      </c>
      <c r="AL393" s="85">
        <v>0</v>
      </c>
      <c r="AM393" s="85">
        <v>0</v>
      </c>
      <c r="AN393" s="85">
        <v>0</v>
      </c>
      <c r="AO393" s="85">
        <v>0</v>
      </c>
      <c r="AP393" s="85">
        <v>0</v>
      </c>
      <c r="AQ393" s="85">
        <v>0</v>
      </c>
      <c r="AR393" s="85">
        <v>0</v>
      </c>
      <c r="AS393" s="85">
        <v>0</v>
      </c>
      <c r="AT393" s="85">
        <v>0</v>
      </c>
      <c r="AU393" s="85">
        <v>100260</v>
      </c>
      <c r="AV393" s="85">
        <v>0</v>
      </c>
      <c r="AW393" s="85">
        <v>0</v>
      </c>
      <c r="AX393" s="85">
        <v>13083000</v>
      </c>
      <c r="AY393" s="85">
        <v>2301067</v>
      </c>
      <c r="AZ393" s="85">
        <v>0</v>
      </c>
      <c r="BA393" s="85">
        <v>0</v>
      </c>
      <c r="BB393" s="85">
        <v>0</v>
      </c>
      <c r="BC393" s="85">
        <v>0</v>
      </c>
      <c r="BD393" s="85">
        <v>0</v>
      </c>
      <c r="BE393" s="85">
        <v>0</v>
      </c>
      <c r="BF393" s="85">
        <v>0</v>
      </c>
      <c r="BG393" s="85">
        <v>0</v>
      </c>
      <c r="BH393" s="85">
        <v>0</v>
      </c>
      <c r="BI393" s="85">
        <v>0</v>
      </c>
      <c r="BJ393" s="85">
        <v>18372.55</v>
      </c>
      <c r="BK393" s="85">
        <v>0</v>
      </c>
      <c r="BL393" s="85">
        <v>35000</v>
      </c>
      <c r="BM393" s="85">
        <v>0</v>
      </c>
      <c r="BN393" s="85">
        <v>0</v>
      </c>
      <c r="BO393" s="85">
        <v>0</v>
      </c>
      <c r="BP393" s="85">
        <v>35000</v>
      </c>
      <c r="BQ393" s="85">
        <v>0</v>
      </c>
      <c r="BR393" s="85">
        <v>0</v>
      </c>
      <c r="BS393" s="85">
        <v>0</v>
      </c>
      <c r="BT393" s="85">
        <v>0</v>
      </c>
      <c r="BU393" s="85">
        <v>0</v>
      </c>
      <c r="BV393" s="85">
        <v>0</v>
      </c>
      <c r="BW393" s="85">
        <v>0</v>
      </c>
      <c r="BX393" s="85">
        <v>0</v>
      </c>
      <c r="BY393" s="86">
        <v>7368293.5</v>
      </c>
    </row>
    <row r="394" spans="1:77" x14ac:dyDescent="0.2">
      <c r="A394" s="83" t="s">
        <v>43</v>
      </c>
      <c r="B394" s="84" t="s">
        <v>977</v>
      </c>
      <c r="C394" s="83" t="s">
        <v>978</v>
      </c>
      <c r="D394" s="85">
        <v>0</v>
      </c>
      <c r="E394" s="85">
        <v>0</v>
      </c>
      <c r="F394" s="85">
        <v>0</v>
      </c>
      <c r="G394" s="85">
        <v>0</v>
      </c>
      <c r="H394" s="85">
        <v>0</v>
      </c>
      <c r="I394" s="85">
        <v>0</v>
      </c>
      <c r="J394" s="85">
        <v>0</v>
      </c>
      <c r="K394" s="85">
        <v>0</v>
      </c>
      <c r="L394" s="85">
        <v>0</v>
      </c>
      <c r="M394" s="85">
        <v>0</v>
      </c>
      <c r="N394" s="85">
        <v>0</v>
      </c>
      <c r="O394" s="85">
        <v>0</v>
      </c>
      <c r="P394" s="85">
        <v>0</v>
      </c>
      <c r="Q394" s="85">
        <v>0</v>
      </c>
      <c r="R394" s="85">
        <v>0</v>
      </c>
      <c r="S394" s="85">
        <v>0</v>
      </c>
      <c r="T394" s="85">
        <v>0</v>
      </c>
      <c r="U394" s="85">
        <v>0</v>
      </c>
      <c r="V394" s="85">
        <v>0</v>
      </c>
      <c r="W394" s="85">
        <v>0</v>
      </c>
      <c r="X394" s="85">
        <v>0</v>
      </c>
      <c r="Y394" s="85">
        <v>0</v>
      </c>
      <c r="Z394" s="85">
        <v>0</v>
      </c>
      <c r="AA394" s="85">
        <v>0</v>
      </c>
      <c r="AB394" s="85">
        <v>0</v>
      </c>
      <c r="AC394" s="85">
        <v>0</v>
      </c>
      <c r="AD394" s="85">
        <v>0</v>
      </c>
      <c r="AE394" s="85">
        <v>0</v>
      </c>
      <c r="AF394" s="85">
        <v>0</v>
      </c>
      <c r="AG394" s="85">
        <v>0</v>
      </c>
      <c r="AH394" s="85">
        <v>0</v>
      </c>
      <c r="AI394" s="85">
        <v>0</v>
      </c>
      <c r="AJ394" s="85">
        <v>0</v>
      </c>
      <c r="AK394" s="85">
        <v>0</v>
      </c>
      <c r="AL394" s="85">
        <v>0</v>
      </c>
      <c r="AM394" s="85">
        <v>0</v>
      </c>
      <c r="AN394" s="85">
        <v>0</v>
      </c>
      <c r="AO394" s="85">
        <v>0</v>
      </c>
      <c r="AP394" s="85">
        <v>0</v>
      </c>
      <c r="AQ394" s="85">
        <v>0</v>
      </c>
      <c r="AR394" s="85">
        <v>0</v>
      </c>
      <c r="AS394" s="85">
        <v>0</v>
      </c>
      <c r="AT394" s="85">
        <v>0</v>
      </c>
      <c r="AU394" s="85">
        <v>0</v>
      </c>
      <c r="AV394" s="85">
        <v>0</v>
      </c>
      <c r="AW394" s="85">
        <v>0</v>
      </c>
      <c r="AX394" s="85">
        <v>0</v>
      </c>
      <c r="AY394" s="85">
        <v>0</v>
      </c>
      <c r="AZ394" s="85">
        <v>0</v>
      </c>
      <c r="BA394" s="85">
        <v>0</v>
      </c>
      <c r="BB394" s="85">
        <v>0</v>
      </c>
      <c r="BC394" s="85">
        <v>0</v>
      </c>
      <c r="BD394" s="85">
        <v>0</v>
      </c>
      <c r="BE394" s="85">
        <v>0</v>
      </c>
      <c r="BF394" s="85">
        <v>0</v>
      </c>
      <c r="BG394" s="85">
        <v>0</v>
      </c>
      <c r="BH394" s="85">
        <v>0</v>
      </c>
      <c r="BI394" s="85">
        <v>0</v>
      </c>
      <c r="BJ394" s="85">
        <v>0</v>
      </c>
      <c r="BK394" s="85">
        <v>0</v>
      </c>
      <c r="BL394" s="85">
        <v>0</v>
      </c>
      <c r="BM394" s="85">
        <v>0</v>
      </c>
      <c r="BN394" s="85">
        <v>0</v>
      </c>
      <c r="BO394" s="85">
        <v>0</v>
      </c>
      <c r="BP394" s="85">
        <v>0</v>
      </c>
      <c r="BQ394" s="85">
        <v>0</v>
      </c>
      <c r="BR394" s="85">
        <v>0</v>
      </c>
      <c r="BS394" s="85">
        <v>0</v>
      </c>
      <c r="BT394" s="85">
        <v>0</v>
      </c>
      <c r="BU394" s="85">
        <v>0</v>
      </c>
      <c r="BV394" s="85">
        <v>0</v>
      </c>
      <c r="BW394" s="85">
        <v>0</v>
      </c>
      <c r="BX394" s="85">
        <v>0</v>
      </c>
      <c r="BY394" s="86">
        <v>1820237.01</v>
      </c>
    </row>
    <row r="395" spans="1:77" x14ac:dyDescent="0.2">
      <c r="A395" s="83" t="s">
        <v>43</v>
      </c>
      <c r="B395" s="84" t="s">
        <v>979</v>
      </c>
      <c r="C395" s="83" t="s">
        <v>980</v>
      </c>
      <c r="D395" s="85">
        <v>3665089.75</v>
      </c>
      <c r="E395" s="85">
        <v>0</v>
      </c>
      <c r="F395" s="85">
        <v>2694278</v>
      </c>
      <c r="G395" s="85">
        <v>686808</v>
      </c>
      <c r="H395" s="85">
        <v>9629</v>
      </c>
      <c r="I395" s="85">
        <v>0</v>
      </c>
      <c r="J395" s="85">
        <v>0</v>
      </c>
      <c r="K395" s="85">
        <v>0</v>
      </c>
      <c r="L395" s="85">
        <v>0</v>
      </c>
      <c r="M395" s="85">
        <v>868824</v>
      </c>
      <c r="N395" s="85">
        <v>17889</v>
      </c>
      <c r="O395" s="85">
        <v>0</v>
      </c>
      <c r="P395" s="85">
        <v>0</v>
      </c>
      <c r="Q395" s="85">
        <v>1086510.3</v>
      </c>
      <c r="R395" s="85">
        <v>0</v>
      </c>
      <c r="S395" s="85">
        <v>0</v>
      </c>
      <c r="T395" s="85">
        <v>0</v>
      </c>
      <c r="U395" s="85">
        <v>0</v>
      </c>
      <c r="V395" s="85">
        <v>925512.04</v>
      </c>
      <c r="W395" s="85">
        <v>40769.300000000003</v>
      </c>
      <c r="X395" s="85">
        <v>5866</v>
      </c>
      <c r="Y395" s="85">
        <v>0</v>
      </c>
      <c r="Z395" s="85">
        <v>0</v>
      </c>
      <c r="AA395" s="85">
        <v>130599</v>
      </c>
      <c r="AB395" s="85">
        <v>0</v>
      </c>
      <c r="AC395" s="85">
        <v>0</v>
      </c>
      <c r="AD395" s="85">
        <v>0</v>
      </c>
      <c r="AE395" s="85">
        <v>2142418</v>
      </c>
      <c r="AF395" s="85">
        <v>67986</v>
      </c>
      <c r="AG395" s="85">
        <v>49350</v>
      </c>
      <c r="AH395" s="85">
        <v>50029</v>
      </c>
      <c r="AI395" s="85">
        <v>0</v>
      </c>
      <c r="AJ395" s="85">
        <v>0</v>
      </c>
      <c r="AK395" s="85">
        <v>0</v>
      </c>
      <c r="AL395" s="85">
        <v>0</v>
      </c>
      <c r="AM395" s="85">
        <v>233137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v>23929</v>
      </c>
      <c r="AU395" s="85">
        <v>74570</v>
      </c>
      <c r="AV395" s="85">
        <v>0</v>
      </c>
      <c r="AW395" s="85">
        <v>50989</v>
      </c>
      <c r="AX395" s="85">
        <v>2000955</v>
      </c>
      <c r="AY395" s="85">
        <v>0</v>
      </c>
      <c r="AZ395" s="85">
        <v>0</v>
      </c>
      <c r="BA395" s="85">
        <v>0</v>
      </c>
      <c r="BB395" s="85">
        <v>427525</v>
      </c>
      <c r="BC395" s="85">
        <v>0</v>
      </c>
      <c r="BD395" s="85">
        <v>0</v>
      </c>
      <c r="BE395" s="85">
        <v>244940</v>
      </c>
      <c r="BF395" s="85">
        <v>0</v>
      </c>
      <c r="BG395" s="85">
        <v>0</v>
      </c>
      <c r="BH395" s="85">
        <v>0</v>
      </c>
      <c r="BI395" s="85">
        <v>267733.84000000003</v>
      </c>
      <c r="BJ395" s="85">
        <v>0</v>
      </c>
      <c r="BK395" s="85">
        <v>0</v>
      </c>
      <c r="BL395" s="85">
        <v>0</v>
      </c>
      <c r="BM395" s="85">
        <v>0</v>
      </c>
      <c r="BN395" s="85">
        <v>0</v>
      </c>
      <c r="BO395" s="85">
        <v>0</v>
      </c>
      <c r="BP395" s="85">
        <v>0</v>
      </c>
      <c r="BQ395" s="85">
        <v>0</v>
      </c>
      <c r="BR395" s="85">
        <v>0</v>
      </c>
      <c r="BS395" s="85">
        <v>0</v>
      </c>
      <c r="BT395" s="85">
        <v>0</v>
      </c>
      <c r="BU395" s="85">
        <v>0</v>
      </c>
      <c r="BV395" s="85">
        <v>0</v>
      </c>
      <c r="BW395" s="85">
        <v>0</v>
      </c>
      <c r="BX395" s="85">
        <v>0</v>
      </c>
      <c r="BY395" s="86">
        <v>125040.40000000001</v>
      </c>
    </row>
    <row r="396" spans="1:77" x14ac:dyDescent="0.2">
      <c r="A396" s="83" t="s">
        <v>43</v>
      </c>
      <c r="B396" s="84" t="s">
        <v>981</v>
      </c>
      <c r="C396" s="83" t="s">
        <v>982</v>
      </c>
      <c r="D396" s="85">
        <v>0</v>
      </c>
      <c r="E396" s="85">
        <v>0</v>
      </c>
      <c r="F396" s="85">
        <v>0</v>
      </c>
      <c r="G396" s="85">
        <v>0</v>
      </c>
      <c r="H396" s="85">
        <v>0</v>
      </c>
      <c r="I396" s="85">
        <v>0</v>
      </c>
      <c r="J396" s="85">
        <v>0</v>
      </c>
      <c r="K396" s="85">
        <v>0</v>
      </c>
      <c r="L396" s="85">
        <v>0</v>
      </c>
      <c r="M396" s="85">
        <v>0</v>
      </c>
      <c r="N396" s="85">
        <v>0</v>
      </c>
      <c r="O396" s="85">
        <v>0</v>
      </c>
      <c r="P396" s="85">
        <v>0</v>
      </c>
      <c r="Q396" s="85">
        <v>0</v>
      </c>
      <c r="R396" s="85">
        <v>0</v>
      </c>
      <c r="S396" s="85">
        <v>0</v>
      </c>
      <c r="T396" s="85">
        <v>0</v>
      </c>
      <c r="U396" s="85">
        <v>0</v>
      </c>
      <c r="V396" s="85">
        <v>0</v>
      </c>
      <c r="W396" s="85">
        <v>0</v>
      </c>
      <c r="X396" s="85">
        <v>0</v>
      </c>
      <c r="Y396" s="85">
        <v>0</v>
      </c>
      <c r="Z396" s="85">
        <v>0</v>
      </c>
      <c r="AA396" s="85">
        <v>0</v>
      </c>
      <c r="AB396" s="85">
        <v>0</v>
      </c>
      <c r="AC396" s="85">
        <v>0</v>
      </c>
      <c r="AD396" s="85">
        <v>0</v>
      </c>
      <c r="AE396" s="85">
        <v>0</v>
      </c>
      <c r="AF396" s="85">
        <v>0</v>
      </c>
      <c r="AG396" s="85">
        <v>0</v>
      </c>
      <c r="AH396" s="85">
        <v>0</v>
      </c>
      <c r="AI396" s="85">
        <v>0</v>
      </c>
      <c r="AJ396" s="85">
        <v>0</v>
      </c>
      <c r="AK396" s="85">
        <v>0</v>
      </c>
      <c r="AL396" s="85">
        <v>0</v>
      </c>
      <c r="AM396" s="85">
        <v>0</v>
      </c>
      <c r="AN396" s="85">
        <v>0</v>
      </c>
      <c r="AO396" s="85">
        <v>0</v>
      </c>
      <c r="AP396" s="85">
        <v>0</v>
      </c>
      <c r="AQ396" s="85">
        <v>1</v>
      </c>
      <c r="AR396" s="85">
        <v>0</v>
      </c>
      <c r="AS396" s="85">
        <v>0</v>
      </c>
      <c r="AT396" s="85">
        <v>0</v>
      </c>
      <c r="AU396" s="85">
        <v>0</v>
      </c>
      <c r="AV396" s="85">
        <v>0</v>
      </c>
      <c r="AW396" s="85">
        <v>0</v>
      </c>
      <c r="AX396" s="85">
        <v>0</v>
      </c>
      <c r="AY396" s="85">
        <v>0</v>
      </c>
      <c r="AZ396" s="85">
        <v>0</v>
      </c>
      <c r="BA396" s="85">
        <v>0</v>
      </c>
      <c r="BB396" s="85">
        <v>0</v>
      </c>
      <c r="BC396" s="85">
        <v>0</v>
      </c>
      <c r="BD396" s="85">
        <v>0</v>
      </c>
      <c r="BE396" s="85">
        <v>0</v>
      </c>
      <c r="BF396" s="85">
        <v>0</v>
      </c>
      <c r="BG396" s="85">
        <v>0</v>
      </c>
      <c r="BH396" s="85">
        <v>0</v>
      </c>
      <c r="BI396" s="85">
        <v>0</v>
      </c>
      <c r="BJ396" s="85">
        <v>0</v>
      </c>
      <c r="BK396" s="85">
        <v>0</v>
      </c>
      <c r="BL396" s="85">
        <v>0</v>
      </c>
      <c r="BM396" s="85">
        <v>0</v>
      </c>
      <c r="BN396" s="85">
        <v>0</v>
      </c>
      <c r="BO396" s="85">
        <v>0</v>
      </c>
      <c r="BP396" s="85">
        <v>0</v>
      </c>
      <c r="BQ396" s="85">
        <v>0</v>
      </c>
      <c r="BR396" s="85">
        <v>0</v>
      </c>
      <c r="BS396" s="85">
        <v>0</v>
      </c>
      <c r="BT396" s="85">
        <v>0</v>
      </c>
      <c r="BU396" s="85">
        <v>1</v>
      </c>
      <c r="BV396" s="85">
        <v>0</v>
      </c>
      <c r="BW396" s="85">
        <v>0</v>
      </c>
      <c r="BX396" s="85">
        <v>0</v>
      </c>
      <c r="BY396" s="86">
        <v>1858</v>
      </c>
    </row>
    <row r="397" spans="1:77" x14ac:dyDescent="0.2">
      <c r="A397" s="83" t="s">
        <v>43</v>
      </c>
      <c r="B397" s="84" t="s">
        <v>983</v>
      </c>
      <c r="C397" s="83" t="s">
        <v>984</v>
      </c>
      <c r="D397" s="85">
        <v>0</v>
      </c>
      <c r="E397" s="85">
        <v>0</v>
      </c>
      <c r="F397" s="85">
        <v>0</v>
      </c>
      <c r="G397" s="85">
        <v>0</v>
      </c>
      <c r="H397" s="85">
        <v>0</v>
      </c>
      <c r="I397" s="85">
        <v>0</v>
      </c>
      <c r="J397" s="85">
        <v>0</v>
      </c>
      <c r="K397" s="85">
        <v>0</v>
      </c>
      <c r="L397" s="85">
        <v>0</v>
      </c>
      <c r="M397" s="85">
        <v>0</v>
      </c>
      <c r="N397" s="85">
        <v>0</v>
      </c>
      <c r="O397" s="85">
        <v>0</v>
      </c>
      <c r="P397" s="85">
        <v>0</v>
      </c>
      <c r="Q397" s="85">
        <v>0</v>
      </c>
      <c r="R397" s="85">
        <v>0</v>
      </c>
      <c r="S397" s="85">
        <v>0</v>
      </c>
      <c r="T397" s="85">
        <v>0</v>
      </c>
      <c r="U397" s="85">
        <v>0</v>
      </c>
      <c r="V397" s="85">
        <v>0</v>
      </c>
      <c r="W397" s="85">
        <v>0</v>
      </c>
      <c r="X397" s="85">
        <v>0</v>
      </c>
      <c r="Y397" s="85">
        <v>0</v>
      </c>
      <c r="Z397" s="85">
        <v>0</v>
      </c>
      <c r="AA397" s="85">
        <v>0</v>
      </c>
      <c r="AB397" s="85">
        <v>0</v>
      </c>
      <c r="AC397" s="85">
        <v>0</v>
      </c>
      <c r="AD397" s="85">
        <v>0</v>
      </c>
      <c r="AE397" s="85">
        <v>0</v>
      </c>
      <c r="AF397" s="85">
        <v>0</v>
      </c>
      <c r="AG397" s="85">
        <v>0</v>
      </c>
      <c r="AH397" s="85">
        <v>0</v>
      </c>
      <c r="AI397" s="85">
        <v>0</v>
      </c>
      <c r="AJ397" s="85">
        <v>0</v>
      </c>
      <c r="AK397" s="85">
        <v>0</v>
      </c>
      <c r="AL397" s="85">
        <v>0</v>
      </c>
      <c r="AM397" s="85">
        <v>0</v>
      </c>
      <c r="AN397" s="85">
        <v>0</v>
      </c>
      <c r="AO397" s="85">
        <v>0</v>
      </c>
      <c r="AP397" s="85">
        <v>0</v>
      </c>
      <c r="AQ397" s="85">
        <v>0</v>
      </c>
      <c r="AR397" s="85">
        <v>0</v>
      </c>
      <c r="AS397" s="85">
        <v>0</v>
      </c>
      <c r="AT397" s="85">
        <v>0</v>
      </c>
      <c r="AU397" s="85">
        <v>0</v>
      </c>
      <c r="AV397" s="85">
        <v>0</v>
      </c>
      <c r="AW397" s="85">
        <v>0</v>
      </c>
      <c r="AX397" s="85">
        <v>0</v>
      </c>
      <c r="AY397" s="85">
        <v>0</v>
      </c>
      <c r="AZ397" s="85">
        <v>0</v>
      </c>
      <c r="BA397" s="85">
        <v>0</v>
      </c>
      <c r="BB397" s="85">
        <v>0</v>
      </c>
      <c r="BC397" s="85">
        <v>0</v>
      </c>
      <c r="BD397" s="85">
        <v>0</v>
      </c>
      <c r="BE397" s="85">
        <v>0</v>
      </c>
      <c r="BF397" s="85">
        <v>0</v>
      </c>
      <c r="BG397" s="85">
        <v>0</v>
      </c>
      <c r="BH397" s="85">
        <v>0</v>
      </c>
      <c r="BI397" s="85">
        <v>0</v>
      </c>
      <c r="BJ397" s="85">
        <v>0</v>
      </c>
      <c r="BK397" s="85">
        <v>0</v>
      </c>
      <c r="BL397" s="85">
        <v>0</v>
      </c>
      <c r="BM397" s="85">
        <v>0</v>
      </c>
      <c r="BN397" s="85">
        <v>0</v>
      </c>
      <c r="BO397" s="85">
        <v>0</v>
      </c>
      <c r="BP397" s="85">
        <v>0</v>
      </c>
      <c r="BQ397" s="85">
        <v>0</v>
      </c>
      <c r="BR397" s="85">
        <v>0</v>
      </c>
      <c r="BS397" s="85">
        <v>0</v>
      </c>
      <c r="BT397" s="85">
        <v>0</v>
      </c>
      <c r="BU397" s="85">
        <v>0</v>
      </c>
      <c r="BV397" s="85">
        <v>0</v>
      </c>
      <c r="BW397" s="85">
        <v>0</v>
      </c>
      <c r="BX397" s="85">
        <v>0</v>
      </c>
      <c r="BY397" s="86">
        <v>103463</v>
      </c>
    </row>
    <row r="398" spans="1:77" x14ac:dyDescent="0.2">
      <c r="A398" s="83" t="s">
        <v>43</v>
      </c>
      <c r="B398" s="84" t="s">
        <v>985</v>
      </c>
      <c r="C398" s="83" t="s">
        <v>986</v>
      </c>
      <c r="D398" s="85">
        <v>0</v>
      </c>
      <c r="E398" s="85">
        <v>0</v>
      </c>
      <c r="F398" s="85">
        <v>0</v>
      </c>
      <c r="G398" s="85">
        <v>0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  <c r="M398" s="85">
        <v>0</v>
      </c>
      <c r="N398" s="85">
        <v>0</v>
      </c>
      <c r="O398" s="85">
        <v>0</v>
      </c>
      <c r="P398" s="85">
        <v>0</v>
      </c>
      <c r="Q398" s="85">
        <v>0</v>
      </c>
      <c r="R398" s="85">
        <v>0</v>
      </c>
      <c r="S398" s="85">
        <v>0</v>
      </c>
      <c r="T398" s="85">
        <v>0</v>
      </c>
      <c r="U398" s="85">
        <v>0</v>
      </c>
      <c r="V398" s="85">
        <v>0</v>
      </c>
      <c r="W398" s="85">
        <v>0</v>
      </c>
      <c r="X398" s="85">
        <v>0</v>
      </c>
      <c r="Y398" s="85">
        <v>0</v>
      </c>
      <c r="Z398" s="85">
        <v>0</v>
      </c>
      <c r="AA398" s="85">
        <v>0</v>
      </c>
      <c r="AB398" s="85">
        <v>0</v>
      </c>
      <c r="AC398" s="85">
        <v>0</v>
      </c>
      <c r="AD398" s="85">
        <v>0</v>
      </c>
      <c r="AE398" s="85">
        <v>0</v>
      </c>
      <c r="AF398" s="85">
        <v>0</v>
      </c>
      <c r="AG398" s="85">
        <v>0</v>
      </c>
      <c r="AH398" s="85">
        <v>0</v>
      </c>
      <c r="AI398" s="85">
        <v>0</v>
      </c>
      <c r="AJ398" s="85">
        <v>0</v>
      </c>
      <c r="AK398" s="85">
        <v>0</v>
      </c>
      <c r="AL398" s="85">
        <v>0</v>
      </c>
      <c r="AM398" s="85">
        <v>0</v>
      </c>
      <c r="AN398" s="85">
        <v>0</v>
      </c>
      <c r="AO398" s="85">
        <v>0</v>
      </c>
      <c r="AP398" s="85">
        <v>0</v>
      </c>
      <c r="AQ398" s="85">
        <v>0</v>
      </c>
      <c r="AR398" s="85">
        <v>0</v>
      </c>
      <c r="AS398" s="85">
        <v>0</v>
      </c>
      <c r="AT398" s="85">
        <v>0</v>
      </c>
      <c r="AU398" s="85">
        <v>0</v>
      </c>
      <c r="AV398" s="85">
        <v>0</v>
      </c>
      <c r="AW398" s="85">
        <v>0</v>
      </c>
      <c r="AX398" s="85">
        <v>0</v>
      </c>
      <c r="AY398" s="85">
        <v>0</v>
      </c>
      <c r="AZ398" s="85">
        <v>1</v>
      </c>
      <c r="BA398" s="85">
        <v>0</v>
      </c>
      <c r="BB398" s="85">
        <v>0</v>
      </c>
      <c r="BC398" s="85">
        <v>0</v>
      </c>
      <c r="BD398" s="85">
        <v>0</v>
      </c>
      <c r="BE398" s="85">
        <v>0</v>
      </c>
      <c r="BF398" s="85">
        <v>0</v>
      </c>
      <c r="BG398" s="85">
        <v>0</v>
      </c>
      <c r="BH398" s="85">
        <v>0</v>
      </c>
      <c r="BI398" s="85">
        <v>0</v>
      </c>
      <c r="BJ398" s="85">
        <v>0</v>
      </c>
      <c r="BK398" s="85">
        <v>0</v>
      </c>
      <c r="BL398" s="85">
        <v>0</v>
      </c>
      <c r="BM398" s="85">
        <v>0</v>
      </c>
      <c r="BN398" s="85">
        <v>0</v>
      </c>
      <c r="BO398" s="85">
        <v>0</v>
      </c>
      <c r="BP398" s="85">
        <v>0</v>
      </c>
      <c r="BQ398" s="85">
        <v>0</v>
      </c>
      <c r="BR398" s="85">
        <v>0</v>
      </c>
      <c r="BS398" s="85">
        <v>0</v>
      </c>
      <c r="BT398" s="85">
        <v>0</v>
      </c>
      <c r="BU398" s="85">
        <v>0</v>
      </c>
      <c r="BV398" s="85">
        <v>0</v>
      </c>
      <c r="BW398" s="85">
        <v>0</v>
      </c>
      <c r="BX398" s="85">
        <v>0</v>
      </c>
      <c r="BY398" s="86">
        <v>507044.72000000003</v>
      </c>
    </row>
    <row r="399" spans="1:77" x14ac:dyDescent="0.2">
      <c r="A399" s="83" t="s">
        <v>43</v>
      </c>
      <c r="B399" s="84" t="s">
        <v>987</v>
      </c>
      <c r="C399" s="83" t="s">
        <v>988</v>
      </c>
      <c r="D399" s="85">
        <v>0</v>
      </c>
      <c r="E399" s="85">
        <v>0</v>
      </c>
      <c r="F399" s="85">
        <v>0</v>
      </c>
      <c r="G399" s="85">
        <v>0</v>
      </c>
      <c r="H399" s="85">
        <v>0</v>
      </c>
      <c r="I399" s="85">
        <v>0</v>
      </c>
      <c r="J399" s="85">
        <v>0</v>
      </c>
      <c r="K399" s="85">
        <v>0</v>
      </c>
      <c r="L399" s="85">
        <v>0</v>
      </c>
      <c r="M399" s="85">
        <v>0</v>
      </c>
      <c r="N399" s="85">
        <v>0</v>
      </c>
      <c r="O399" s="85">
        <v>0</v>
      </c>
      <c r="P399" s="85">
        <v>0</v>
      </c>
      <c r="Q399" s="85">
        <v>0</v>
      </c>
      <c r="R399" s="85">
        <v>0</v>
      </c>
      <c r="S399" s="85">
        <v>0</v>
      </c>
      <c r="T399" s="85">
        <v>0</v>
      </c>
      <c r="U399" s="85">
        <v>0</v>
      </c>
      <c r="V399" s="85">
        <v>0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85">
        <v>0</v>
      </c>
      <c r="AI399" s="85">
        <v>0</v>
      </c>
      <c r="AJ399" s="8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v>0</v>
      </c>
      <c r="AU399" s="85">
        <v>0</v>
      </c>
      <c r="AV399" s="85">
        <v>0</v>
      </c>
      <c r="AW399" s="85">
        <v>0</v>
      </c>
      <c r="AX399" s="85">
        <v>0</v>
      </c>
      <c r="AY399" s="85">
        <v>0</v>
      </c>
      <c r="AZ399" s="85">
        <v>0</v>
      </c>
      <c r="BA399" s="85">
        <v>0</v>
      </c>
      <c r="BB399" s="85">
        <v>0</v>
      </c>
      <c r="BC399" s="85">
        <v>0</v>
      </c>
      <c r="BD399" s="85">
        <v>0</v>
      </c>
      <c r="BE399" s="85">
        <v>0</v>
      </c>
      <c r="BF399" s="85">
        <v>0</v>
      </c>
      <c r="BG399" s="85">
        <v>0</v>
      </c>
      <c r="BH399" s="85">
        <v>0</v>
      </c>
      <c r="BI399" s="85">
        <v>0</v>
      </c>
      <c r="BJ399" s="85">
        <v>0</v>
      </c>
      <c r="BK399" s="85">
        <v>0</v>
      </c>
      <c r="BL399" s="85">
        <v>0</v>
      </c>
      <c r="BM399" s="85">
        <v>0</v>
      </c>
      <c r="BN399" s="85">
        <v>0</v>
      </c>
      <c r="BO399" s="85">
        <v>0</v>
      </c>
      <c r="BP399" s="85">
        <v>0</v>
      </c>
      <c r="BQ399" s="85">
        <v>0</v>
      </c>
      <c r="BR399" s="85">
        <v>0</v>
      </c>
      <c r="BS399" s="85">
        <v>0</v>
      </c>
      <c r="BT399" s="85">
        <v>0</v>
      </c>
      <c r="BU399" s="85">
        <v>0</v>
      </c>
      <c r="BV399" s="85">
        <v>0</v>
      </c>
      <c r="BW399" s="85">
        <v>0</v>
      </c>
      <c r="BX399" s="85">
        <v>0</v>
      </c>
      <c r="BY399" s="86">
        <v>148233.04999999999</v>
      </c>
    </row>
    <row r="400" spans="1:77" x14ac:dyDescent="0.2">
      <c r="A400" s="83" t="s">
        <v>43</v>
      </c>
      <c r="B400" s="84" t="s">
        <v>989</v>
      </c>
      <c r="C400" s="83" t="s">
        <v>990</v>
      </c>
      <c r="D400" s="85">
        <v>0</v>
      </c>
      <c r="E400" s="85">
        <v>0</v>
      </c>
      <c r="F400" s="85">
        <v>0</v>
      </c>
      <c r="G400" s="85">
        <v>0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  <c r="Q400" s="85">
        <v>0</v>
      </c>
      <c r="R400" s="85">
        <v>0</v>
      </c>
      <c r="S400" s="85">
        <v>0</v>
      </c>
      <c r="T400" s="85">
        <v>0</v>
      </c>
      <c r="U400" s="85">
        <v>0</v>
      </c>
      <c r="V400" s="85">
        <v>0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85">
        <v>0</v>
      </c>
      <c r="AI400" s="85">
        <v>0</v>
      </c>
      <c r="AJ400" s="8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v>0</v>
      </c>
      <c r="AU400" s="85">
        <v>0</v>
      </c>
      <c r="AV400" s="85">
        <v>0</v>
      </c>
      <c r="AW400" s="85">
        <v>0</v>
      </c>
      <c r="AX400" s="85">
        <v>0</v>
      </c>
      <c r="AY400" s="85">
        <v>0</v>
      </c>
      <c r="AZ400" s="85">
        <v>0</v>
      </c>
      <c r="BA400" s="85">
        <v>0</v>
      </c>
      <c r="BB400" s="85">
        <v>0</v>
      </c>
      <c r="BC400" s="85">
        <v>0</v>
      </c>
      <c r="BD400" s="85">
        <v>0</v>
      </c>
      <c r="BE400" s="85">
        <v>0</v>
      </c>
      <c r="BF400" s="85">
        <v>0</v>
      </c>
      <c r="BG400" s="85">
        <v>0</v>
      </c>
      <c r="BH400" s="85">
        <v>0</v>
      </c>
      <c r="BI400" s="85">
        <v>0</v>
      </c>
      <c r="BJ400" s="85">
        <v>0</v>
      </c>
      <c r="BK400" s="85">
        <v>0</v>
      </c>
      <c r="BL400" s="85">
        <v>0</v>
      </c>
      <c r="BM400" s="85">
        <v>0</v>
      </c>
      <c r="BN400" s="85">
        <v>0</v>
      </c>
      <c r="BO400" s="85">
        <v>0</v>
      </c>
      <c r="BP400" s="85">
        <v>0</v>
      </c>
      <c r="BQ400" s="85">
        <v>0</v>
      </c>
      <c r="BR400" s="85">
        <v>0</v>
      </c>
      <c r="BS400" s="85">
        <v>0</v>
      </c>
      <c r="BT400" s="85">
        <v>0</v>
      </c>
      <c r="BU400" s="85">
        <v>0</v>
      </c>
      <c r="BV400" s="85">
        <v>0</v>
      </c>
      <c r="BW400" s="85">
        <v>0</v>
      </c>
      <c r="BX400" s="85">
        <v>0</v>
      </c>
      <c r="BY400" s="86">
        <v>35108793.569999993</v>
      </c>
    </row>
    <row r="401" spans="1:77" x14ac:dyDescent="0.2">
      <c r="A401" s="83" t="s">
        <v>43</v>
      </c>
      <c r="B401" s="84" t="s">
        <v>991</v>
      </c>
      <c r="C401" s="83" t="s">
        <v>992</v>
      </c>
      <c r="D401" s="85">
        <v>0</v>
      </c>
      <c r="E401" s="85">
        <v>0</v>
      </c>
      <c r="F401" s="85">
        <v>0</v>
      </c>
      <c r="G401" s="85">
        <v>0</v>
      </c>
      <c r="H401" s="85">
        <v>0</v>
      </c>
      <c r="I401" s="85">
        <v>0</v>
      </c>
      <c r="J401" s="85">
        <v>0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  <c r="Q401" s="85">
        <v>0</v>
      </c>
      <c r="R401" s="85">
        <v>0</v>
      </c>
      <c r="S401" s="85">
        <v>0</v>
      </c>
      <c r="T401" s="85">
        <v>0</v>
      </c>
      <c r="U401" s="85">
        <v>0</v>
      </c>
      <c r="V401" s="85">
        <v>0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85">
        <v>0</v>
      </c>
      <c r="AC401" s="85">
        <v>0</v>
      </c>
      <c r="AD401" s="85">
        <v>0</v>
      </c>
      <c r="AE401" s="85">
        <v>10</v>
      </c>
      <c r="AF401" s="85">
        <v>0</v>
      </c>
      <c r="AG401" s="85">
        <v>0</v>
      </c>
      <c r="AH401" s="85">
        <v>0</v>
      </c>
      <c r="AI401" s="85">
        <v>0</v>
      </c>
      <c r="AJ401" s="85">
        <v>0</v>
      </c>
      <c r="AK401" s="85">
        <v>0</v>
      </c>
      <c r="AL401" s="85">
        <v>0</v>
      </c>
      <c r="AM401" s="85">
        <v>0</v>
      </c>
      <c r="AN401" s="85">
        <v>0</v>
      </c>
      <c r="AO401" s="85">
        <v>0</v>
      </c>
      <c r="AP401" s="85">
        <v>0</v>
      </c>
      <c r="AQ401" s="85">
        <v>0</v>
      </c>
      <c r="AR401" s="85">
        <v>0</v>
      </c>
      <c r="AS401" s="85">
        <v>0</v>
      </c>
      <c r="AT401" s="85">
        <v>0</v>
      </c>
      <c r="AU401" s="85">
        <v>0</v>
      </c>
      <c r="AV401" s="85">
        <v>0</v>
      </c>
      <c r="AW401" s="85">
        <v>0</v>
      </c>
      <c r="AX401" s="85">
        <v>0</v>
      </c>
      <c r="AY401" s="85">
        <v>0</v>
      </c>
      <c r="AZ401" s="85">
        <v>0</v>
      </c>
      <c r="BA401" s="85">
        <v>0</v>
      </c>
      <c r="BB401" s="85">
        <v>0</v>
      </c>
      <c r="BC401" s="85">
        <v>0</v>
      </c>
      <c r="BD401" s="85">
        <v>7</v>
      </c>
      <c r="BE401" s="85">
        <v>0</v>
      </c>
      <c r="BF401" s="85">
        <v>0</v>
      </c>
      <c r="BG401" s="85">
        <v>0</v>
      </c>
      <c r="BH401" s="85">
        <v>0</v>
      </c>
      <c r="BI401" s="85">
        <v>0</v>
      </c>
      <c r="BJ401" s="85">
        <v>0</v>
      </c>
      <c r="BK401" s="85">
        <v>0</v>
      </c>
      <c r="BL401" s="85">
        <v>0</v>
      </c>
      <c r="BM401" s="85">
        <v>0</v>
      </c>
      <c r="BN401" s="85">
        <v>0</v>
      </c>
      <c r="BO401" s="85">
        <v>0</v>
      </c>
      <c r="BP401" s="85">
        <v>0</v>
      </c>
      <c r="BQ401" s="85">
        <v>0</v>
      </c>
      <c r="BR401" s="85">
        <v>0</v>
      </c>
      <c r="BS401" s="85">
        <v>0</v>
      </c>
      <c r="BT401" s="85">
        <v>0</v>
      </c>
      <c r="BU401" s="85">
        <v>0</v>
      </c>
      <c r="BV401" s="85">
        <v>0</v>
      </c>
      <c r="BW401" s="85">
        <v>0</v>
      </c>
      <c r="BX401" s="85">
        <v>0</v>
      </c>
      <c r="BY401" s="86">
        <v>16597618.369999999</v>
      </c>
    </row>
    <row r="402" spans="1:77" x14ac:dyDescent="0.2">
      <c r="A402" s="83" t="s">
        <v>43</v>
      </c>
      <c r="B402" s="84" t="s">
        <v>993</v>
      </c>
      <c r="C402" s="83" t="s">
        <v>994</v>
      </c>
      <c r="D402" s="85">
        <v>0</v>
      </c>
      <c r="E402" s="85">
        <v>0</v>
      </c>
      <c r="F402" s="85">
        <v>0</v>
      </c>
      <c r="G402" s="85">
        <v>0</v>
      </c>
      <c r="H402" s="85">
        <v>0</v>
      </c>
      <c r="I402" s="85">
        <v>0</v>
      </c>
      <c r="J402" s="85">
        <v>0</v>
      </c>
      <c r="K402" s="85">
        <v>0</v>
      </c>
      <c r="L402" s="85">
        <v>0</v>
      </c>
      <c r="M402" s="85">
        <v>0</v>
      </c>
      <c r="N402" s="85">
        <v>0</v>
      </c>
      <c r="O402" s="85">
        <v>0</v>
      </c>
      <c r="P402" s="85">
        <v>0</v>
      </c>
      <c r="Q402" s="85">
        <v>0</v>
      </c>
      <c r="R402" s="85">
        <v>0</v>
      </c>
      <c r="S402" s="85">
        <v>0</v>
      </c>
      <c r="T402" s="85">
        <v>0</v>
      </c>
      <c r="U402" s="85">
        <v>0</v>
      </c>
      <c r="V402" s="85">
        <v>0</v>
      </c>
      <c r="W402" s="85">
        <v>0</v>
      </c>
      <c r="X402" s="85">
        <v>0</v>
      </c>
      <c r="Y402" s="85">
        <v>0</v>
      </c>
      <c r="Z402" s="85">
        <v>0</v>
      </c>
      <c r="AA402" s="85">
        <v>0</v>
      </c>
      <c r="AB402" s="85">
        <v>0</v>
      </c>
      <c r="AC402" s="85">
        <v>0</v>
      </c>
      <c r="AD402" s="85">
        <v>0</v>
      </c>
      <c r="AE402" s="85">
        <v>0</v>
      </c>
      <c r="AF402" s="85">
        <v>0</v>
      </c>
      <c r="AG402" s="85">
        <v>0</v>
      </c>
      <c r="AH402" s="85">
        <v>0</v>
      </c>
      <c r="AI402" s="85">
        <v>0</v>
      </c>
      <c r="AJ402" s="85">
        <v>0</v>
      </c>
      <c r="AK402" s="85">
        <v>0</v>
      </c>
      <c r="AL402" s="85">
        <v>0</v>
      </c>
      <c r="AM402" s="85">
        <v>0</v>
      </c>
      <c r="AN402" s="85">
        <v>0</v>
      </c>
      <c r="AO402" s="85">
        <v>0</v>
      </c>
      <c r="AP402" s="85">
        <v>0</v>
      </c>
      <c r="AQ402" s="85">
        <v>0</v>
      </c>
      <c r="AR402" s="85">
        <v>0</v>
      </c>
      <c r="AS402" s="85">
        <v>0</v>
      </c>
      <c r="AT402" s="85">
        <v>0</v>
      </c>
      <c r="AU402" s="85">
        <v>0</v>
      </c>
      <c r="AV402" s="85">
        <v>0</v>
      </c>
      <c r="AW402" s="85">
        <v>0</v>
      </c>
      <c r="AX402" s="85">
        <v>0</v>
      </c>
      <c r="AY402" s="85">
        <v>0</v>
      </c>
      <c r="AZ402" s="85">
        <v>0</v>
      </c>
      <c r="BA402" s="85">
        <v>0</v>
      </c>
      <c r="BB402" s="85">
        <v>0</v>
      </c>
      <c r="BC402" s="85">
        <v>0</v>
      </c>
      <c r="BD402" s="85">
        <v>0</v>
      </c>
      <c r="BE402" s="85">
        <v>0</v>
      </c>
      <c r="BF402" s="85">
        <v>0</v>
      </c>
      <c r="BG402" s="85">
        <v>0</v>
      </c>
      <c r="BH402" s="85">
        <v>0</v>
      </c>
      <c r="BI402" s="85">
        <v>0</v>
      </c>
      <c r="BJ402" s="85">
        <v>0</v>
      </c>
      <c r="BK402" s="85">
        <v>0</v>
      </c>
      <c r="BL402" s="85">
        <v>0</v>
      </c>
      <c r="BM402" s="85">
        <v>0</v>
      </c>
      <c r="BN402" s="85">
        <v>0</v>
      </c>
      <c r="BO402" s="85">
        <v>0</v>
      </c>
      <c r="BP402" s="85">
        <v>0</v>
      </c>
      <c r="BQ402" s="85">
        <v>0</v>
      </c>
      <c r="BR402" s="85">
        <v>0</v>
      </c>
      <c r="BS402" s="85">
        <v>0</v>
      </c>
      <c r="BT402" s="85">
        <v>0</v>
      </c>
      <c r="BU402" s="85">
        <v>3</v>
      </c>
      <c r="BV402" s="85">
        <v>0</v>
      </c>
      <c r="BW402" s="85">
        <v>0</v>
      </c>
      <c r="BX402" s="85">
        <v>0</v>
      </c>
      <c r="BY402" s="86">
        <v>14145130.109999999</v>
      </c>
    </row>
    <row r="403" spans="1:77" x14ac:dyDescent="0.2">
      <c r="A403" s="83" t="s">
        <v>43</v>
      </c>
      <c r="B403" s="84" t="s">
        <v>995</v>
      </c>
      <c r="C403" s="83" t="s">
        <v>996</v>
      </c>
      <c r="D403" s="85">
        <v>0</v>
      </c>
      <c r="E403" s="85">
        <v>0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  <c r="Q403" s="85">
        <v>0</v>
      </c>
      <c r="R403" s="85">
        <v>0</v>
      </c>
      <c r="S403" s="85">
        <v>0</v>
      </c>
      <c r="T403" s="85">
        <v>0</v>
      </c>
      <c r="U403" s="85">
        <v>0</v>
      </c>
      <c r="V403" s="85">
        <v>0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85">
        <v>0</v>
      </c>
      <c r="AC403" s="85">
        <v>0</v>
      </c>
      <c r="AD403" s="85">
        <v>0</v>
      </c>
      <c r="AE403" s="85">
        <v>0</v>
      </c>
      <c r="AF403" s="85">
        <v>0</v>
      </c>
      <c r="AG403" s="85">
        <v>0</v>
      </c>
      <c r="AH403" s="85">
        <v>0</v>
      </c>
      <c r="AI403" s="85">
        <v>0</v>
      </c>
      <c r="AJ403" s="85">
        <v>0</v>
      </c>
      <c r="AK403" s="85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0</v>
      </c>
      <c r="AR403" s="85">
        <v>0</v>
      </c>
      <c r="AS403" s="85">
        <v>0</v>
      </c>
      <c r="AT403" s="85">
        <v>0</v>
      </c>
      <c r="AU403" s="85">
        <v>0</v>
      </c>
      <c r="AV403" s="85">
        <v>0</v>
      </c>
      <c r="AW403" s="85">
        <v>0</v>
      </c>
      <c r="AX403" s="85">
        <v>0</v>
      </c>
      <c r="AY403" s="85">
        <v>0</v>
      </c>
      <c r="AZ403" s="85">
        <v>0</v>
      </c>
      <c r="BA403" s="85">
        <v>0</v>
      </c>
      <c r="BB403" s="85">
        <v>0</v>
      </c>
      <c r="BC403" s="85">
        <v>0</v>
      </c>
      <c r="BD403" s="85">
        <v>2</v>
      </c>
      <c r="BE403" s="85">
        <v>0</v>
      </c>
      <c r="BF403" s="85">
        <v>0</v>
      </c>
      <c r="BG403" s="85">
        <v>0</v>
      </c>
      <c r="BH403" s="85">
        <v>0</v>
      </c>
      <c r="BI403" s="85">
        <v>0</v>
      </c>
      <c r="BJ403" s="85">
        <v>0</v>
      </c>
      <c r="BK403" s="85">
        <v>0</v>
      </c>
      <c r="BL403" s="85">
        <v>0</v>
      </c>
      <c r="BM403" s="85">
        <v>0</v>
      </c>
      <c r="BN403" s="85">
        <v>0</v>
      </c>
      <c r="BO403" s="85">
        <v>0</v>
      </c>
      <c r="BP403" s="85">
        <v>0</v>
      </c>
      <c r="BQ403" s="85">
        <v>1</v>
      </c>
      <c r="BR403" s="85">
        <v>0</v>
      </c>
      <c r="BS403" s="85">
        <v>0</v>
      </c>
      <c r="BT403" s="85">
        <v>0</v>
      </c>
      <c r="BU403" s="85">
        <v>19</v>
      </c>
      <c r="BV403" s="85">
        <v>0</v>
      </c>
      <c r="BW403" s="85">
        <v>0</v>
      </c>
      <c r="BX403" s="85">
        <v>0</v>
      </c>
      <c r="BY403" s="86">
        <v>371004.76999999996</v>
      </c>
    </row>
    <row r="404" spans="1:77" x14ac:dyDescent="0.2">
      <c r="A404" s="83" t="s">
        <v>43</v>
      </c>
      <c r="B404" s="84" t="s">
        <v>997</v>
      </c>
      <c r="C404" s="83" t="s">
        <v>998</v>
      </c>
      <c r="D404" s="85">
        <v>0</v>
      </c>
      <c r="E404" s="85">
        <v>0</v>
      </c>
      <c r="F404" s="85">
        <v>0</v>
      </c>
      <c r="G404" s="85">
        <v>0</v>
      </c>
      <c r="H404" s="85">
        <v>0</v>
      </c>
      <c r="I404" s="85">
        <v>0</v>
      </c>
      <c r="J404" s="85">
        <v>0</v>
      </c>
      <c r="K404" s="85">
        <v>0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  <c r="Q404" s="85">
        <v>0</v>
      </c>
      <c r="R404" s="85">
        <v>0</v>
      </c>
      <c r="S404" s="85">
        <v>0</v>
      </c>
      <c r="T404" s="85">
        <v>0</v>
      </c>
      <c r="U404" s="85">
        <v>0</v>
      </c>
      <c r="V404" s="85">
        <v>0</v>
      </c>
      <c r="W404" s="85">
        <v>0</v>
      </c>
      <c r="X404" s="85">
        <v>0</v>
      </c>
      <c r="Y404" s="85">
        <v>0</v>
      </c>
      <c r="Z404" s="85">
        <v>0</v>
      </c>
      <c r="AA404" s="85">
        <v>0</v>
      </c>
      <c r="AB404" s="85">
        <v>0</v>
      </c>
      <c r="AC404" s="85">
        <v>0</v>
      </c>
      <c r="AD404" s="85">
        <v>0</v>
      </c>
      <c r="AE404" s="85">
        <v>3</v>
      </c>
      <c r="AF404" s="85">
        <v>0</v>
      </c>
      <c r="AG404" s="85">
        <v>0</v>
      </c>
      <c r="AH404" s="85">
        <v>0</v>
      </c>
      <c r="AI404" s="85">
        <v>0</v>
      </c>
      <c r="AJ404" s="85">
        <v>0</v>
      </c>
      <c r="AK404" s="85">
        <v>0</v>
      </c>
      <c r="AL404" s="85">
        <v>0</v>
      </c>
      <c r="AM404" s="85">
        <v>0</v>
      </c>
      <c r="AN404" s="85">
        <v>0</v>
      </c>
      <c r="AO404" s="85">
        <v>0</v>
      </c>
      <c r="AP404" s="85">
        <v>0</v>
      </c>
      <c r="AQ404" s="85">
        <v>0</v>
      </c>
      <c r="AR404" s="85">
        <v>0</v>
      </c>
      <c r="AS404" s="85">
        <v>0</v>
      </c>
      <c r="AT404" s="85">
        <v>0</v>
      </c>
      <c r="AU404" s="85">
        <v>0</v>
      </c>
      <c r="AV404" s="85">
        <v>0</v>
      </c>
      <c r="AW404" s="85">
        <v>0</v>
      </c>
      <c r="AX404" s="85">
        <v>0</v>
      </c>
      <c r="AY404" s="85">
        <v>0</v>
      </c>
      <c r="AZ404" s="85">
        <v>0</v>
      </c>
      <c r="BA404" s="85">
        <v>0</v>
      </c>
      <c r="BB404" s="85">
        <v>0</v>
      </c>
      <c r="BC404" s="85">
        <v>0</v>
      </c>
      <c r="BD404" s="85">
        <v>1</v>
      </c>
      <c r="BE404" s="85">
        <v>0</v>
      </c>
      <c r="BF404" s="85">
        <v>0</v>
      </c>
      <c r="BG404" s="85">
        <v>0</v>
      </c>
      <c r="BH404" s="85">
        <v>0</v>
      </c>
      <c r="BI404" s="85">
        <v>0</v>
      </c>
      <c r="BJ404" s="85">
        <v>0</v>
      </c>
      <c r="BK404" s="85">
        <v>0</v>
      </c>
      <c r="BL404" s="85">
        <v>0</v>
      </c>
      <c r="BM404" s="85">
        <v>0</v>
      </c>
      <c r="BN404" s="85">
        <v>0</v>
      </c>
      <c r="BO404" s="85">
        <v>0</v>
      </c>
      <c r="BP404" s="85">
        <v>0</v>
      </c>
      <c r="BQ404" s="85">
        <v>0</v>
      </c>
      <c r="BR404" s="85">
        <v>0</v>
      </c>
      <c r="BS404" s="85">
        <v>0</v>
      </c>
      <c r="BT404" s="85">
        <v>0</v>
      </c>
      <c r="BU404" s="85">
        <v>0</v>
      </c>
      <c r="BV404" s="85">
        <v>0</v>
      </c>
      <c r="BW404" s="85">
        <v>0</v>
      </c>
      <c r="BX404" s="85">
        <v>0</v>
      </c>
      <c r="BY404" s="86">
        <v>981601.4800000001</v>
      </c>
    </row>
    <row r="405" spans="1:77" x14ac:dyDescent="0.2">
      <c r="A405" s="83" t="s">
        <v>43</v>
      </c>
      <c r="B405" s="84" t="s">
        <v>999</v>
      </c>
      <c r="C405" s="83" t="s">
        <v>1000</v>
      </c>
      <c r="D405" s="85">
        <v>0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85">
        <v>0</v>
      </c>
      <c r="L405" s="85">
        <v>0</v>
      </c>
      <c r="M405" s="85">
        <v>0</v>
      </c>
      <c r="N405" s="85">
        <v>0</v>
      </c>
      <c r="O405" s="85">
        <v>0</v>
      </c>
      <c r="P405" s="85">
        <v>0</v>
      </c>
      <c r="Q405" s="85">
        <v>0</v>
      </c>
      <c r="R405" s="85">
        <v>0</v>
      </c>
      <c r="S405" s="85">
        <v>0</v>
      </c>
      <c r="T405" s="85">
        <v>0</v>
      </c>
      <c r="U405" s="85">
        <v>0</v>
      </c>
      <c r="V405" s="85">
        <v>0</v>
      </c>
      <c r="W405" s="85">
        <v>0</v>
      </c>
      <c r="X405" s="85">
        <v>0</v>
      </c>
      <c r="Y405" s="85">
        <v>0</v>
      </c>
      <c r="Z405" s="85">
        <v>0</v>
      </c>
      <c r="AA405" s="85">
        <v>0</v>
      </c>
      <c r="AB405" s="85">
        <v>0</v>
      </c>
      <c r="AC405" s="85">
        <v>0</v>
      </c>
      <c r="AD405" s="85">
        <v>0</v>
      </c>
      <c r="AE405" s="85">
        <v>0</v>
      </c>
      <c r="AF405" s="85">
        <v>0</v>
      </c>
      <c r="AG405" s="85">
        <v>0</v>
      </c>
      <c r="AH405" s="85">
        <v>0</v>
      </c>
      <c r="AI405" s="85">
        <v>0</v>
      </c>
      <c r="AJ405" s="85">
        <v>0</v>
      </c>
      <c r="AK405" s="85">
        <v>0</v>
      </c>
      <c r="AL405" s="85">
        <v>0</v>
      </c>
      <c r="AM405" s="85">
        <v>0</v>
      </c>
      <c r="AN405" s="85">
        <v>0</v>
      </c>
      <c r="AO405" s="85">
        <v>0</v>
      </c>
      <c r="AP405" s="85">
        <v>0</v>
      </c>
      <c r="AQ405" s="85">
        <v>0</v>
      </c>
      <c r="AR405" s="85">
        <v>0</v>
      </c>
      <c r="AS405" s="85">
        <v>0</v>
      </c>
      <c r="AT405" s="85">
        <v>0</v>
      </c>
      <c r="AU405" s="85">
        <v>0</v>
      </c>
      <c r="AV405" s="85">
        <v>0</v>
      </c>
      <c r="AW405" s="85">
        <v>0</v>
      </c>
      <c r="AX405" s="85">
        <v>0</v>
      </c>
      <c r="AY405" s="85">
        <v>0</v>
      </c>
      <c r="AZ405" s="85">
        <v>0</v>
      </c>
      <c r="BA405" s="85">
        <v>0</v>
      </c>
      <c r="BB405" s="85">
        <v>0</v>
      </c>
      <c r="BC405" s="85">
        <v>0</v>
      </c>
      <c r="BD405" s="85">
        <v>1</v>
      </c>
      <c r="BE405" s="85">
        <v>0</v>
      </c>
      <c r="BF405" s="85">
        <v>0</v>
      </c>
      <c r="BG405" s="85">
        <v>0</v>
      </c>
      <c r="BH405" s="85">
        <v>0</v>
      </c>
      <c r="BI405" s="85">
        <v>0</v>
      </c>
      <c r="BJ405" s="85">
        <v>0</v>
      </c>
      <c r="BK405" s="85">
        <v>0</v>
      </c>
      <c r="BL405" s="85">
        <v>0</v>
      </c>
      <c r="BM405" s="85">
        <v>0</v>
      </c>
      <c r="BN405" s="85">
        <v>0</v>
      </c>
      <c r="BO405" s="85">
        <v>0</v>
      </c>
      <c r="BP405" s="85">
        <v>0</v>
      </c>
      <c r="BQ405" s="85">
        <v>0</v>
      </c>
      <c r="BR405" s="85">
        <v>0</v>
      </c>
      <c r="BS405" s="85">
        <v>0</v>
      </c>
      <c r="BT405" s="85">
        <v>0</v>
      </c>
      <c r="BU405" s="85">
        <v>0</v>
      </c>
      <c r="BV405" s="85">
        <v>0</v>
      </c>
      <c r="BW405" s="85">
        <v>0</v>
      </c>
      <c r="BX405" s="85">
        <v>0</v>
      </c>
      <c r="BY405" s="86">
        <v>123363.77</v>
      </c>
    </row>
    <row r="406" spans="1:77" x14ac:dyDescent="0.2">
      <c r="A406" s="83" t="s">
        <v>43</v>
      </c>
      <c r="B406" s="84" t="s">
        <v>1001</v>
      </c>
      <c r="C406" s="83" t="s">
        <v>1002</v>
      </c>
      <c r="D406" s="85">
        <v>0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5">
        <v>0</v>
      </c>
      <c r="S406" s="85">
        <v>0</v>
      </c>
      <c r="T406" s="85">
        <v>0</v>
      </c>
      <c r="U406" s="85">
        <v>0</v>
      </c>
      <c r="V406" s="85">
        <v>0</v>
      </c>
      <c r="W406" s="85">
        <v>0</v>
      </c>
      <c r="X406" s="85">
        <v>0</v>
      </c>
      <c r="Y406" s="85">
        <v>0</v>
      </c>
      <c r="Z406" s="85">
        <v>0</v>
      </c>
      <c r="AA406" s="85">
        <v>0</v>
      </c>
      <c r="AB406" s="85">
        <v>0</v>
      </c>
      <c r="AC406" s="85">
        <v>0</v>
      </c>
      <c r="AD406" s="85">
        <v>0</v>
      </c>
      <c r="AE406" s="85">
        <v>0</v>
      </c>
      <c r="AF406" s="85">
        <v>0</v>
      </c>
      <c r="AG406" s="85">
        <v>0</v>
      </c>
      <c r="AH406" s="85">
        <v>0</v>
      </c>
      <c r="AI406" s="85">
        <v>0</v>
      </c>
      <c r="AJ406" s="85">
        <v>0</v>
      </c>
      <c r="AK406" s="85">
        <v>0</v>
      </c>
      <c r="AL406" s="85">
        <v>0</v>
      </c>
      <c r="AM406" s="85">
        <v>0</v>
      </c>
      <c r="AN406" s="85">
        <v>0</v>
      </c>
      <c r="AO406" s="85">
        <v>0</v>
      </c>
      <c r="AP406" s="85">
        <v>0</v>
      </c>
      <c r="AQ406" s="85">
        <v>0</v>
      </c>
      <c r="AR406" s="85">
        <v>0</v>
      </c>
      <c r="AS406" s="85">
        <v>0</v>
      </c>
      <c r="AT406" s="85">
        <v>0</v>
      </c>
      <c r="AU406" s="85">
        <v>0</v>
      </c>
      <c r="AV406" s="85">
        <v>0</v>
      </c>
      <c r="AW406" s="85">
        <v>0</v>
      </c>
      <c r="AX406" s="85">
        <v>0</v>
      </c>
      <c r="AY406" s="85">
        <v>0</v>
      </c>
      <c r="AZ406" s="85">
        <v>0</v>
      </c>
      <c r="BA406" s="85">
        <v>0</v>
      </c>
      <c r="BB406" s="85">
        <v>0</v>
      </c>
      <c r="BC406" s="85">
        <v>0</v>
      </c>
      <c r="BD406" s="85">
        <v>0</v>
      </c>
      <c r="BE406" s="85">
        <v>0</v>
      </c>
      <c r="BF406" s="85">
        <v>0</v>
      </c>
      <c r="BG406" s="85">
        <v>0</v>
      </c>
      <c r="BH406" s="85">
        <v>0</v>
      </c>
      <c r="BI406" s="85">
        <v>0</v>
      </c>
      <c r="BJ406" s="85">
        <v>0</v>
      </c>
      <c r="BK406" s="85">
        <v>0</v>
      </c>
      <c r="BL406" s="85">
        <v>0</v>
      </c>
      <c r="BM406" s="85">
        <v>0</v>
      </c>
      <c r="BN406" s="85">
        <v>0</v>
      </c>
      <c r="BO406" s="85">
        <v>0</v>
      </c>
      <c r="BP406" s="85">
        <v>0</v>
      </c>
      <c r="BQ406" s="85">
        <v>0</v>
      </c>
      <c r="BR406" s="85">
        <v>0</v>
      </c>
      <c r="BS406" s="85">
        <v>0</v>
      </c>
      <c r="BT406" s="85">
        <v>0</v>
      </c>
      <c r="BU406" s="85">
        <v>0</v>
      </c>
      <c r="BV406" s="85">
        <v>0</v>
      </c>
      <c r="BW406" s="85">
        <v>0</v>
      </c>
      <c r="BX406" s="85">
        <v>0</v>
      </c>
      <c r="BY406" s="86">
        <v>28470</v>
      </c>
    </row>
    <row r="407" spans="1:77" x14ac:dyDescent="0.2">
      <c r="A407" s="83" t="s">
        <v>43</v>
      </c>
      <c r="B407" s="84" t="s">
        <v>1003</v>
      </c>
      <c r="C407" s="83" t="s">
        <v>1004</v>
      </c>
      <c r="D407" s="85">
        <v>0</v>
      </c>
      <c r="E407" s="85">
        <v>0</v>
      </c>
      <c r="F407" s="85">
        <v>0</v>
      </c>
      <c r="G407" s="85">
        <v>0</v>
      </c>
      <c r="H407" s="85">
        <v>0</v>
      </c>
      <c r="I407" s="85">
        <v>0</v>
      </c>
      <c r="J407" s="85">
        <v>0</v>
      </c>
      <c r="K407" s="85">
        <v>0</v>
      </c>
      <c r="L407" s="85">
        <v>0</v>
      </c>
      <c r="M407" s="85">
        <v>0</v>
      </c>
      <c r="N407" s="85">
        <v>0</v>
      </c>
      <c r="O407" s="85">
        <v>0</v>
      </c>
      <c r="P407" s="85">
        <v>0</v>
      </c>
      <c r="Q407" s="85">
        <v>0</v>
      </c>
      <c r="R407" s="85">
        <v>0</v>
      </c>
      <c r="S407" s="85">
        <v>0</v>
      </c>
      <c r="T407" s="85">
        <v>0</v>
      </c>
      <c r="U407" s="85">
        <v>0</v>
      </c>
      <c r="V407" s="85">
        <v>0</v>
      </c>
      <c r="W407" s="85">
        <v>0</v>
      </c>
      <c r="X407" s="85">
        <v>0</v>
      </c>
      <c r="Y407" s="85">
        <v>0</v>
      </c>
      <c r="Z407" s="85">
        <v>0</v>
      </c>
      <c r="AA407" s="85">
        <v>0</v>
      </c>
      <c r="AB407" s="85">
        <v>0</v>
      </c>
      <c r="AC407" s="85">
        <v>0</v>
      </c>
      <c r="AD407" s="85">
        <v>0</v>
      </c>
      <c r="AE407" s="85">
        <v>6</v>
      </c>
      <c r="AF407" s="85">
        <v>0</v>
      </c>
      <c r="AG407" s="85">
        <v>0</v>
      </c>
      <c r="AH407" s="85">
        <v>0</v>
      </c>
      <c r="AI407" s="85">
        <v>0</v>
      </c>
      <c r="AJ407" s="8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v>0</v>
      </c>
      <c r="AU407" s="85">
        <v>0</v>
      </c>
      <c r="AV407" s="85">
        <v>0</v>
      </c>
      <c r="AW407" s="85">
        <v>0</v>
      </c>
      <c r="AX407" s="85">
        <v>0</v>
      </c>
      <c r="AY407" s="85">
        <v>0</v>
      </c>
      <c r="AZ407" s="85">
        <v>0</v>
      </c>
      <c r="BA407" s="85">
        <v>0</v>
      </c>
      <c r="BB407" s="85">
        <v>0</v>
      </c>
      <c r="BC407" s="85">
        <v>0</v>
      </c>
      <c r="BD407" s="85">
        <v>24</v>
      </c>
      <c r="BE407" s="85">
        <v>0</v>
      </c>
      <c r="BF407" s="85">
        <v>0</v>
      </c>
      <c r="BG407" s="85">
        <v>0</v>
      </c>
      <c r="BH407" s="85">
        <v>0</v>
      </c>
      <c r="BI407" s="85">
        <v>0</v>
      </c>
      <c r="BJ407" s="85">
        <v>0</v>
      </c>
      <c r="BK407" s="85">
        <v>0</v>
      </c>
      <c r="BL407" s="85">
        <v>0</v>
      </c>
      <c r="BM407" s="85">
        <v>0</v>
      </c>
      <c r="BN407" s="85">
        <v>0</v>
      </c>
      <c r="BO407" s="85">
        <v>0</v>
      </c>
      <c r="BP407" s="85">
        <v>0</v>
      </c>
      <c r="BQ407" s="85">
        <v>2</v>
      </c>
      <c r="BR407" s="85">
        <v>0</v>
      </c>
      <c r="BS407" s="85">
        <v>0</v>
      </c>
      <c r="BT407" s="85">
        <v>0</v>
      </c>
      <c r="BU407" s="85">
        <v>60</v>
      </c>
      <c r="BV407" s="85">
        <v>0</v>
      </c>
      <c r="BW407" s="85">
        <v>0</v>
      </c>
      <c r="BX407" s="85">
        <v>0</v>
      </c>
      <c r="BY407" s="86">
        <v>120424.1</v>
      </c>
    </row>
    <row r="408" spans="1:77" x14ac:dyDescent="0.2">
      <c r="A408" s="83" t="s">
        <v>43</v>
      </c>
      <c r="B408" s="84" t="s">
        <v>1005</v>
      </c>
      <c r="C408" s="83" t="s">
        <v>1006</v>
      </c>
      <c r="D408" s="85">
        <v>0</v>
      </c>
      <c r="E408" s="85">
        <v>0</v>
      </c>
      <c r="F408" s="85">
        <v>0</v>
      </c>
      <c r="G408" s="85">
        <v>0</v>
      </c>
      <c r="H408" s="85">
        <v>0</v>
      </c>
      <c r="I408" s="85">
        <v>0</v>
      </c>
      <c r="J408" s="85">
        <v>0</v>
      </c>
      <c r="K408" s="85">
        <v>0</v>
      </c>
      <c r="L408" s="85">
        <v>0</v>
      </c>
      <c r="M408" s="85">
        <v>0</v>
      </c>
      <c r="N408" s="85">
        <v>0</v>
      </c>
      <c r="O408" s="85">
        <v>0</v>
      </c>
      <c r="P408" s="85">
        <v>0</v>
      </c>
      <c r="Q408" s="85">
        <v>0</v>
      </c>
      <c r="R408" s="85">
        <v>0</v>
      </c>
      <c r="S408" s="85">
        <v>0</v>
      </c>
      <c r="T408" s="85">
        <v>0</v>
      </c>
      <c r="U408" s="85">
        <v>0</v>
      </c>
      <c r="V408" s="85">
        <v>0</v>
      </c>
      <c r="W408" s="85">
        <v>0</v>
      </c>
      <c r="X408" s="85">
        <v>0</v>
      </c>
      <c r="Y408" s="85">
        <v>0</v>
      </c>
      <c r="Z408" s="85">
        <v>0</v>
      </c>
      <c r="AA408" s="85">
        <v>0</v>
      </c>
      <c r="AB408" s="85">
        <v>0</v>
      </c>
      <c r="AC408" s="85">
        <v>0</v>
      </c>
      <c r="AD408" s="85">
        <v>0</v>
      </c>
      <c r="AE408" s="85">
        <v>0</v>
      </c>
      <c r="AF408" s="85">
        <v>0</v>
      </c>
      <c r="AG408" s="85">
        <v>0</v>
      </c>
      <c r="AH408" s="85">
        <v>0</v>
      </c>
      <c r="AI408" s="85">
        <v>0</v>
      </c>
      <c r="AJ408" s="85">
        <v>0</v>
      </c>
      <c r="AK408" s="85">
        <v>0</v>
      </c>
      <c r="AL408" s="85">
        <v>0</v>
      </c>
      <c r="AM408" s="85">
        <v>0</v>
      </c>
      <c r="AN408" s="85">
        <v>0</v>
      </c>
      <c r="AO408" s="85">
        <v>0</v>
      </c>
      <c r="AP408" s="85">
        <v>0</v>
      </c>
      <c r="AQ408" s="85">
        <v>0</v>
      </c>
      <c r="AR408" s="85">
        <v>0</v>
      </c>
      <c r="AS408" s="85">
        <v>0</v>
      </c>
      <c r="AT408" s="85">
        <v>0</v>
      </c>
      <c r="AU408" s="85">
        <v>0</v>
      </c>
      <c r="AV408" s="85">
        <v>0</v>
      </c>
      <c r="AW408" s="85">
        <v>0</v>
      </c>
      <c r="AX408" s="85">
        <v>0</v>
      </c>
      <c r="AY408" s="85">
        <v>0</v>
      </c>
      <c r="AZ408" s="85">
        <v>0</v>
      </c>
      <c r="BA408" s="85">
        <v>0</v>
      </c>
      <c r="BB408" s="85">
        <v>0</v>
      </c>
      <c r="BC408" s="85">
        <v>0</v>
      </c>
      <c r="BD408" s="85">
        <v>13</v>
      </c>
      <c r="BE408" s="85">
        <v>0</v>
      </c>
      <c r="BF408" s="85">
        <v>0</v>
      </c>
      <c r="BG408" s="85">
        <v>0</v>
      </c>
      <c r="BH408" s="85">
        <v>0</v>
      </c>
      <c r="BI408" s="85">
        <v>0</v>
      </c>
      <c r="BJ408" s="85">
        <v>0</v>
      </c>
      <c r="BK408" s="85">
        <v>0</v>
      </c>
      <c r="BL408" s="85">
        <v>0</v>
      </c>
      <c r="BM408" s="85">
        <v>0</v>
      </c>
      <c r="BN408" s="85">
        <v>0</v>
      </c>
      <c r="BO408" s="85">
        <v>0</v>
      </c>
      <c r="BP408" s="85">
        <v>0</v>
      </c>
      <c r="BQ408" s="85">
        <v>12</v>
      </c>
      <c r="BR408" s="85">
        <v>0</v>
      </c>
      <c r="BS408" s="85">
        <v>0</v>
      </c>
      <c r="BT408" s="85">
        <v>0</v>
      </c>
      <c r="BU408" s="85">
        <v>0</v>
      </c>
      <c r="BV408" s="85">
        <v>0</v>
      </c>
      <c r="BW408" s="85">
        <v>0</v>
      </c>
      <c r="BX408" s="85">
        <v>0</v>
      </c>
      <c r="BY408" s="86">
        <v>0</v>
      </c>
    </row>
    <row r="409" spans="1:77" x14ac:dyDescent="0.2">
      <c r="A409" s="83" t="s">
        <v>43</v>
      </c>
      <c r="B409" s="84" t="s">
        <v>1007</v>
      </c>
      <c r="C409" s="83" t="s">
        <v>1008</v>
      </c>
      <c r="D409" s="85">
        <v>0</v>
      </c>
      <c r="E409" s="85">
        <v>0</v>
      </c>
      <c r="F409" s="85">
        <v>0</v>
      </c>
      <c r="G409" s="85">
        <v>0</v>
      </c>
      <c r="H409" s="85">
        <v>0</v>
      </c>
      <c r="I409" s="85">
        <v>0</v>
      </c>
      <c r="J409" s="85">
        <v>0</v>
      </c>
      <c r="K409" s="85">
        <v>0</v>
      </c>
      <c r="L409" s="85">
        <v>0</v>
      </c>
      <c r="M409" s="85">
        <v>0</v>
      </c>
      <c r="N409" s="85">
        <v>0</v>
      </c>
      <c r="O409" s="85">
        <v>0</v>
      </c>
      <c r="P409" s="85">
        <v>0</v>
      </c>
      <c r="Q409" s="85">
        <v>0</v>
      </c>
      <c r="R409" s="85">
        <v>0</v>
      </c>
      <c r="S409" s="85">
        <v>0</v>
      </c>
      <c r="T409" s="85">
        <v>0</v>
      </c>
      <c r="U409" s="85">
        <v>0</v>
      </c>
      <c r="V409" s="85">
        <v>0</v>
      </c>
      <c r="W409" s="85">
        <v>0</v>
      </c>
      <c r="X409" s="85">
        <v>0</v>
      </c>
      <c r="Y409" s="85">
        <v>0</v>
      </c>
      <c r="Z409" s="85">
        <v>0</v>
      </c>
      <c r="AA409" s="85">
        <v>0</v>
      </c>
      <c r="AB409" s="85">
        <v>0</v>
      </c>
      <c r="AC409" s="85">
        <v>0</v>
      </c>
      <c r="AD409" s="85">
        <v>0</v>
      </c>
      <c r="AE409" s="85">
        <v>0</v>
      </c>
      <c r="AF409" s="85">
        <v>0</v>
      </c>
      <c r="AG409" s="85">
        <v>0</v>
      </c>
      <c r="AH409" s="85">
        <v>0</v>
      </c>
      <c r="AI409" s="85">
        <v>0</v>
      </c>
      <c r="AJ409" s="85">
        <v>0</v>
      </c>
      <c r="AK409" s="85">
        <v>0</v>
      </c>
      <c r="AL409" s="85">
        <v>0</v>
      </c>
      <c r="AM409" s="85">
        <v>0</v>
      </c>
      <c r="AN409" s="85">
        <v>0</v>
      </c>
      <c r="AO409" s="85">
        <v>0</v>
      </c>
      <c r="AP409" s="85">
        <v>0</v>
      </c>
      <c r="AQ409" s="85">
        <v>0</v>
      </c>
      <c r="AR409" s="85">
        <v>0</v>
      </c>
      <c r="AS409" s="85">
        <v>0</v>
      </c>
      <c r="AT409" s="85">
        <v>0</v>
      </c>
      <c r="AU409" s="85">
        <v>0</v>
      </c>
      <c r="AV409" s="85">
        <v>0</v>
      </c>
      <c r="AW409" s="85">
        <v>0</v>
      </c>
      <c r="AX409" s="85">
        <v>0</v>
      </c>
      <c r="AY409" s="85">
        <v>0</v>
      </c>
      <c r="AZ409" s="85">
        <v>0</v>
      </c>
      <c r="BA409" s="85">
        <v>0</v>
      </c>
      <c r="BB409" s="85">
        <v>0</v>
      </c>
      <c r="BC409" s="85">
        <v>0</v>
      </c>
      <c r="BD409" s="85">
        <v>2</v>
      </c>
      <c r="BE409" s="85">
        <v>0</v>
      </c>
      <c r="BF409" s="85">
        <v>0</v>
      </c>
      <c r="BG409" s="85">
        <v>0</v>
      </c>
      <c r="BH409" s="85">
        <v>0</v>
      </c>
      <c r="BI409" s="85">
        <v>0</v>
      </c>
      <c r="BJ409" s="85">
        <v>0</v>
      </c>
      <c r="BK409" s="85">
        <v>0</v>
      </c>
      <c r="BL409" s="85">
        <v>0</v>
      </c>
      <c r="BM409" s="85">
        <v>0</v>
      </c>
      <c r="BN409" s="85">
        <v>0</v>
      </c>
      <c r="BO409" s="85">
        <v>0</v>
      </c>
      <c r="BP409" s="85">
        <v>0</v>
      </c>
      <c r="BQ409" s="85">
        <v>2</v>
      </c>
      <c r="BR409" s="85">
        <v>0</v>
      </c>
      <c r="BS409" s="85">
        <v>0</v>
      </c>
      <c r="BT409" s="85">
        <v>0</v>
      </c>
      <c r="BU409" s="85">
        <v>0</v>
      </c>
      <c r="BV409" s="85">
        <v>0</v>
      </c>
      <c r="BW409" s="85">
        <v>0</v>
      </c>
      <c r="BX409" s="85">
        <v>0</v>
      </c>
      <c r="BY409" s="86"/>
    </row>
    <row r="410" spans="1:77" x14ac:dyDescent="0.2">
      <c r="A410" s="83" t="s">
        <v>43</v>
      </c>
      <c r="B410" s="84" t="s">
        <v>1009</v>
      </c>
      <c r="C410" s="83" t="s">
        <v>1010</v>
      </c>
      <c r="D410" s="85">
        <v>0</v>
      </c>
      <c r="E410" s="85">
        <v>0</v>
      </c>
      <c r="F410" s="85">
        <v>0</v>
      </c>
      <c r="G410" s="85">
        <v>0</v>
      </c>
      <c r="H410" s="85">
        <v>0</v>
      </c>
      <c r="I410" s="85">
        <v>0</v>
      </c>
      <c r="J410" s="85">
        <v>0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  <c r="Q410" s="85">
        <v>0</v>
      </c>
      <c r="R410" s="85">
        <v>0</v>
      </c>
      <c r="S410" s="85">
        <v>0</v>
      </c>
      <c r="T410" s="85">
        <v>0</v>
      </c>
      <c r="U410" s="85">
        <v>0</v>
      </c>
      <c r="V410" s="85">
        <v>0</v>
      </c>
      <c r="W410" s="85">
        <v>0</v>
      </c>
      <c r="X410" s="85">
        <v>0</v>
      </c>
      <c r="Y410" s="85">
        <v>0</v>
      </c>
      <c r="Z410" s="85">
        <v>0</v>
      </c>
      <c r="AA410" s="85">
        <v>0</v>
      </c>
      <c r="AB410" s="85">
        <v>0</v>
      </c>
      <c r="AC410" s="85">
        <v>0</v>
      </c>
      <c r="AD410" s="85">
        <v>0</v>
      </c>
      <c r="AE410" s="85">
        <v>1</v>
      </c>
      <c r="AF410" s="85">
        <v>0</v>
      </c>
      <c r="AG410" s="85">
        <v>0</v>
      </c>
      <c r="AH410" s="85">
        <v>0</v>
      </c>
      <c r="AI410" s="85">
        <v>0</v>
      </c>
      <c r="AJ410" s="85">
        <v>0</v>
      </c>
      <c r="AK410" s="85">
        <v>0</v>
      </c>
      <c r="AL410" s="85">
        <v>0</v>
      </c>
      <c r="AM410" s="85">
        <v>0</v>
      </c>
      <c r="AN410" s="85">
        <v>0</v>
      </c>
      <c r="AO410" s="85">
        <v>0</v>
      </c>
      <c r="AP410" s="85">
        <v>0</v>
      </c>
      <c r="AQ410" s="85">
        <v>0</v>
      </c>
      <c r="AR410" s="85">
        <v>0</v>
      </c>
      <c r="AS410" s="85">
        <v>0</v>
      </c>
      <c r="AT410" s="85">
        <v>0</v>
      </c>
      <c r="AU410" s="85">
        <v>0</v>
      </c>
      <c r="AV410" s="85">
        <v>0</v>
      </c>
      <c r="AW410" s="85">
        <v>0</v>
      </c>
      <c r="AX410" s="85">
        <v>0</v>
      </c>
      <c r="AY410" s="85">
        <v>0</v>
      </c>
      <c r="AZ410" s="85">
        <v>0</v>
      </c>
      <c r="BA410" s="85">
        <v>0</v>
      </c>
      <c r="BB410" s="85">
        <v>0</v>
      </c>
      <c r="BC410" s="85">
        <v>0</v>
      </c>
      <c r="BD410" s="85">
        <v>0</v>
      </c>
      <c r="BE410" s="85">
        <v>0</v>
      </c>
      <c r="BF410" s="85">
        <v>0</v>
      </c>
      <c r="BG410" s="85">
        <v>0</v>
      </c>
      <c r="BH410" s="85">
        <v>0</v>
      </c>
      <c r="BI410" s="85">
        <v>0</v>
      </c>
      <c r="BJ410" s="85">
        <v>0</v>
      </c>
      <c r="BK410" s="85">
        <v>0</v>
      </c>
      <c r="BL410" s="85">
        <v>0</v>
      </c>
      <c r="BM410" s="85">
        <v>0</v>
      </c>
      <c r="BN410" s="85">
        <v>0</v>
      </c>
      <c r="BO410" s="85">
        <v>0</v>
      </c>
      <c r="BP410" s="85">
        <v>0</v>
      </c>
      <c r="BQ410" s="85">
        <v>1</v>
      </c>
      <c r="BR410" s="85">
        <v>0</v>
      </c>
      <c r="BS410" s="85">
        <v>0</v>
      </c>
      <c r="BT410" s="85">
        <v>0</v>
      </c>
      <c r="BU410" s="85">
        <v>0</v>
      </c>
      <c r="BV410" s="85">
        <v>0</v>
      </c>
      <c r="BW410" s="85">
        <v>0</v>
      </c>
      <c r="BX410" s="85">
        <v>0</v>
      </c>
      <c r="BY410" s="86"/>
    </row>
    <row r="411" spans="1:77" x14ac:dyDescent="0.2">
      <c r="A411" s="83" t="s">
        <v>43</v>
      </c>
      <c r="B411" s="84" t="s">
        <v>1011</v>
      </c>
      <c r="C411" s="83" t="s">
        <v>1012</v>
      </c>
      <c r="D411" s="85">
        <v>0</v>
      </c>
      <c r="E411" s="85">
        <v>0</v>
      </c>
      <c r="F411" s="85">
        <v>0</v>
      </c>
      <c r="G411" s="85">
        <v>0</v>
      </c>
      <c r="H411" s="85">
        <v>0</v>
      </c>
      <c r="I411" s="85">
        <v>0</v>
      </c>
      <c r="J411" s="85">
        <v>8</v>
      </c>
      <c r="K411" s="85">
        <v>0</v>
      </c>
      <c r="L411" s="85">
        <v>0</v>
      </c>
      <c r="M411" s="85">
        <v>0</v>
      </c>
      <c r="N411" s="85">
        <v>0</v>
      </c>
      <c r="O411" s="85">
        <v>0</v>
      </c>
      <c r="P411" s="85">
        <v>0</v>
      </c>
      <c r="Q411" s="85">
        <v>0</v>
      </c>
      <c r="R411" s="85">
        <v>0</v>
      </c>
      <c r="S411" s="85">
        <v>0</v>
      </c>
      <c r="T411" s="85">
        <v>0</v>
      </c>
      <c r="U411" s="85">
        <v>0</v>
      </c>
      <c r="V411" s="85">
        <v>0</v>
      </c>
      <c r="W411" s="85">
        <v>0</v>
      </c>
      <c r="X411" s="85">
        <v>0</v>
      </c>
      <c r="Y411" s="85">
        <v>0</v>
      </c>
      <c r="Z411" s="85">
        <v>0</v>
      </c>
      <c r="AA411" s="85">
        <v>0</v>
      </c>
      <c r="AB411" s="85">
        <v>0</v>
      </c>
      <c r="AC411" s="85">
        <v>0</v>
      </c>
      <c r="AD411" s="85">
        <v>0</v>
      </c>
      <c r="AE411" s="85">
        <v>164428.20000000001</v>
      </c>
      <c r="AF411" s="85">
        <v>0</v>
      </c>
      <c r="AG411" s="85">
        <v>0</v>
      </c>
      <c r="AH411" s="85">
        <v>0</v>
      </c>
      <c r="AI411" s="85">
        <v>0</v>
      </c>
      <c r="AJ411" s="85">
        <v>0</v>
      </c>
      <c r="AK411" s="85">
        <v>0</v>
      </c>
      <c r="AL411" s="85">
        <v>7015.9</v>
      </c>
      <c r="AM411" s="85">
        <v>0</v>
      </c>
      <c r="AN411" s="85">
        <v>0</v>
      </c>
      <c r="AO411" s="85">
        <v>0</v>
      </c>
      <c r="AP411" s="85">
        <v>2</v>
      </c>
      <c r="AQ411" s="85">
        <v>0</v>
      </c>
      <c r="AR411" s="85">
        <v>0</v>
      </c>
      <c r="AS411" s="85">
        <v>0</v>
      </c>
      <c r="AT411" s="85">
        <v>0</v>
      </c>
      <c r="AU411" s="85">
        <v>0</v>
      </c>
      <c r="AV411" s="85">
        <v>0</v>
      </c>
      <c r="AW411" s="85">
        <v>0</v>
      </c>
      <c r="AX411" s="85">
        <v>0</v>
      </c>
      <c r="AY411" s="85">
        <v>0</v>
      </c>
      <c r="AZ411" s="85">
        <v>9604.75</v>
      </c>
      <c r="BA411" s="85">
        <v>0</v>
      </c>
      <c r="BB411" s="85">
        <v>0</v>
      </c>
      <c r="BC411" s="85">
        <v>0</v>
      </c>
      <c r="BD411" s="85">
        <v>0</v>
      </c>
      <c r="BE411" s="85">
        <v>0</v>
      </c>
      <c r="BF411" s="85">
        <v>0</v>
      </c>
      <c r="BG411" s="85">
        <v>0</v>
      </c>
      <c r="BH411" s="85">
        <v>0</v>
      </c>
      <c r="BI411" s="85">
        <v>0</v>
      </c>
      <c r="BJ411" s="85">
        <v>0</v>
      </c>
      <c r="BK411" s="85">
        <v>0</v>
      </c>
      <c r="BL411" s="85">
        <v>0</v>
      </c>
      <c r="BM411" s="85">
        <v>0</v>
      </c>
      <c r="BN411" s="85">
        <v>0</v>
      </c>
      <c r="BO411" s="85">
        <v>0</v>
      </c>
      <c r="BP411" s="85">
        <v>0</v>
      </c>
      <c r="BQ411" s="85">
        <v>8</v>
      </c>
      <c r="BR411" s="85">
        <v>0</v>
      </c>
      <c r="BS411" s="85">
        <v>0</v>
      </c>
      <c r="BT411" s="85">
        <v>0</v>
      </c>
      <c r="BU411" s="85">
        <v>0</v>
      </c>
      <c r="BV411" s="85">
        <v>0</v>
      </c>
      <c r="BW411" s="85">
        <v>0</v>
      </c>
      <c r="BX411" s="85">
        <v>0</v>
      </c>
      <c r="BY411" s="86"/>
    </row>
    <row r="412" spans="1:77" x14ac:dyDescent="0.2">
      <c r="A412" s="83" t="s">
        <v>43</v>
      </c>
      <c r="B412" s="84" t="s">
        <v>1013</v>
      </c>
      <c r="C412" s="83" t="s">
        <v>1014</v>
      </c>
      <c r="D412" s="85">
        <v>0</v>
      </c>
      <c r="E412" s="85">
        <v>0</v>
      </c>
      <c r="F412" s="85">
        <v>0</v>
      </c>
      <c r="G412" s="85">
        <v>0</v>
      </c>
      <c r="H412" s="85">
        <v>0</v>
      </c>
      <c r="I412" s="85">
        <v>0</v>
      </c>
      <c r="J412" s="85">
        <v>0</v>
      </c>
      <c r="K412" s="85">
        <v>0</v>
      </c>
      <c r="L412" s="85">
        <v>0</v>
      </c>
      <c r="M412" s="85">
        <v>0</v>
      </c>
      <c r="N412" s="85">
        <v>0</v>
      </c>
      <c r="O412" s="85">
        <v>0</v>
      </c>
      <c r="P412" s="85">
        <v>0</v>
      </c>
      <c r="Q412" s="85">
        <v>0</v>
      </c>
      <c r="R412" s="85">
        <v>0</v>
      </c>
      <c r="S412" s="85">
        <v>0</v>
      </c>
      <c r="T412" s="85">
        <v>0</v>
      </c>
      <c r="U412" s="85">
        <v>0</v>
      </c>
      <c r="V412" s="85">
        <v>0</v>
      </c>
      <c r="W412" s="85">
        <v>0</v>
      </c>
      <c r="X412" s="85">
        <v>0</v>
      </c>
      <c r="Y412" s="85">
        <v>0</v>
      </c>
      <c r="Z412" s="85">
        <v>0</v>
      </c>
      <c r="AA412" s="85">
        <v>0</v>
      </c>
      <c r="AB412" s="85">
        <v>0</v>
      </c>
      <c r="AC412" s="85">
        <v>0</v>
      </c>
      <c r="AD412" s="85">
        <v>0</v>
      </c>
      <c r="AE412" s="85">
        <v>0</v>
      </c>
      <c r="AF412" s="85">
        <v>0</v>
      </c>
      <c r="AG412" s="85">
        <v>0</v>
      </c>
      <c r="AH412" s="85">
        <v>0</v>
      </c>
      <c r="AI412" s="85">
        <v>0</v>
      </c>
      <c r="AJ412" s="85">
        <v>0</v>
      </c>
      <c r="AK412" s="85">
        <v>0</v>
      </c>
      <c r="AL412" s="85">
        <v>0</v>
      </c>
      <c r="AM412" s="85">
        <v>0</v>
      </c>
      <c r="AN412" s="85">
        <v>0</v>
      </c>
      <c r="AO412" s="85">
        <v>0</v>
      </c>
      <c r="AP412" s="85">
        <v>0</v>
      </c>
      <c r="AQ412" s="85">
        <v>0</v>
      </c>
      <c r="AR412" s="85">
        <v>0</v>
      </c>
      <c r="AS412" s="85">
        <v>0</v>
      </c>
      <c r="AT412" s="85">
        <v>0</v>
      </c>
      <c r="AU412" s="85">
        <v>0</v>
      </c>
      <c r="AV412" s="85">
        <v>0</v>
      </c>
      <c r="AW412" s="85">
        <v>0</v>
      </c>
      <c r="AX412" s="85">
        <v>0</v>
      </c>
      <c r="AY412" s="85">
        <v>0</v>
      </c>
      <c r="AZ412" s="85">
        <v>0</v>
      </c>
      <c r="BA412" s="85">
        <v>0</v>
      </c>
      <c r="BB412" s="85">
        <v>0</v>
      </c>
      <c r="BC412" s="85">
        <v>0</v>
      </c>
      <c r="BD412" s="85">
        <v>0</v>
      </c>
      <c r="BE412" s="85">
        <v>0</v>
      </c>
      <c r="BF412" s="85">
        <v>0</v>
      </c>
      <c r="BG412" s="85">
        <v>0</v>
      </c>
      <c r="BH412" s="85">
        <v>0</v>
      </c>
      <c r="BI412" s="85">
        <v>0</v>
      </c>
      <c r="BJ412" s="85">
        <v>0</v>
      </c>
      <c r="BK412" s="85">
        <v>0</v>
      </c>
      <c r="BL412" s="85">
        <v>0</v>
      </c>
      <c r="BM412" s="85">
        <v>0</v>
      </c>
      <c r="BN412" s="85">
        <v>0</v>
      </c>
      <c r="BO412" s="85">
        <v>0</v>
      </c>
      <c r="BP412" s="85">
        <v>0</v>
      </c>
      <c r="BQ412" s="85">
        <v>0</v>
      </c>
      <c r="BR412" s="85">
        <v>0</v>
      </c>
      <c r="BS412" s="85">
        <v>0</v>
      </c>
      <c r="BT412" s="85">
        <v>0</v>
      </c>
      <c r="BU412" s="85">
        <v>0</v>
      </c>
      <c r="BV412" s="85">
        <v>0</v>
      </c>
      <c r="BW412" s="85">
        <v>0</v>
      </c>
      <c r="BX412" s="85">
        <v>0</v>
      </c>
      <c r="BY412" s="86"/>
    </row>
    <row r="413" spans="1:77" x14ac:dyDescent="0.2">
      <c r="A413" s="83" t="s">
        <v>43</v>
      </c>
      <c r="B413" s="84" t="s">
        <v>1015</v>
      </c>
      <c r="C413" s="83" t="s">
        <v>1016</v>
      </c>
      <c r="D413" s="85">
        <v>0</v>
      </c>
      <c r="E413" s="85">
        <v>0</v>
      </c>
      <c r="F413" s="85">
        <v>0</v>
      </c>
      <c r="G413" s="85">
        <v>0</v>
      </c>
      <c r="H413" s="85">
        <v>0</v>
      </c>
      <c r="I413" s="85">
        <v>0</v>
      </c>
      <c r="J413" s="85">
        <v>0</v>
      </c>
      <c r="K413" s="85">
        <v>0</v>
      </c>
      <c r="L413" s="85">
        <v>0</v>
      </c>
      <c r="M413" s="85">
        <v>0</v>
      </c>
      <c r="N413" s="85">
        <v>0</v>
      </c>
      <c r="O413" s="85">
        <v>0</v>
      </c>
      <c r="P413" s="85">
        <v>0</v>
      </c>
      <c r="Q413" s="85">
        <v>0</v>
      </c>
      <c r="R413" s="85">
        <v>0</v>
      </c>
      <c r="S413" s="85">
        <v>0</v>
      </c>
      <c r="T413" s="85">
        <v>0</v>
      </c>
      <c r="U413" s="85">
        <v>0</v>
      </c>
      <c r="V413" s="85">
        <v>0</v>
      </c>
      <c r="W413" s="85">
        <v>0</v>
      </c>
      <c r="X413" s="85">
        <v>0</v>
      </c>
      <c r="Y413" s="85">
        <v>0</v>
      </c>
      <c r="Z413" s="85">
        <v>0</v>
      </c>
      <c r="AA413" s="85">
        <v>0</v>
      </c>
      <c r="AB413" s="85">
        <v>0</v>
      </c>
      <c r="AC413" s="85">
        <v>0</v>
      </c>
      <c r="AD413" s="85">
        <v>0</v>
      </c>
      <c r="AE413" s="85">
        <v>0</v>
      </c>
      <c r="AF413" s="85">
        <v>0</v>
      </c>
      <c r="AG413" s="85">
        <v>0</v>
      </c>
      <c r="AH413" s="85">
        <v>0</v>
      </c>
      <c r="AI413" s="85">
        <v>0</v>
      </c>
      <c r="AJ413" s="85">
        <v>0</v>
      </c>
      <c r="AK413" s="85">
        <v>0</v>
      </c>
      <c r="AL413" s="85">
        <v>0</v>
      </c>
      <c r="AM413" s="85">
        <v>0</v>
      </c>
      <c r="AN413" s="85">
        <v>0</v>
      </c>
      <c r="AO413" s="85">
        <v>0</v>
      </c>
      <c r="AP413" s="85">
        <v>0</v>
      </c>
      <c r="AQ413" s="85">
        <v>0</v>
      </c>
      <c r="AR413" s="85">
        <v>0</v>
      </c>
      <c r="AS413" s="85">
        <v>0</v>
      </c>
      <c r="AT413" s="85">
        <v>0</v>
      </c>
      <c r="AU413" s="85">
        <v>0</v>
      </c>
      <c r="AV413" s="85">
        <v>0</v>
      </c>
      <c r="AW413" s="85">
        <v>0</v>
      </c>
      <c r="AX413" s="85">
        <v>0</v>
      </c>
      <c r="AY413" s="85">
        <v>0</v>
      </c>
      <c r="AZ413" s="85">
        <v>0</v>
      </c>
      <c r="BA413" s="85">
        <v>0</v>
      </c>
      <c r="BB413" s="85">
        <v>0</v>
      </c>
      <c r="BC413" s="85">
        <v>0</v>
      </c>
      <c r="BD413" s="85">
        <v>0</v>
      </c>
      <c r="BE413" s="85">
        <v>0</v>
      </c>
      <c r="BF413" s="85">
        <v>0</v>
      </c>
      <c r="BG413" s="85">
        <v>0</v>
      </c>
      <c r="BH413" s="85">
        <v>0</v>
      </c>
      <c r="BI413" s="85">
        <v>0</v>
      </c>
      <c r="BJ413" s="85">
        <v>0</v>
      </c>
      <c r="BK413" s="85">
        <v>0</v>
      </c>
      <c r="BL413" s="85">
        <v>0</v>
      </c>
      <c r="BM413" s="85">
        <v>0</v>
      </c>
      <c r="BN413" s="85">
        <v>0</v>
      </c>
      <c r="BO413" s="85">
        <v>0</v>
      </c>
      <c r="BP413" s="85">
        <v>0</v>
      </c>
      <c r="BQ413" s="85">
        <v>0</v>
      </c>
      <c r="BR413" s="85">
        <v>0</v>
      </c>
      <c r="BS413" s="85">
        <v>0</v>
      </c>
      <c r="BT413" s="85">
        <v>0</v>
      </c>
      <c r="BU413" s="85">
        <v>0</v>
      </c>
      <c r="BV413" s="85">
        <v>0</v>
      </c>
      <c r="BW413" s="85">
        <v>0</v>
      </c>
      <c r="BX413" s="85">
        <v>0</v>
      </c>
      <c r="BY413" s="86">
        <v>1</v>
      </c>
    </row>
    <row r="414" spans="1:77" x14ac:dyDescent="0.2">
      <c r="A414" s="83" t="s">
        <v>43</v>
      </c>
      <c r="B414" s="84" t="s">
        <v>1017</v>
      </c>
      <c r="C414" s="83" t="s">
        <v>1018</v>
      </c>
      <c r="D414" s="85">
        <v>0</v>
      </c>
      <c r="E414" s="85">
        <v>0</v>
      </c>
      <c r="F414" s="85">
        <v>0</v>
      </c>
      <c r="G414" s="85">
        <v>0</v>
      </c>
      <c r="H414" s="85">
        <v>0</v>
      </c>
      <c r="I414" s="85">
        <v>0</v>
      </c>
      <c r="J414" s="85">
        <v>0</v>
      </c>
      <c r="K414" s="85">
        <v>0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  <c r="Q414" s="85">
        <v>0</v>
      </c>
      <c r="R414" s="85">
        <v>0</v>
      </c>
      <c r="S414" s="85">
        <v>0</v>
      </c>
      <c r="T414" s="85">
        <v>0</v>
      </c>
      <c r="U414" s="85">
        <v>0</v>
      </c>
      <c r="V414" s="85">
        <v>0</v>
      </c>
      <c r="W414" s="85">
        <v>0</v>
      </c>
      <c r="X414" s="85">
        <v>0</v>
      </c>
      <c r="Y414" s="85">
        <v>0</v>
      </c>
      <c r="Z414" s="85">
        <v>0</v>
      </c>
      <c r="AA414" s="85">
        <v>0</v>
      </c>
      <c r="AB414" s="85">
        <v>0</v>
      </c>
      <c r="AC414" s="85">
        <v>0</v>
      </c>
      <c r="AD414" s="85">
        <v>0</v>
      </c>
      <c r="AE414" s="85">
        <v>0</v>
      </c>
      <c r="AF414" s="85">
        <v>0</v>
      </c>
      <c r="AG414" s="85">
        <v>0</v>
      </c>
      <c r="AH414" s="85">
        <v>0</v>
      </c>
      <c r="AI414" s="85">
        <v>0</v>
      </c>
      <c r="AJ414" s="85">
        <v>0</v>
      </c>
      <c r="AK414" s="85">
        <v>0</v>
      </c>
      <c r="AL414" s="85">
        <v>0</v>
      </c>
      <c r="AM414" s="85">
        <v>0</v>
      </c>
      <c r="AN414" s="85">
        <v>0</v>
      </c>
      <c r="AO414" s="85">
        <v>0</v>
      </c>
      <c r="AP414" s="85">
        <v>0</v>
      </c>
      <c r="AQ414" s="85">
        <v>0</v>
      </c>
      <c r="AR414" s="85">
        <v>0</v>
      </c>
      <c r="AS414" s="85">
        <v>0</v>
      </c>
      <c r="AT414" s="85">
        <v>0</v>
      </c>
      <c r="AU414" s="85">
        <v>0</v>
      </c>
      <c r="AV414" s="85">
        <v>0</v>
      </c>
      <c r="AW414" s="85">
        <v>0</v>
      </c>
      <c r="AX414" s="85">
        <v>0</v>
      </c>
      <c r="AY414" s="85">
        <v>0</v>
      </c>
      <c r="AZ414" s="85">
        <v>0</v>
      </c>
      <c r="BA414" s="85">
        <v>0</v>
      </c>
      <c r="BB414" s="85">
        <v>0</v>
      </c>
      <c r="BC414" s="85">
        <v>0</v>
      </c>
      <c r="BD414" s="85">
        <v>0</v>
      </c>
      <c r="BE414" s="85">
        <v>0</v>
      </c>
      <c r="BF414" s="85">
        <v>0</v>
      </c>
      <c r="BG414" s="85">
        <v>0</v>
      </c>
      <c r="BH414" s="85">
        <v>0</v>
      </c>
      <c r="BI414" s="85">
        <v>0</v>
      </c>
      <c r="BJ414" s="85">
        <v>0</v>
      </c>
      <c r="BK414" s="85">
        <v>0</v>
      </c>
      <c r="BL414" s="85">
        <v>0</v>
      </c>
      <c r="BM414" s="85">
        <v>0</v>
      </c>
      <c r="BN414" s="85">
        <v>0</v>
      </c>
      <c r="BO414" s="85">
        <v>0</v>
      </c>
      <c r="BP414" s="85">
        <v>0</v>
      </c>
      <c r="BQ414" s="85">
        <v>0</v>
      </c>
      <c r="BR414" s="85">
        <v>0</v>
      </c>
      <c r="BS414" s="85">
        <v>0</v>
      </c>
      <c r="BT414" s="85">
        <v>0</v>
      </c>
      <c r="BU414" s="85">
        <v>0</v>
      </c>
      <c r="BV414" s="85">
        <v>0</v>
      </c>
      <c r="BW414" s="85">
        <v>0</v>
      </c>
      <c r="BX414" s="85">
        <v>0</v>
      </c>
      <c r="BY414" s="86">
        <v>4357.32</v>
      </c>
    </row>
    <row r="415" spans="1:77" x14ac:dyDescent="0.2">
      <c r="A415" s="83" t="s">
        <v>43</v>
      </c>
      <c r="B415" s="84" t="s">
        <v>1019</v>
      </c>
      <c r="C415" s="83" t="s">
        <v>1020</v>
      </c>
      <c r="D415" s="85">
        <v>0</v>
      </c>
      <c r="E415" s="85">
        <v>0</v>
      </c>
      <c r="F415" s="85">
        <v>0</v>
      </c>
      <c r="G415" s="85">
        <v>0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  <c r="Q415" s="85">
        <v>0</v>
      </c>
      <c r="R415" s="85">
        <v>0</v>
      </c>
      <c r="S415" s="85">
        <v>0</v>
      </c>
      <c r="T415" s="85">
        <v>0</v>
      </c>
      <c r="U415" s="85">
        <v>0</v>
      </c>
      <c r="V415" s="85">
        <v>0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85">
        <v>0</v>
      </c>
      <c r="AI415" s="85">
        <v>0</v>
      </c>
      <c r="AJ415" s="85">
        <v>0</v>
      </c>
      <c r="AK415" s="85">
        <v>0</v>
      </c>
      <c r="AL415" s="85">
        <v>0</v>
      </c>
      <c r="AM415" s="85">
        <v>0</v>
      </c>
      <c r="AN415" s="85">
        <v>0</v>
      </c>
      <c r="AO415" s="85">
        <v>0</v>
      </c>
      <c r="AP415" s="85">
        <v>0</v>
      </c>
      <c r="AQ415" s="85">
        <v>0</v>
      </c>
      <c r="AR415" s="85">
        <v>0</v>
      </c>
      <c r="AS415" s="85">
        <v>0</v>
      </c>
      <c r="AT415" s="85">
        <v>0</v>
      </c>
      <c r="AU415" s="85">
        <v>0</v>
      </c>
      <c r="AV415" s="85">
        <v>0</v>
      </c>
      <c r="AW415" s="85">
        <v>0</v>
      </c>
      <c r="AX415" s="85">
        <v>0</v>
      </c>
      <c r="AY415" s="85">
        <v>0</v>
      </c>
      <c r="AZ415" s="85">
        <v>0</v>
      </c>
      <c r="BA415" s="85">
        <v>0</v>
      </c>
      <c r="BB415" s="85">
        <v>0</v>
      </c>
      <c r="BC415" s="85">
        <v>0</v>
      </c>
      <c r="BD415" s="85">
        <v>0</v>
      </c>
      <c r="BE415" s="85">
        <v>0</v>
      </c>
      <c r="BF415" s="85">
        <v>0</v>
      </c>
      <c r="BG415" s="85">
        <v>0</v>
      </c>
      <c r="BH415" s="85">
        <v>0</v>
      </c>
      <c r="BI415" s="85">
        <v>0</v>
      </c>
      <c r="BJ415" s="85">
        <v>0</v>
      </c>
      <c r="BK415" s="85">
        <v>0</v>
      </c>
      <c r="BL415" s="85">
        <v>0</v>
      </c>
      <c r="BM415" s="85">
        <v>0</v>
      </c>
      <c r="BN415" s="85">
        <v>0</v>
      </c>
      <c r="BO415" s="85">
        <v>0</v>
      </c>
      <c r="BP415" s="85">
        <v>0</v>
      </c>
      <c r="BQ415" s="85">
        <v>0</v>
      </c>
      <c r="BR415" s="85">
        <v>0</v>
      </c>
      <c r="BS415" s="85">
        <v>0</v>
      </c>
      <c r="BT415" s="85">
        <v>0</v>
      </c>
      <c r="BU415" s="85">
        <v>0</v>
      </c>
      <c r="BV415" s="85">
        <v>0</v>
      </c>
      <c r="BW415" s="85">
        <v>0</v>
      </c>
      <c r="BX415" s="85">
        <v>0</v>
      </c>
      <c r="BY415" s="86">
        <v>4</v>
      </c>
    </row>
    <row r="416" spans="1:77" x14ac:dyDescent="0.2">
      <c r="A416" s="83" t="s">
        <v>43</v>
      </c>
      <c r="B416" s="84" t="s">
        <v>1021</v>
      </c>
      <c r="C416" s="83" t="s">
        <v>1022</v>
      </c>
      <c r="D416" s="85">
        <v>0</v>
      </c>
      <c r="E416" s="85">
        <v>0</v>
      </c>
      <c r="F416" s="85">
        <v>0</v>
      </c>
      <c r="G416" s="85">
        <v>0</v>
      </c>
      <c r="H416" s="85">
        <v>0</v>
      </c>
      <c r="I416" s="85">
        <v>0</v>
      </c>
      <c r="J416" s="85">
        <v>0</v>
      </c>
      <c r="K416" s="85">
        <v>0</v>
      </c>
      <c r="L416" s="85">
        <v>0</v>
      </c>
      <c r="M416" s="85">
        <v>0</v>
      </c>
      <c r="N416" s="85">
        <v>0</v>
      </c>
      <c r="O416" s="85">
        <v>0</v>
      </c>
      <c r="P416" s="85">
        <v>0</v>
      </c>
      <c r="Q416" s="85">
        <v>0</v>
      </c>
      <c r="R416" s="85">
        <v>0</v>
      </c>
      <c r="S416" s="85">
        <v>0</v>
      </c>
      <c r="T416" s="85">
        <v>0</v>
      </c>
      <c r="U416" s="85">
        <v>0</v>
      </c>
      <c r="V416" s="85">
        <v>0</v>
      </c>
      <c r="W416" s="85">
        <v>0</v>
      </c>
      <c r="X416" s="85">
        <v>0</v>
      </c>
      <c r="Y416" s="85">
        <v>0</v>
      </c>
      <c r="Z416" s="85">
        <v>0</v>
      </c>
      <c r="AA416" s="85">
        <v>0</v>
      </c>
      <c r="AB416" s="85">
        <v>0</v>
      </c>
      <c r="AC416" s="85">
        <v>0</v>
      </c>
      <c r="AD416" s="85">
        <v>0</v>
      </c>
      <c r="AE416" s="85">
        <v>0</v>
      </c>
      <c r="AF416" s="85">
        <v>0</v>
      </c>
      <c r="AG416" s="85">
        <v>0</v>
      </c>
      <c r="AH416" s="85">
        <v>0</v>
      </c>
      <c r="AI416" s="85">
        <v>0</v>
      </c>
      <c r="AJ416" s="85">
        <v>0</v>
      </c>
      <c r="AK416" s="85">
        <v>0</v>
      </c>
      <c r="AL416" s="85">
        <v>0</v>
      </c>
      <c r="AM416" s="85">
        <v>0</v>
      </c>
      <c r="AN416" s="85">
        <v>0</v>
      </c>
      <c r="AO416" s="85">
        <v>0</v>
      </c>
      <c r="AP416" s="85">
        <v>0</v>
      </c>
      <c r="AQ416" s="85">
        <v>0</v>
      </c>
      <c r="AR416" s="85">
        <v>0</v>
      </c>
      <c r="AS416" s="85">
        <v>0</v>
      </c>
      <c r="AT416" s="85">
        <v>0</v>
      </c>
      <c r="AU416" s="85">
        <v>0</v>
      </c>
      <c r="AV416" s="85">
        <v>0</v>
      </c>
      <c r="AW416" s="85">
        <v>0</v>
      </c>
      <c r="AX416" s="85">
        <v>0</v>
      </c>
      <c r="AY416" s="85">
        <v>0</v>
      </c>
      <c r="AZ416" s="85">
        <v>0</v>
      </c>
      <c r="BA416" s="85">
        <v>0</v>
      </c>
      <c r="BB416" s="85">
        <v>0</v>
      </c>
      <c r="BC416" s="85">
        <v>0</v>
      </c>
      <c r="BD416" s="85">
        <v>0</v>
      </c>
      <c r="BE416" s="85">
        <v>0</v>
      </c>
      <c r="BF416" s="85">
        <v>0</v>
      </c>
      <c r="BG416" s="85">
        <v>0</v>
      </c>
      <c r="BH416" s="85">
        <v>0</v>
      </c>
      <c r="BI416" s="85">
        <v>0</v>
      </c>
      <c r="BJ416" s="85">
        <v>0</v>
      </c>
      <c r="BK416" s="85">
        <v>0</v>
      </c>
      <c r="BL416" s="85">
        <v>0</v>
      </c>
      <c r="BM416" s="85">
        <v>0</v>
      </c>
      <c r="BN416" s="85">
        <v>0</v>
      </c>
      <c r="BO416" s="85">
        <v>0</v>
      </c>
      <c r="BP416" s="85">
        <v>0</v>
      </c>
      <c r="BQ416" s="85">
        <v>0</v>
      </c>
      <c r="BR416" s="85">
        <v>0</v>
      </c>
      <c r="BS416" s="85">
        <v>0</v>
      </c>
      <c r="BT416" s="85">
        <v>0</v>
      </c>
      <c r="BU416" s="85">
        <v>0</v>
      </c>
      <c r="BV416" s="85">
        <v>0</v>
      </c>
      <c r="BW416" s="85">
        <v>0</v>
      </c>
      <c r="BX416" s="85">
        <v>0</v>
      </c>
      <c r="BY416" s="86">
        <v>2709.31</v>
      </c>
    </row>
    <row r="417" spans="1:77" x14ac:dyDescent="0.2">
      <c r="A417" s="83" t="s">
        <v>43</v>
      </c>
      <c r="B417" s="84" t="s">
        <v>1023</v>
      </c>
      <c r="C417" s="83" t="s">
        <v>1024</v>
      </c>
      <c r="D417" s="85">
        <v>0</v>
      </c>
      <c r="E417" s="85">
        <v>0</v>
      </c>
      <c r="F417" s="85">
        <v>0</v>
      </c>
      <c r="G417" s="85">
        <v>0</v>
      </c>
      <c r="H417" s="85">
        <v>0</v>
      </c>
      <c r="I417" s="85">
        <v>0</v>
      </c>
      <c r="J417" s="85">
        <v>17235538.329999998</v>
      </c>
      <c r="K417" s="85">
        <v>0</v>
      </c>
      <c r="L417" s="85">
        <v>0</v>
      </c>
      <c r="M417" s="85">
        <v>0</v>
      </c>
      <c r="N417" s="85">
        <v>0</v>
      </c>
      <c r="O417" s="85">
        <v>0</v>
      </c>
      <c r="P417" s="85">
        <v>0</v>
      </c>
      <c r="Q417" s="85">
        <v>0</v>
      </c>
      <c r="R417" s="85">
        <v>0</v>
      </c>
      <c r="S417" s="85">
        <v>0</v>
      </c>
      <c r="T417" s="85">
        <v>0</v>
      </c>
      <c r="U417" s="85">
        <v>0</v>
      </c>
      <c r="V417" s="85">
        <v>0</v>
      </c>
      <c r="W417" s="85">
        <v>0</v>
      </c>
      <c r="X417" s="85">
        <v>0</v>
      </c>
      <c r="Y417" s="85">
        <v>0</v>
      </c>
      <c r="Z417" s="85">
        <v>0</v>
      </c>
      <c r="AA417" s="85">
        <v>0</v>
      </c>
      <c r="AB417" s="85">
        <v>0</v>
      </c>
      <c r="AC417" s="85">
        <v>0</v>
      </c>
      <c r="AD417" s="85">
        <v>0</v>
      </c>
      <c r="AE417" s="85">
        <v>17032416.640000001</v>
      </c>
      <c r="AF417" s="85">
        <v>0</v>
      </c>
      <c r="AG417" s="85">
        <v>0</v>
      </c>
      <c r="AH417" s="85">
        <v>0</v>
      </c>
      <c r="AI417" s="85">
        <v>0</v>
      </c>
      <c r="AJ417" s="85">
        <v>0</v>
      </c>
      <c r="AK417" s="85">
        <v>0</v>
      </c>
      <c r="AL417" s="85">
        <v>0</v>
      </c>
      <c r="AM417" s="85">
        <v>0</v>
      </c>
      <c r="AN417" s="85">
        <v>0</v>
      </c>
      <c r="AO417" s="85">
        <v>0</v>
      </c>
      <c r="AP417" s="85">
        <v>0</v>
      </c>
      <c r="AQ417" s="85">
        <v>0</v>
      </c>
      <c r="AR417" s="85">
        <v>0</v>
      </c>
      <c r="AS417" s="85">
        <v>0</v>
      </c>
      <c r="AT417" s="85">
        <v>0</v>
      </c>
      <c r="AU417" s="85">
        <v>0</v>
      </c>
      <c r="AV417" s="85">
        <v>0</v>
      </c>
      <c r="AW417" s="85">
        <v>0</v>
      </c>
      <c r="AX417" s="85">
        <v>0</v>
      </c>
      <c r="AY417" s="85">
        <v>0</v>
      </c>
      <c r="AZ417" s="85">
        <v>0</v>
      </c>
      <c r="BA417" s="85">
        <v>0</v>
      </c>
      <c r="BB417" s="85">
        <v>0</v>
      </c>
      <c r="BC417" s="85">
        <v>0</v>
      </c>
      <c r="BD417" s="85">
        <v>0</v>
      </c>
      <c r="BE417" s="85">
        <v>0</v>
      </c>
      <c r="BF417" s="85">
        <v>0</v>
      </c>
      <c r="BG417" s="85">
        <v>0</v>
      </c>
      <c r="BH417" s="85">
        <v>0</v>
      </c>
      <c r="BI417" s="85">
        <v>0</v>
      </c>
      <c r="BJ417" s="85">
        <v>0</v>
      </c>
      <c r="BK417" s="85">
        <v>0</v>
      </c>
      <c r="BL417" s="85">
        <v>0</v>
      </c>
      <c r="BM417" s="85">
        <v>0</v>
      </c>
      <c r="BN417" s="85">
        <v>0</v>
      </c>
      <c r="BO417" s="85">
        <v>600</v>
      </c>
      <c r="BP417" s="85">
        <v>0</v>
      </c>
      <c r="BQ417" s="85">
        <v>0</v>
      </c>
      <c r="BR417" s="85">
        <v>0</v>
      </c>
      <c r="BS417" s="85">
        <v>0</v>
      </c>
      <c r="BT417" s="85">
        <v>0</v>
      </c>
      <c r="BU417" s="85">
        <v>0</v>
      </c>
      <c r="BV417" s="85">
        <v>0</v>
      </c>
      <c r="BW417" s="85">
        <v>0</v>
      </c>
      <c r="BX417" s="85">
        <v>0</v>
      </c>
      <c r="BY417" s="86">
        <v>3</v>
      </c>
    </row>
    <row r="418" spans="1:77" x14ac:dyDescent="0.2">
      <c r="A418" s="83" t="s">
        <v>43</v>
      </c>
      <c r="B418" s="84" t="s">
        <v>1025</v>
      </c>
      <c r="C418" s="83" t="s">
        <v>1026</v>
      </c>
      <c r="D418" s="85">
        <v>0</v>
      </c>
      <c r="E418" s="85">
        <v>720000</v>
      </c>
      <c r="F418" s="85">
        <v>1470000</v>
      </c>
      <c r="G418" s="85">
        <v>480000</v>
      </c>
      <c r="H418" s="85">
        <v>30000</v>
      </c>
      <c r="I418" s="85">
        <v>450000</v>
      </c>
      <c r="J418" s="85">
        <v>0</v>
      </c>
      <c r="K418" s="85">
        <v>120000</v>
      </c>
      <c r="L418" s="85">
        <v>0</v>
      </c>
      <c r="M418" s="85">
        <v>3030000</v>
      </c>
      <c r="N418" s="85">
        <v>0</v>
      </c>
      <c r="O418" s="85">
        <v>30000</v>
      </c>
      <c r="P418" s="85">
        <v>1140000</v>
      </c>
      <c r="Q418" s="85">
        <v>840000</v>
      </c>
      <c r="R418" s="85">
        <v>90000</v>
      </c>
      <c r="S418" s="85">
        <v>0</v>
      </c>
      <c r="T418" s="85">
        <v>0</v>
      </c>
      <c r="U418" s="85">
        <v>180000</v>
      </c>
      <c r="V418" s="85">
        <v>30000</v>
      </c>
      <c r="W418" s="85">
        <v>0</v>
      </c>
      <c r="X418" s="85">
        <v>0</v>
      </c>
      <c r="Y418" s="85">
        <v>0</v>
      </c>
      <c r="Z418" s="85">
        <v>0</v>
      </c>
      <c r="AA418" s="85">
        <v>0</v>
      </c>
      <c r="AB418" s="85">
        <v>0</v>
      </c>
      <c r="AC418" s="85">
        <v>0</v>
      </c>
      <c r="AD418" s="85">
        <v>0</v>
      </c>
      <c r="AE418" s="85">
        <v>0</v>
      </c>
      <c r="AF418" s="85">
        <v>0</v>
      </c>
      <c r="AG418" s="85">
        <v>60000</v>
      </c>
      <c r="AH418" s="85">
        <v>60000</v>
      </c>
      <c r="AI418" s="85">
        <v>60000</v>
      </c>
      <c r="AJ418" s="85">
        <v>90000</v>
      </c>
      <c r="AK418" s="85">
        <v>0</v>
      </c>
      <c r="AL418" s="85">
        <v>0</v>
      </c>
      <c r="AM418" s="85">
        <v>60000</v>
      </c>
      <c r="AN418" s="85">
        <v>150000</v>
      </c>
      <c r="AO418" s="85">
        <v>0</v>
      </c>
      <c r="AP418" s="85">
        <v>0</v>
      </c>
      <c r="AQ418" s="85">
        <v>690000</v>
      </c>
      <c r="AR418" s="85">
        <v>60000</v>
      </c>
      <c r="AS418" s="85">
        <v>0</v>
      </c>
      <c r="AT418" s="85">
        <v>60000</v>
      </c>
      <c r="AU418" s="85">
        <v>0</v>
      </c>
      <c r="AV418" s="85">
        <v>120000</v>
      </c>
      <c r="AW418" s="85">
        <v>90000</v>
      </c>
      <c r="AX418" s="85">
        <v>2569600</v>
      </c>
      <c r="AY418" s="85">
        <v>0</v>
      </c>
      <c r="AZ418" s="85">
        <v>60000</v>
      </c>
      <c r="BA418" s="85">
        <v>30000</v>
      </c>
      <c r="BB418" s="85">
        <v>330000</v>
      </c>
      <c r="BC418" s="85">
        <v>0</v>
      </c>
      <c r="BD418" s="85">
        <v>300000</v>
      </c>
      <c r="BE418" s="85">
        <v>270000</v>
      </c>
      <c r="BF418" s="85">
        <v>270000</v>
      </c>
      <c r="BG418" s="85">
        <v>120000</v>
      </c>
      <c r="BH418" s="85">
        <v>0</v>
      </c>
      <c r="BI418" s="85">
        <v>2490000</v>
      </c>
      <c r="BJ418" s="85">
        <v>0</v>
      </c>
      <c r="BK418" s="85">
        <v>0</v>
      </c>
      <c r="BL418" s="85">
        <v>30000</v>
      </c>
      <c r="BM418" s="85">
        <v>0</v>
      </c>
      <c r="BN418" s="85">
        <v>30000</v>
      </c>
      <c r="BO418" s="85">
        <v>0</v>
      </c>
      <c r="BP418" s="85">
        <v>1920000</v>
      </c>
      <c r="BQ418" s="85">
        <v>60000</v>
      </c>
      <c r="BR418" s="85">
        <v>450000</v>
      </c>
      <c r="BS418" s="85">
        <v>270000</v>
      </c>
      <c r="BT418" s="85">
        <v>180000</v>
      </c>
      <c r="BU418" s="85">
        <v>510000</v>
      </c>
      <c r="BV418" s="85">
        <v>0</v>
      </c>
      <c r="BW418" s="85">
        <v>240000</v>
      </c>
      <c r="BX418" s="85">
        <v>0</v>
      </c>
      <c r="BY418" s="86">
        <v>4</v>
      </c>
    </row>
    <row r="419" spans="1:77" x14ac:dyDescent="0.2">
      <c r="A419" s="83" t="s">
        <v>43</v>
      </c>
      <c r="B419" s="84" t="s">
        <v>1027</v>
      </c>
      <c r="C419" s="83" t="s">
        <v>1028</v>
      </c>
      <c r="D419" s="85">
        <v>0</v>
      </c>
      <c r="E419" s="85">
        <v>0</v>
      </c>
      <c r="F419" s="85">
        <v>0</v>
      </c>
      <c r="G419" s="85">
        <v>0</v>
      </c>
      <c r="H419" s="85">
        <v>0</v>
      </c>
      <c r="I419" s="85">
        <v>0</v>
      </c>
      <c r="J419" s="85">
        <v>0</v>
      </c>
      <c r="K419" s="85">
        <v>0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  <c r="Q419" s="85">
        <v>0</v>
      </c>
      <c r="R419" s="85">
        <v>0</v>
      </c>
      <c r="S419" s="85">
        <v>0</v>
      </c>
      <c r="T419" s="85">
        <v>0</v>
      </c>
      <c r="U419" s="85">
        <v>0</v>
      </c>
      <c r="V419" s="85">
        <v>0</v>
      </c>
      <c r="W419" s="85">
        <v>0</v>
      </c>
      <c r="X419" s="85">
        <v>0</v>
      </c>
      <c r="Y419" s="85">
        <v>0</v>
      </c>
      <c r="Z419" s="85">
        <v>0</v>
      </c>
      <c r="AA419" s="85">
        <v>0</v>
      </c>
      <c r="AB419" s="85">
        <v>0</v>
      </c>
      <c r="AC419" s="85">
        <v>0</v>
      </c>
      <c r="AD419" s="85">
        <v>0</v>
      </c>
      <c r="AE419" s="85">
        <v>0</v>
      </c>
      <c r="AF419" s="85">
        <v>0</v>
      </c>
      <c r="AG419" s="85">
        <v>0</v>
      </c>
      <c r="AH419" s="85">
        <v>0</v>
      </c>
      <c r="AI419" s="85">
        <v>0</v>
      </c>
      <c r="AJ419" s="85">
        <v>0</v>
      </c>
      <c r="AK419" s="85">
        <v>0</v>
      </c>
      <c r="AL419" s="85">
        <v>0</v>
      </c>
      <c r="AM419" s="85">
        <v>0</v>
      </c>
      <c r="AN419" s="85">
        <v>0</v>
      </c>
      <c r="AO419" s="85">
        <v>0</v>
      </c>
      <c r="AP419" s="85">
        <v>0</v>
      </c>
      <c r="AQ419" s="85">
        <v>0</v>
      </c>
      <c r="AR419" s="85">
        <v>0</v>
      </c>
      <c r="AS419" s="85">
        <v>0</v>
      </c>
      <c r="AT419" s="85">
        <v>0</v>
      </c>
      <c r="AU419" s="85">
        <v>0</v>
      </c>
      <c r="AV419" s="85">
        <v>0</v>
      </c>
      <c r="AW419" s="85">
        <v>0</v>
      </c>
      <c r="AX419" s="85">
        <v>0</v>
      </c>
      <c r="AY419" s="85">
        <v>0</v>
      </c>
      <c r="AZ419" s="85">
        <v>0</v>
      </c>
      <c r="BA419" s="85">
        <v>0</v>
      </c>
      <c r="BB419" s="85">
        <v>0</v>
      </c>
      <c r="BC419" s="85">
        <v>0</v>
      </c>
      <c r="BD419" s="85">
        <v>0</v>
      </c>
      <c r="BE419" s="85">
        <v>0</v>
      </c>
      <c r="BF419" s="85">
        <v>0</v>
      </c>
      <c r="BG419" s="85">
        <v>0</v>
      </c>
      <c r="BH419" s="85">
        <v>0</v>
      </c>
      <c r="BI419" s="85">
        <v>0</v>
      </c>
      <c r="BJ419" s="85">
        <v>0</v>
      </c>
      <c r="BK419" s="85">
        <v>0</v>
      </c>
      <c r="BL419" s="85">
        <v>0</v>
      </c>
      <c r="BM419" s="85">
        <v>0</v>
      </c>
      <c r="BN419" s="85">
        <v>0</v>
      </c>
      <c r="BO419" s="85">
        <v>0</v>
      </c>
      <c r="BP419" s="85">
        <v>0</v>
      </c>
      <c r="BQ419" s="85">
        <v>0</v>
      </c>
      <c r="BR419" s="85">
        <v>0</v>
      </c>
      <c r="BS419" s="85">
        <v>0</v>
      </c>
      <c r="BT419" s="85">
        <v>0</v>
      </c>
      <c r="BU419" s="85">
        <v>0</v>
      </c>
      <c r="BV419" s="85">
        <v>0</v>
      </c>
      <c r="BW419" s="85">
        <v>0</v>
      </c>
      <c r="BX419" s="85">
        <v>0</v>
      </c>
      <c r="BY419" s="86">
        <v>1</v>
      </c>
    </row>
    <row r="420" spans="1:77" x14ac:dyDescent="0.2">
      <c r="A420" s="83" t="s">
        <v>43</v>
      </c>
      <c r="B420" s="84" t="s">
        <v>1029</v>
      </c>
      <c r="C420" s="83" t="s">
        <v>1030</v>
      </c>
      <c r="D420" s="85">
        <v>0</v>
      </c>
      <c r="E420" s="85">
        <v>0</v>
      </c>
      <c r="F420" s="85">
        <v>0</v>
      </c>
      <c r="G420" s="85">
        <v>0</v>
      </c>
      <c r="H420" s="85">
        <v>0</v>
      </c>
      <c r="I420" s="85">
        <v>0</v>
      </c>
      <c r="J420" s="85">
        <v>0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  <c r="Q420" s="85">
        <v>0</v>
      </c>
      <c r="R420" s="85">
        <v>0</v>
      </c>
      <c r="S420" s="85">
        <v>0</v>
      </c>
      <c r="T420" s="85">
        <v>0</v>
      </c>
      <c r="U420" s="85">
        <v>0</v>
      </c>
      <c r="V420" s="85">
        <v>0</v>
      </c>
      <c r="W420" s="85">
        <v>0</v>
      </c>
      <c r="X420" s="85">
        <v>0</v>
      </c>
      <c r="Y420" s="85">
        <v>0</v>
      </c>
      <c r="Z420" s="85">
        <v>0</v>
      </c>
      <c r="AA420" s="85">
        <v>0</v>
      </c>
      <c r="AB420" s="85">
        <v>0</v>
      </c>
      <c r="AC420" s="85">
        <v>0</v>
      </c>
      <c r="AD420" s="85">
        <v>0</v>
      </c>
      <c r="AE420" s="85">
        <v>0</v>
      </c>
      <c r="AF420" s="85">
        <v>0</v>
      </c>
      <c r="AG420" s="85">
        <v>0</v>
      </c>
      <c r="AH420" s="85">
        <v>0</v>
      </c>
      <c r="AI420" s="85">
        <v>0</v>
      </c>
      <c r="AJ420" s="85">
        <v>0</v>
      </c>
      <c r="AK420" s="85">
        <v>0</v>
      </c>
      <c r="AL420" s="85">
        <v>0</v>
      </c>
      <c r="AM420" s="85">
        <v>0</v>
      </c>
      <c r="AN420" s="85">
        <v>0</v>
      </c>
      <c r="AO420" s="85">
        <v>0</v>
      </c>
      <c r="AP420" s="85">
        <v>0</v>
      </c>
      <c r="AQ420" s="85">
        <v>0</v>
      </c>
      <c r="AR420" s="85">
        <v>0</v>
      </c>
      <c r="AS420" s="85">
        <v>0</v>
      </c>
      <c r="AT420" s="85">
        <v>0</v>
      </c>
      <c r="AU420" s="85">
        <v>0</v>
      </c>
      <c r="AV420" s="85">
        <v>0</v>
      </c>
      <c r="AW420" s="85">
        <v>0</v>
      </c>
      <c r="AX420" s="85">
        <v>0</v>
      </c>
      <c r="AY420" s="85">
        <v>0</v>
      </c>
      <c r="AZ420" s="85">
        <v>0</v>
      </c>
      <c r="BA420" s="85">
        <v>0</v>
      </c>
      <c r="BB420" s="85">
        <v>0</v>
      </c>
      <c r="BC420" s="85">
        <v>0</v>
      </c>
      <c r="BD420" s="85">
        <v>0</v>
      </c>
      <c r="BE420" s="85">
        <v>0</v>
      </c>
      <c r="BF420" s="85">
        <v>0</v>
      </c>
      <c r="BG420" s="85">
        <v>0</v>
      </c>
      <c r="BH420" s="85">
        <v>0</v>
      </c>
      <c r="BI420" s="85">
        <v>0</v>
      </c>
      <c r="BJ420" s="85">
        <v>0</v>
      </c>
      <c r="BK420" s="85">
        <v>0</v>
      </c>
      <c r="BL420" s="85">
        <v>0</v>
      </c>
      <c r="BM420" s="85">
        <v>0</v>
      </c>
      <c r="BN420" s="85">
        <v>0</v>
      </c>
      <c r="BO420" s="85">
        <v>0</v>
      </c>
      <c r="BP420" s="85">
        <v>0</v>
      </c>
      <c r="BQ420" s="85">
        <v>0</v>
      </c>
      <c r="BR420" s="85">
        <v>0</v>
      </c>
      <c r="BS420" s="85">
        <v>0</v>
      </c>
      <c r="BT420" s="85">
        <v>0</v>
      </c>
      <c r="BU420" s="85">
        <v>0</v>
      </c>
      <c r="BV420" s="85">
        <v>0</v>
      </c>
      <c r="BW420" s="85">
        <v>0</v>
      </c>
      <c r="BX420" s="85">
        <v>0</v>
      </c>
      <c r="BY420" s="86">
        <v>189646.47</v>
      </c>
    </row>
    <row r="421" spans="1:77" x14ac:dyDescent="0.2">
      <c r="A421" s="83" t="s">
        <v>43</v>
      </c>
      <c r="B421" s="84" t="s">
        <v>1031</v>
      </c>
      <c r="C421" s="83" t="s">
        <v>1032</v>
      </c>
      <c r="D421" s="85">
        <v>0</v>
      </c>
      <c r="E421" s="85">
        <v>0</v>
      </c>
      <c r="F421" s="85">
        <v>0</v>
      </c>
      <c r="G421" s="85">
        <v>0</v>
      </c>
      <c r="H421" s="85">
        <v>0</v>
      </c>
      <c r="I421" s="85">
        <v>0</v>
      </c>
      <c r="J421" s="85">
        <v>0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  <c r="Q421" s="85">
        <v>0</v>
      </c>
      <c r="R421" s="85">
        <v>0</v>
      </c>
      <c r="S421" s="85">
        <v>0</v>
      </c>
      <c r="T421" s="85">
        <v>0</v>
      </c>
      <c r="U421" s="85">
        <v>0</v>
      </c>
      <c r="V421" s="85">
        <v>0</v>
      </c>
      <c r="W421" s="85">
        <v>0</v>
      </c>
      <c r="X421" s="85">
        <v>0</v>
      </c>
      <c r="Y421" s="85">
        <v>0</v>
      </c>
      <c r="Z421" s="85">
        <v>0</v>
      </c>
      <c r="AA421" s="85">
        <v>0</v>
      </c>
      <c r="AB421" s="85">
        <v>0</v>
      </c>
      <c r="AC421" s="85">
        <v>0</v>
      </c>
      <c r="AD421" s="85">
        <v>0</v>
      </c>
      <c r="AE421" s="85">
        <v>0</v>
      </c>
      <c r="AF421" s="85">
        <v>0</v>
      </c>
      <c r="AG421" s="85">
        <v>0</v>
      </c>
      <c r="AH421" s="85">
        <v>0</v>
      </c>
      <c r="AI421" s="85">
        <v>10100</v>
      </c>
      <c r="AJ421" s="85">
        <v>0</v>
      </c>
      <c r="AK421" s="85">
        <v>0</v>
      </c>
      <c r="AL421" s="85">
        <v>0</v>
      </c>
      <c r="AM421" s="85">
        <v>0</v>
      </c>
      <c r="AN421" s="85">
        <v>0</v>
      </c>
      <c r="AO421" s="85">
        <v>0</v>
      </c>
      <c r="AP421" s="85">
        <v>0</v>
      </c>
      <c r="AQ421" s="85">
        <v>48823</v>
      </c>
      <c r="AR421" s="85">
        <v>0</v>
      </c>
      <c r="AS421" s="85">
        <v>0</v>
      </c>
      <c r="AT421" s="85">
        <v>0</v>
      </c>
      <c r="AU421" s="85">
        <v>0</v>
      </c>
      <c r="AV421" s="85">
        <v>0</v>
      </c>
      <c r="AW421" s="85">
        <v>0</v>
      </c>
      <c r="AX421" s="85">
        <v>0</v>
      </c>
      <c r="AY421" s="85">
        <v>0</v>
      </c>
      <c r="AZ421" s="85">
        <v>0</v>
      </c>
      <c r="BA421" s="85">
        <v>0</v>
      </c>
      <c r="BB421" s="85">
        <v>0</v>
      </c>
      <c r="BC421" s="85">
        <v>0</v>
      </c>
      <c r="BD421" s="85">
        <v>0</v>
      </c>
      <c r="BE421" s="85">
        <v>0</v>
      </c>
      <c r="BF421" s="85">
        <v>0</v>
      </c>
      <c r="BG421" s="85">
        <v>0</v>
      </c>
      <c r="BH421" s="85">
        <v>0</v>
      </c>
      <c r="BI421" s="85">
        <v>0</v>
      </c>
      <c r="BJ421" s="85">
        <v>0</v>
      </c>
      <c r="BK421" s="85">
        <v>0</v>
      </c>
      <c r="BL421" s="85">
        <v>0</v>
      </c>
      <c r="BM421" s="85">
        <v>0</v>
      </c>
      <c r="BN421" s="85">
        <v>1177</v>
      </c>
      <c r="BO421" s="85">
        <v>0</v>
      </c>
      <c r="BP421" s="85">
        <v>0</v>
      </c>
      <c r="BQ421" s="85">
        <v>75963.240000000005</v>
      </c>
      <c r="BR421" s="85">
        <v>0</v>
      </c>
      <c r="BS421" s="85">
        <v>0</v>
      </c>
      <c r="BT421" s="85">
        <v>0</v>
      </c>
      <c r="BU421" s="85">
        <v>0</v>
      </c>
      <c r="BV421" s="85">
        <v>0</v>
      </c>
      <c r="BW421" s="85">
        <v>0</v>
      </c>
      <c r="BX421" s="85">
        <v>0</v>
      </c>
      <c r="BY421" s="86">
        <v>26</v>
      </c>
    </row>
    <row r="422" spans="1:77" x14ac:dyDescent="0.2">
      <c r="A422" s="83" t="s">
        <v>43</v>
      </c>
      <c r="B422" s="84" t="s">
        <v>1033</v>
      </c>
      <c r="C422" s="83" t="s">
        <v>1034</v>
      </c>
      <c r="D422" s="85">
        <v>0</v>
      </c>
      <c r="E422" s="85">
        <v>0</v>
      </c>
      <c r="F422" s="85">
        <v>0</v>
      </c>
      <c r="G422" s="85">
        <v>0</v>
      </c>
      <c r="H422" s="85">
        <v>0</v>
      </c>
      <c r="I422" s="85">
        <v>0</v>
      </c>
      <c r="J422" s="85">
        <v>0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  <c r="Q422" s="85">
        <v>0</v>
      </c>
      <c r="R422" s="85">
        <v>0</v>
      </c>
      <c r="S422" s="85">
        <v>0</v>
      </c>
      <c r="T422" s="85">
        <v>0</v>
      </c>
      <c r="U422" s="85">
        <v>0</v>
      </c>
      <c r="V422" s="85">
        <v>0</v>
      </c>
      <c r="W422" s="85">
        <v>0</v>
      </c>
      <c r="X422" s="85">
        <v>0</v>
      </c>
      <c r="Y422" s="85">
        <v>0</v>
      </c>
      <c r="Z422" s="85">
        <v>0</v>
      </c>
      <c r="AA422" s="85">
        <v>0</v>
      </c>
      <c r="AB422" s="85">
        <v>0</v>
      </c>
      <c r="AC422" s="85">
        <v>16000</v>
      </c>
      <c r="AD422" s="85">
        <v>0</v>
      </c>
      <c r="AE422" s="85">
        <v>0</v>
      </c>
      <c r="AF422" s="85">
        <v>0</v>
      </c>
      <c r="AG422" s="85">
        <v>0</v>
      </c>
      <c r="AH422" s="85">
        <v>0</v>
      </c>
      <c r="AI422" s="85">
        <v>0</v>
      </c>
      <c r="AJ422" s="85">
        <v>0</v>
      </c>
      <c r="AK422" s="85">
        <v>0</v>
      </c>
      <c r="AL422" s="85">
        <v>1</v>
      </c>
      <c r="AM422" s="85">
        <v>0</v>
      </c>
      <c r="AN422" s="85">
        <v>1</v>
      </c>
      <c r="AO422" s="85">
        <v>0</v>
      </c>
      <c r="AP422" s="85">
        <v>0</v>
      </c>
      <c r="AQ422" s="85">
        <v>0</v>
      </c>
      <c r="AR422" s="85">
        <v>0</v>
      </c>
      <c r="AS422" s="85">
        <v>0</v>
      </c>
      <c r="AT422" s="85">
        <v>0</v>
      </c>
      <c r="AU422" s="85">
        <v>0</v>
      </c>
      <c r="AV422" s="85">
        <v>0</v>
      </c>
      <c r="AW422" s="85">
        <v>0</v>
      </c>
      <c r="AX422" s="85">
        <v>0</v>
      </c>
      <c r="AY422" s="85">
        <v>0</v>
      </c>
      <c r="AZ422" s="85">
        <v>0</v>
      </c>
      <c r="BA422" s="85">
        <v>0</v>
      </c>
      <c r="BB422" s="85">
        <v>0</v>
      </c>
      <c r="BC422" s="85">
        <v>0</v>
      </c>
      <c r="BD422" s="85">
        <v>0</v>
      </c>
      <c r="BE422" s="85">
        <v>0</v>
      </c>
      <c r="BF422" s="85">
        <v>0</v>
      </c>
      <c r="BG422" s="85">
        <v>0</v>
      </c>
      <c r="BH422" s="85">
        <v>0</v>
      </c>
      <c r="BI422" s="85">
        <v>0</v>
      </c>
      <c r="BJ422" s="85">
        <v>0</v>
      </c>
      <c r="BK422" s="85">
        <v>0</v>
      </c>
      <c r="BL422" s="85">
        <v>0</v>
      </c>
      <c r="BM422" s="85">
        <v>0</v>
      </c>
      <c r="BN422" s="85">
        <v>0</v>
      </c>
      <c r="BO422" s="85">
        <v>0</v>
      </c>
      <c r="BP422" s="85">
        <v>0</v>
      </c>
      <c r="BQ422" s="85">
        <v>0</v>
      </c>
      <c r="BR422" s="85">
        <v>0</v>
      </c>
      <c r="BS422" s="85">
        <v>0</v>
      </c>
      <c r="BT422" s="85">
        <v>0</v>
      </c>
      <c r="BU422" s="85">
        <v>0</v>
      </c>
      <c r="BV422" s="85">
        <v>0</v>
      </c>
      <c r="BW422" s="85">
        <v>0</v>
      </c>
      <c r="BX422" s="85">
        <v>0</v>
      </c>
      <c r="BY422" s="86">
        <v>4</v>
      </c>
    </row>
    <row r="423" spans="1:77" x14ac:dyDescent="0.2">
      <c r="A423" s="83" t="s">
        <v>43</v>
      </c>
      <c r="B423" s="84" t="s">
        <v>1035</v>
      </c>
      <c r="C423" s="83" t="s">
        <v>1036</v>
      </c>
      <c r="D423" s="85">
        <v>0</v>
      </c>
      <c r="E423" s="85">
        <v>0</v>
      </c>
      <c r="F423" s="85">
        <v>0</v>
      </c>
      <c r="G423" s="85">
        <v>0</v>
      </c>
      <c r="H423" s="85">
        <v>0</v>
      </c>
      <c r="I423" s="85">
        <v>0</v>
      </c>
      <c r="J423" s="85">
        <v>0</v>
      </c>
      <c r="K423" s="85">
        <v>0</v>
      </c>
      <c r="L423" s="85">
        <v>0</v>
      </c>
      <c r="M423" s="85">
        <v>0</v>
      </c>
      <c r="N423" s="85">
        <v>0</v>
      </c>
      <c r="O423" s="85">
        <v>0</v>
      </c>
      <c r="P423" s="85">
        <v>0</v>
      </c>
      <c r="Q423" s="85">
        <v>0</v>
      </c>
      <c r="R423" s="85">
        <v>0</v>
      </c>
      <c r="S423" s="85">
        <v>0</v>
      </c>
      <c r="T423" s="85">
        <v>0</v>
      </c>
      <c r="U423" s="85">
        <v>0</v>
      </c>
      <c r="V423" s="85">
        <v>0</v>
      </c>
      <c r="W423" s="85">
        <v>0</v>
      </c>
      <c r="X423" s="85">
        <v>0</v>
      </c>
      <c r="Y423" s="85">
        <v>0</v>
      </c>
      <c r="Z423" s="85">
        <v>0</v>
      </c>
      <c r="AA423" s="85">
        <v>0</v>
      </c>
      <c r="AB423" s="85">
        <v>0</v>
      </c>
      <c r="AC423" s="85">
        <v>203550</v>
      </c>
      <c r="AD423" s="85">
        <v>0</v>
      </c>
      <c r="AE423" s="85">
        <v>0</v>
      </c>
      <c r="AF423" s="85">
        <v>0</v>
      </c>
      <c r="AG423" s="85">
        <v>0</v>
      </c>
      <c r="AH423" s="85">
        <v>0</v>
      </c>
      <c r="AI423" s="85">
        <v>0</v>
      </c>
      <c r="AJ423" s="85">
        <v>0</v>
      </c>
      <c r="AK423" s="85">
        <v>0</v>
      </c>
      <c r="AL423" s="85">
        <v>0</v>
      </c>
      <c r="AM423" s="85">
        <v>0</v>
      </c>
      <c r="AN423" s="85">
        <v>0</v>
      </c>
      <c r="AO423" s="85">
        <v>0</v>
      </c>
      <c r="AP423" s="85">
        <v>0</v>
      </c>
      <c r="AQ423" s="85">
        <v>0</v>
      </c>
      <c r="AR423" s="85">
        <v>0</v>
      </c>
      <c r="AS423" s="85">
        <v>0</v>
      </c>
      <c r="AT423" s="85">
        <v>0</v>
      </c>
      <c r="AU423" s="85">
        <v>0</v>
      </c>
      <c r="AV423" s="85">
        <v>0</v>
      </c>
      <c r="AW423" s="85">
        <v>0</v>
      </c>
      <c r="AX423" s="85">
        <v>0</v>
      </c>
      <c r="AY423" s="85">
        <v>0</v>
      </c>
      <c r="AZ423" s="85">
        <v>0</v>
      </c>
      <c r="BA423" s="85">
        <v>0</v>
      </c>
      <c r="BB423" s="85">
        <v>0</v>
      </c>
      <c r="BC423" s="85">
        <v>0</v>
      </c>
      <c r="BD423" s="85">
        <v>0</v>
      </c>
      <c r="BE423" s="85">
        <v>0</v>
      </c>
      <c r="BF423" s="85">
        <v>0</v>
      </c>
      <c r="BG423" s="85">
        <v>0</v>
      </c>
      <c r="BH423" s="85">
        <v>0</v>
      </c>
      <c r="BI423" s="85">
        <v>0</v>
      </c>
      <c r="BJ423" s="85">
        <v>0</v>
      </c>
      <c r="BK423" s="85">
        <v>380000</v>
      </c>
      <c r="BL423" s="85">
        <v>0</v>
      </c>
      <c r="BM423" s="85">
        <v>0</v>
      </c>
      <c r="BN423" s="85">
        <v>0</v>
      </c>
      <c r="BO423" s="85">
        <v>0</v>
      </c>
      <c r="BP423" s="85">
        <v>0</v>
      </c>
      <c r="BQ423" s="85">
        <v>0</v>
      </c>
      <c r="BR423" s="85">
        <v>0</v>
      </c>
      <c r="BS423" s="85">
        <v>0</v>
      </c>
      <c r="BT423" s="85">
        <v>0</v>
      </c>
      <c r="BU423" s="85">
        <v>0</v>
      </c>
      <c r="BV423" s="85">
        <v>0</v>
      </c>
      <c r="BW423" s="85">
        <v>0</v>
      </c>
      <c r="BX423" s="85">
        <v>0</v>
      </c>
      <c r="BY423" s="86"/>
    </row>
    <row r="424" spans="1:77" x14ac:dyDescent="0.2">
      <c r="A424" s="83" t="s">
        <v>43</v>
      </c>
      <c r="B424" s="84" t="s">
        <v>1037</v>
      </c>
      <c r="C424" s="83" t="s">
        <v>1038</v>
      </c>
      <c r="D424" s="85">
        <v>0</v>
      </c>
      <c r="E424" s="85">
        <v>0</v>
      </c>
      <c r="F424" s="85">
        <v>0</v>
      </c>
      <c r="G424" s="85">
        <v>0</v>
      </c>
      <c r="H424" s="85">
        <v>0</v>
      </c>
      <c r="I424" s="85">
        <v>0</v>
      </c>
      <c r="J424" s="85">
        <v>0</v>
      </c>
      <c r="K424" s="85">
        <v>0</v>
      </c>
      <c r="L424" s="85">
        <v>0</v>
      </c>
      <c r="M424" s="85">
        <v>0</v>
      </c>
      <c r="N424" s="85">
        <v>0</v>
      </c>
      <c r="O424" s="85">
        <v>0</v>
      </c>
      <c r="P424" s="85">
        <v>0</v>
      </c>
      <c r="Q424" s="85">
        <v>0</v>
      </c>
      <c r="R424" s="85">
        <v>0</v>
      </c>
      <c r="S424" s="85">
        <v>0</v>
      </c>
      <c r="T424" s="85">
        <v>0</v>
      </c>
      <c r="U424" s="85">
        <v>0</v>
      </c>
      <c r="V424" s="85">
        <v>0</v>
      </c>
      <c r="W424" s="85">
        <v>0</v>
      </c>
      <c r="X424" s="85">
        <v>0</v>
      </c>
      <c r="Y424" s="85">
        <v>0</v>
      </c>
      <c r="Z424" s="85">
        <v>0</v>
      </c>
      <c r="AA424" s="85">
        <v>0</v>
      </c>
      <c r="AB424" s="85">
        <v>0</v>
      </c>
      <c r="AC424" s="85">
        <v>269800</v>
      </c>
      <c r="AD424" s="85">
        <v>0</v>
      </c>
      <c r="AE424" s="85">
        <v>0</v>
      </c>
      <c r="AF424" s="85">
        <v>0</v>
      </c>
      <c r="AG424" s="85">
        <v>0</v>
      </c>
      <c r="AH424" s="85">
        <v>0</v>
      </c>
      <c r="AI424" s="85">
        <v>0</v>
      </c>
      <c r="AJ424" s="85">
        <v>0</v>
      </c>
      <c r="AK424" s="85">
        <v>0</v>
      </c>
      <c r="AL424" s="85">
        <v>0</v>
      </c>
      <c r="AM424" s="85">
        <v>0</v>
      </c>
      <c r="AN424" s="85">
        <v>0</v>
      </c>
      <c r="AO424" s="85">
        <v>0</v>
      </c>
      <c r="AP424" s="85">
        <v>0</v>
      </c>
      <c r="AQ424" s="85">
        <v>0</v>
      </c>
      <c r="AR424" s="85">
        <v>0</v>
      </c>
      <c r="AS424" s="85">
        <v>0</v>
      </c>
      <c r="AT424" s="85">
        <v>0</v>
      </c>
      <c r="AU424" s="85">
        <v>0</v>
      </c>
      <c r="AV424" s="85">
        <v>10260</v>
      </c>
      <c r="AW424" s="85">
        <v>0</v>
      </c>
      <c r="AX424" s="85">
        <v>0</v>
      </c>
      <c r="AY424" s="85">
        <v>0</v>
      </c>
      <c r="AZ424" s="85">
        <v>0</v>
      </c>
      <c r="BA424" s="85">
        <v>0</v>
      </c>
      <c r="BB424" s="85">
        <v>0</v>
      </c>
      <c r="BC424" s="85">
        <v>0</v>
      </c>
      <c r="BD424" s="85">
        <v>0</v>
      </c>
      <c r="BE424" s="85">
        <v>0</v>
      </c>
      <c r="BF424" s="85">
        <v>0</v>
      </c>
      <c r="BG424" s="85">
        <v>0</v>
      </c>
      <c r="BH424" s="85">
        <v>0</v>
      </c>
      <c r="BI424" s="85">
        <v>0</v>
      </c>
      <c r="BJ424" s="85">
        <v>24440</v>
      </c>
      <c r="BK424" s="85">
        <v>894453.31</v>
      </c>
      <c r="BL424" s="85">
        <v>0</v>
      </c>
      <c r="BM424" s="85">
        <v>0</v>
      </c>
      <c r="BN424" s="85">
        <v>0</v>
      </c>
      <c r="BO424" s="85">
        <v>0</v>
      </c>
      <c r="BP424" s="85">
        <v>0</v>
      </c>
      <c r="BQ424" s="85">
        <v>0</v>
      </c>
      <c r="BR424" s="85">
        <v>0</v>
      </c>
      <c r="BS424" s="85">
        <v>0</v>
      </c>
      <c r="BT424" s="85">
        <v>0</v>
      </c>
      <c r="BU424" s="85">
        <v>0</v>
      </c>
      <c r="BV424" s="85">
        <v>0</v>
      </c>
      <c r="BW424" s="85">
        <v>0</v>
      </c>
      <c r="BX424" s="85">
        <v>0</v>
      </c>
      <c r="BY424" s="86">
        <v>119299.43000000002</v>
      </c>
    </row>
    <row r="425" spans="1:77" x14ac:dyDescent="0.2">
      <c r="A425" s="83" t="s">
        <v>43</v>
      </c>
      <c r="B425" s="84" t="s">
        <v>1039</v>
      </c>
      <c r="C425" s="83" t="s">
        <v>1040</v>
      </c>
      <c r="D425" s="85">
        <v>0</v>
      </c>
      <c r="E425" s="85">
        <v>0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85">
        <v>0</v>
      </c>
      <c r="L425" s="85">
        <v>0</v>
      </c>
      <c r="M425" s="85">
        <v>0</v>
      </c>
      <c r="N425" s="85">
        <v>0</v>
      </c>
      <c r="O425" s="85">
        <v>0</v>
      </c>
      <c r="P425" s="85">
        <v>0</v>
      </c>
      <c r="Q425" s="85">
        <v>0</v>
      </c>
      <c r="R425" s="85">
        <v>0</v>
      </c>
      <c r="S425" s="85">
        <v>0</v>
      </c>
      <c r="T425" s="85">
        <v>0</v>
      </c>
      <c r="U425" s="85">
        <v>0</v>
      </c>
      <c r="V425" s="85">
        <v>0</v>
      </c>
      <c r="W425" s="85">
        <v>0</v>
      </c>
      <c r="X425" s="85">
        <v>0</v>
      </c>
      <c r="Y425" s="85">
        <v>0</v>
      </c>
      <c r="Z425" s="85">
        <v>0</v>
      </c>
      <c r="AA425" s="85">
        <v>0</v>
      </c>
      <c r="AB425" s="85">
        <v>0</v>
      </c>
      <c r="AC425" s="85">
        <v>0</v>
      </c>
      <c r="AD425" s="85">
        <v>0</v>
      </c>
      <c r="AE425" s="85">
        <v>0</v>
      </c>
      <c r="AF425" s="85">
        <v>0</v>
      </c>
      <c r="AG425" s="85">
        <v>0</v>
      </c>
      <c r="AH425" s="85">
        <v>0</v>
      </c>
      <c r="AI425" s="85">
        <v>0</v>
      </c>
      <c r="AJ425" s="85">
        <v>0</v>
      </c>
      <c r="AK425" s="85">
        <v>0</v>
      </c>
      <c r="AL425" s="85">
        <v>0</v>
      </c>
      <c r="AM425" s="85">
        <v>0</v>
      </c>
      <c r="AN425" s="85">
        <v>0</v>
      </c>
      <c r="AO425" s="85">
        <v>0</v>
      </c>
      <c r="AP425" s="85">
        <v>0</v>
      </c>
      <c r="AQ425" s="85">
        <v>0</v>
      </c>
      <c r="AR425" s="85">
        <v>0</v>
      </c>
      <c r="AS425" s="85">
        <v>0</v>
      </c>
      <c r="AT425" s="85">
        <v>0</v>
      </c>
      <c r="AU425" s="85">
        <v>0</v>
      </c>
      <c r="AV425" s="85">
        <v>0</v>
      </c>
      <c r="AW425" s="85">
        <v>0</v>
      </c>
      <c r="AX425" s="85">
        <v>0</v>
      </c>
      <c r="AY425" s="85">
        <v>0</v>
      </c>
      <c r="AZ425" s="85">
        <v>0</v>
      </c>
      <c r="BA425" s="85">
        <v>0</v>
      </c>
      <c r="BB425" s="85">
        <v>0</v>
      </c>
      <c r="BC425" s="85">
        <v>0</v>
      </c>
      <c r="BD425" s="85">
        <v>0</v>
      </c>
      <c r="BE425" s="85">
        <v>0</v>
      </c>
      <c r="BF425" s="85">
        <v>0</v>
      </c>
      <c r="BG425" s="85">
        <v>0</v>
      </c>
      <c r="BH425" s="85">
        <v>0</v>
      </c>
      <c r="BI425" s="85">
        <v>0</v>
      </c>
      <c r="BJ425" s="85">
        <v>0</v>
      </c>
      <c r="BK425" s="85">
        <v>0</v>
      </c>
      <c r="BL425" s="85">
        <v>0</v>
      </c>
      <c r="BM425" s="85">
        <v>0</v>
      </c>
      <c r="BN425" s="85">
        <v>0</v>
      </c>
      <c r="BO425" s="85">
        <v>0</v>
      </c>
      <c r="BP425" s="85">
        <v>0</v>
      </c>
      <c r="BQ425" s="85">
        <v>0</v>
      </c>
      <c r="BR425" s="85">
        <v>0</v>
      </c>
      <c r="BS425" s="85">
        <v>0</v>
      </c>
      <c r="BT425" s="85">
        <v>0</v>
      </c>
      <c r="BU425" s="85">
        <v>0</v>
      </c>
      <c r="BV425" s="85">
        <v>0</v>
      </c>
      <c r="BW425" s="85">
        <v>0</v>
      </c>
      <c r="BX425" s="85">
        <v>0</v>
      </c>
      <c r="BY425" s="86"/>
    </row>
    <row r="426" spans="1:77" x14ac:dyDescent="0.2">
      <c r="A426" s="83" t="s">
        <v>43</v>
      </c>
      <c r="B426" s="84" t="s">
        <v>1041</v>
      </c>
      <c r="C426" s="83" t="s">
        <v>1042</v>
      </c>
      <c r="D426" s="85">
        <v>0</v>
      </c>
      <c r="E426" s="85">
        <v>0</v>
      </c>
      <c r="F426" s="85">
        <v>0</v>
      </c>
      <c r="G426" s="85">
        <v>0</v>
      </c>
      <c r="H426" s="85">
        <v>0</v>
      </c>
      <c r="I426" s="85">
        <v>0</v>
      </c>
      <c r="J426" s="85">
        <v>0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  <c r="Q426" s="85">
        <v>0</v>
      </c>
      <c r="R426" s="85">
        <v>0</v>
      </c>
      <c r="S426" s="85">
        <v>0</v>
      </c>
      <c r="T426" s="85">
        <v>0</v>
      </c>
      <c r="U426" s="85">
        <v>0</v>
      </c>
      <c r="V426" s="85">
        <v>0</v>
      </c>
      <c r="W426" s="85">
        <v>0</v>
      </c>
      <c r="X426" s="85">
        <v>0</v>
      </c>
      <c r="Y426" s="85">
        <v>0</v>
      </c>
      <c r="Z426" s="85">
        <v>0</v>
      </c>
      <c r="AA426" s="85">
        <v>0</v>
      </c>
      <c r="AB426" s="85">
        <v>0</v>
      </c>
      <c r="AC426" s="85">
        <v>0</v>
      </c>
      <c r="AD426" s="85">
        <v>0</v>
      </c>
      <c r="AE426" s="85">
        <v>0</v>
      </c>
      <c r="AF426" s="85">
        <v>0</v>
      </c>
      <c r="AG426" s="85">
        <v>0</v>
      </c>
      <c r="AH426" s="85">
        <v>0</v>
      </c>
      <c r="AI426" s="85">
        <v>0</v>
      </c>
      <c r="AJ426" s="85">
        <v>0</v>
      </c>
      <c r="AK426" s="85">
        <v>0</v>
      </c>
      <c r="AL426" s="85">
        <v>0</v>
      </c>
      <c r="AM426" s="85">
        <v>0</v>
      </c>
      <c r="AN426" s="85">
        <v>0</v>
      </c>
      <c r="AO426" s="85">
        <v>0</v>
      </c>
      <c r="AP426" s="85">
        <v>0</v>
      </c>
      <c r="AQ426" s="85">
        <v>0</v>
      </c>
      <c r="AR426" s="85">
        <v>0</v>
      </c>
      <c r="AS426" s="85">
        <v>0</v>
      </c>
      <c r="AT426" s="85">
        <v>0</v>
      </c>
      <c r="AU426" s="85">
        <v>0</v>
      </c>
      <c r="AV426" s="85">
        <v>0</v>
      </c>
      <c r="AW426" s="85">
        <v>0</v>
      </c>
      <c r="AX426" s="85">
        <v>0</v>
      </c>
      <c r="AY426" s="85">
        <v>0</v>
      </c>
      <c r="AZ426" s="85">
        <v>0</v>
      </c>
      <c r="BA426" s="85">
        <v>0</v>
      </c>
      <c r="BB426" s="85">
        <v>0</v>
      </c>
      <c r="BC426" s="85">
        <v>0</v>
      </c>
      <c r="BD426" s="85">
        <v>0</v>
      </c>
      <c r="BE426" s="85">
        <v>0</v>
      </c>
      <c r="BF426" s="85">
        <v>0</v>
      </c>
      <c r="BG426" s="85">
        <v>0</v>
      </c>
      <c r="BH426" s="85">
        <v>0</v>
      </c>
      <c r="BI426" s="85">
        <v>0</v>
      </c>
      <c r="BJ426" s="85">
        <v>0</v>
      </c>
      <c r="BK426" s="85">
        <v>1000</v>
      </c>
      <c r="BL426" s="85">
        <v>0</v>
      </c>
      <c r="BM426" s="85">
        <v>0</v>
      </c>
      <c r="BN426" s="85">
        <v>0</v>
      </c>
      <c r="BO426" s="85">
        <v>0</v>
      </c>
      <c r="BP426" s="85">
        <v>0</v>
      </c>
      <c r="BQ426" s="85">
        <v>0</v>
      </c>
      <c r="BR426" s="85">
        <v>0</v>
      </c>
      <c r="BS426" s="85">
        <v>0</v>
      </c>
      <c r="BT426" s="85">
        <v>0</v>
      </c>
      <c r="BU426" s="85">
        <v>0</v>
      </c>
      <c r="BV426" s="85">
        <v>0</v>
      </c>
      <c r="BW426" s="85">
        <v>0</v>
      </c>
      <c r="BX426" s="85">
        <v>0</v>
      </c>
      <c r="BY426" s="86"/>
    </row>
    <row r="427" spans="1:77" x14ac:dyDescent="0.2">
      <c r="A427" s="83" t="s">
        <v>43</v>
      </c>
      <c r="B427" s="84" t="s">
        <v>1043</v>
      </c>
      <c r="C427" s="83" t="s">
        <v>1044</v>
      </c>
      <c r="D427" s="85">
        <v>0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  <c r="Q427" s="85">
        <v>0</v>
      </c>
      <c r="R427" s="85">
        <v>0</v>
      </c>
      <c r="S427" s="85">
        <v>0</v>
      </c>
      <c r="T427" s="85">
        <v>0</v>
      </c>
      <c r="U427" s="85">
        <v>0</v>
      </c>
      <c r="V427" s="85">
        <v>0</v>
      </c>
      <c r="W427" s="85">
        <v>0</v>
      </c>
      <c r="X427" s="85">
        <v>0</v>
      </c>
      <c r="Y427" s="85">
        <v>0</v>
      </c>
      <c r="Z427" s="85">
        <v>0</v>
      </c>
      <c r="AA427" s="85">
        <v>0</v>
      </c>
      <c r="AB427" s="85">
        <v>0</v>
      </c>
      <c r="AC427" s="85">
        <v>0</v>
      </c>
      <c r="AD427" s="85">
        <v>0</v>
      </c>
      <c r="AE427" s="85">
        <v>0</v>
      </c>
      <c r="AF427" s="85">
        <v>0</v>
      </c>
      <c r="AG427" s="85">
        <v>0</v>
      </c>
      <c r="AH427" s="85">
        <v>0</v>
      </c>
      <c r="AI427" s="85">
        <v>0</v>
      </c>
      <c r="AJ427" s="85">
        <v>0</v>
      </c>
      <c r="AK427" s="85">
        <v>0</v>
      </c>
      <c r="AL427" s="85">
        <v>0</v>
      </c>
      <c r="AM427" s="85">
        <v>0</v>
      </c>
      <c r="AN427" s="85">
        <v>0</v>
      </c>
      <c r="AO427" s="85">
        <v>0</v>
      </c>
      <c r="AP427" s="85">
        <v>0</v>
      </c>
      <c r="AQ427" s="85">
        <v>0</v>
      </c>
      <c r="AR427" s="85">
        <v>0</v>
      </c>
      <c r="AS427" s="85">
        <v>0</v>
      </c>
      <c r="AT427" s="85">
        <v>0</v>
      </c>
      <c r="AU427" s="85">
        <v>0</v>
      </c>
      <c r="AV427" s="85">
        <v>0</v>
      </c>
      <c r="AW427" s="85">
        <v>0</v>
      </c>
      <c r="AX427" s="85">
        <v>0</v>
      </c>
      <c r="AY427" s="85">
        <v>0</v>
      </c>
      <c r="AZ427" s="85">
        <v>0</v>
      </c>
      <c r="BA427" s="85">
        <v>0</v>
      </c>
      <c r="BB427" s="85">
        <v>0</v>
      </c>
      <c r="BC427" s="85">
        <v>0</v>
      </c>
      <c r="BD427" s="85">
        <v>0</v>
      </c>
      <c r="BE427" s="85">
        <v>0</v>
      </c>
      <c r="BF427" s="85">
        <v>0</v>
      </c>
      <c r="BG427" s="85">
        <v>0</v>
      </c>
      <c r="BH427" s="85">
        <v>0</v>
      </c>
      <c r="BI427" s="85">
        <v>0</v>
      </c>
      <c r="BJ427" s="85">
        <v>0</v>
      </c>
      <c r="BK427" s="85">
        <v>0</v>
      </c>
      <c r="BL427" s="85">
        <v>0</v>
      </c>
      <c r="BM427" s="85">
        <v>0</v>
      </c>
      <c r="BN427" s="85">
        <v>0</v>
      </c>
      <c r="BO427" s="85">
        <v>0</v>
      </c>
      <c r="BP427" s="85">
        <v>0</v>
      </c>
      <c r="BQ427" s="85">
        <v>0</v>
      </c>
      <c r="BR427" s="85">
        <v>0</v>
      </c>
      <c r="BS427" s="85">
        <v>0</v>
      </c>
      <c r="BT427" s="85">
        <v>0</v>
      </c>
      <c r="BU427" s="85">
        <v>0</v>
      </c>
      <c r="BV427" s="85">
        <v>0</v>
      </c>
      <c r="BW427" s="85">
        <v>0</v>
      </c>
      <c r="BX427" s="85">
        <v>0</v>
      </c>
      <c r="BY427" s="86"/>
    </row>
    <row r="428" spans="1:77" x14ac:dyDescent="0.2">
      <c r="A428" s="83" t="s">
        <v>43</v>
      </c>
      <c r="B428" s="84" t="s">
        <v>1045</v>
      </c>
      <c r="C428" s="83" t="s">
        <v>1046</v>
      </c>
      <c r="D428" s="85">
        <v>403680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385540</v>
      </c>
      <c r="K428" s="85">
        <v>1479804.54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  <c r="Q428" s="85">
        <v>0</v>
      </c>
      <c r="R428" s="85">
        <v>0</v>
      </c>
      <c r="S428" s="85">
        <v>0</v>
      </c>
      <c r="T428" s="85">
        <v>0</v>
      </c>
      <c r="U428" s="85">
        <v>0</v>
      </c>
      <c r="V428" s="85">
        <v>6895893.2800000003</v>
      </c>
      <c r="W428" s="85">
        <v>0</v>
      </c>
      <c r="X428" s="85">
        <v>1055038</v>
      </c>
      <c r="Y428" s="85">
        <v>0</v>
      </c>
      <c r="Z428" s="85">
        <v>71400</v>
      </c>
      <c r="AA428" s="85">
        <v>0</v>
      </c>
      <c r="AB428" s="85">
        <v>0</v>
      </c>
      <c r="AC428" s="85">
        <v>0</v>
      </c>
      <c r="AD428" s="85">
        <v>0</v>
      </c>
      <c r="AE428" s="85">
        <v>0</v>
      </c>
      <c r="AF428" s="85">
        <v>68957.23</v>
      </c>
      <c r="AG428" s="85">
        <v>0</v>
      </c>
      <c r="AH428" s="85">
        <v>0</v>
      </c>
      <c r="AI428" s="85">
        <v>0</v>
      </c>
      <c r="AJ428" s="85">
        <v>0</v>
      </c>
      <c r="AK428" s="85">
        <v>0</v>
      </c>
      <c r="AL428" s="85">
        <v>0</v>
      </c>
      <c r="AM428" s="85">
        <v>0</v>
      </c>
      <c r="AN428" s="85">
        <v>0</v>
      </c>
      <c r="AO428" s="85">
        <v>103600</v>
      </c>
      <c r="AP428" s="85">
        <v>0</v>
      </c>
      <c r="AQ428" s="85">
        <v>0</v>
      </c>
      <c r="AR428" s="85">
        <v>0</v>
      </c>
      <c r="AS428" s="85">
        <v>0</v>
      </c>
      <c r="AT428" s="85">
        <v>0</v>
      </c>
      <c r="AU428" s="85">
        <v>0</v>
      </c>
      <c r="AV428" s="85">
        <v>0</v>
      </c>
      <c r="AW428" s="85">
        <v>0</v>
      </c>
      <c r="AX428" s="85">
        <v>8688090.8699999992</v>
      </c>
      <c r="AY428" s="85">
        <v>0</v>
      </c>
      <c r="AZ428" s="85">
        <v>2348203.7400000002</v>
      </c>
      <c r="BA428" s="85">
        <v>0</v>
      </c>
      <c r="BB428" s="85">
        <v>900000</v>
      </c>
      <c r="BC428" s="85">
        <v>0</v>
      </c>
      <c r="BD428" s="85">
        <v>2406204</v>
      </c>
      <c r="BE428" s="85">
        <v>0</v>
      </c>
      <c r="BF428" s="85">
        <v>0</v>
      </c>
      <c r="BG428" s="85">
        <v>37113.919999999998</v>
      </c>
      <c r="BH428" s="85">
        <v>0</v>
      </c>
      <c r="BI428" s="85">
        <v>9916004.6899999995</v>
      </c>
      <c r="BJ428" s="85">
        <v>868643.64</v>
      </c>
      <c r="BK428" s="85">
        <v>0</v>
      </c>
      <c r="BL428" s="85">
        <v>107490</v>
      </c>
      <c r="BM428" s="85">
        <v>0</v>
      </c>
      <c r="BN428" s="85">
        <v>694898.97</v>
      </c>
      <c r="BO428" s="85">
        <v>7840</v>
      </c>
      <c r="BP428" s="85">
        <v>0</v>
      </c>
      <c r="BQ428" s="85">
        <v>0</v>
      </c>
      <c r="BR428" s="85">
        <v>0</v>
      </c>
      <c r="BS428" s="85">
        <v>0</v>
      </c>
      <c r="BT428" s="85">
        <v>379350</v>
      </c>
      <c r="BU428" s="85">
        <v>0</v>
      </c>
      <c r="BV428" s="85">
        <v>259163.36</v>
      </c>
      <c r="BW428" s="85">
        <v>0</v>
      </c>
      <c r="BX428" s="85">
        <v>0</v>
      </c>
      <c r="BY428" s="86"/>
    </row>
    <row r="429" spans="1:77" x14ac:dyDescent="0.2">
      <c r="A429" s="83" t="s">
        <v>43</v>
      </c>
      <c r="B429" s="84" t="s">
        <v>1047</v>
      </c>
      <c r="C429" s="83" t="s">
        <v>1048</v>
      </c>
      <c r="D429" s="85">
        <v>0</v>
      </c>
      <c r="E429" s="85">
        <v>0</v>
      </c>
      <c r="F429" s="85">
        <v>0</v>
      </c>
      <c r="G429" s="85">
        <v>0</v>
      </c>
      <c r="H429" s="85">
        <v>0</v>
      </c>
      <c r="I429" s="85">
        <v>0</v>
      </c>
      <c r="J429" s="85">
        <v>0</v>
      </c>
      <c r="K429" s="85">
        <v>0</v>
      </c>
      <c r="L429" s="85">
        <v>0</v>
      </c>
      <c r="M429" s="85">
        <v>0</v>
      </c>
      <c r="N429" s="85">
        <v>0</v>
      </c>
      <c r="O429" s="85">
        <v>0</v>
      </c>
      <c r="P429" s="85">
        <v>0</v>
      </c>
      <c r="Q429" s="85">
        <v>0</v>
      </c>
      <c r="R429" s="85">
        <v>0</v>
      </c>
      <c r="S429" s="85">
        <v>0</v>
      </c>
      <c r="T429" s="85">
        <v>0</v>
      </c>
      <c r="U429" s="85">
        <v>0</v>
      </c>
      <c r="V429" s="85">
        <v>0</v>
      </c>
      <c r="W429" s="85">
        <v>0</v>
      </c>
      <c r="X429" s="85">
        <v>0</v>
      </c>
      <c r="Y429" s="85">
        <v>0</v>
      </c>
      <c r="Z429" s="85">
        <v>0</v>
      </c>
      <c r="AA429" s="85">
        <v>0</v>
      </c>
      <c r="AB429" s="85">
        <v>0</v>
      </c>
      <c r="AC429" s="85">
        <v>0</v>
      </c>
      <c r="AD429" s="85">
        <v>0</v>
      </c>
      <c r="AE429" s="85">
        <v>0</v>
      </c>
      <c r="AF429" s="85">
        <v>0</v>
      </c>
      <c r="AG429" s="85">
        <v>0</v>
      </c>
      <c r="AH429" s="85">
        <v>0</v>
      </c>
      <c r="AI429" s="85">
        <v>0</v>
      </c>
      <c r="AJ429" s="85">
        <v>0</v>
      </c>
      <c r="AK429" s="85">
        <v>0</v>
      </c>
      <c r="AL429" s="85">
        <v>0</v>
      </c>
      <c r="AM429" s="85">
        <v>0</v>
      </c>
      <c r="AN429" s="85">
        <v>0</v>
      </c>
      <c r="AO429" s="85">
        <v>0</v>
      </c>
      <c r="AP429" s="85">
        <v>0</v>
      </c>
      <c r="AQ429" s="85">
        <v>0</v>
      </c>
      <c r="AR429" s="85">
        <v>0</v>
      </c>
      <c r="AS429" s="85">
        <v>0</v>
      </c>
      <c r="AT429" s="85">
        <v>0</v>
      </c>
      <c r="AU429" s="85">
        <v>0</v>
      </c>
      <c r="AV429" s="85">
        <v>0</v>
      </c>
      <c r="AW429" s="85">
        <v>0</v>
      </c>
      <c r="AX429" s="85">
        <v>0</v>
      </c>
      <c r="AY429" s="85">
        <v>0</v>
      </c>
      <c r="AZ429" s="85">
        <v>0</v>
      </c>
      <c r="BA429" s="85">
        <v>0</v>
      </c>
      <c r="BB429" s="85">
        <v>0</v>
      </c>
      <c r="BC429" s="85">
        <v>0</v>
      </c>
      <c r="BD429" s="85">
        <v>0</v>
      </c>
      <c r="BE429" s="85">
        <v>0</v>
      </c>
      <c r="BF429" s="85">
        <v>0</v>
      </c>
      <c r="BG429" s="85">
        <v>0</v>
      </c>
      <c r="BH429" s="85">
        <v>0</v>
      </c>
      <c r="BI429" s="85">
        <v>0</v>
      </c>
      <c r="BJ429" s="85">
        <v>0</v>
      </c>
      <c r="BK429" s="85">
        <v>0</v>
      </c>
      <c r="BL429" s="85">
        <v>0</v>
      </c>
      <c r="BM429" s="85">
        <v>0</v>
      </c>
      <c r="BN429" s="85">
        <v>0</v>
      </c>
      <c r="BO429" s="85">
        <v>0</v>
      </c>
      <c r="BP429" s="85">
        <v>0</v>
      </c>
      <c r="BQ429" s="85">
        <v>0</v>
      </c>
      <c r="BR429" s="85">
        <v>0</v>
      </c>
      <c r="BS429" s="85">
        <v>0</v>
      </c>
      <c r="BT429" s="85">
        <v>0</v>
      </c>
      <c r="BU429" s="85">
        <v>0</v>
      </c>
      <c r="BV429" s="85">
        <v>0</v>
      </c>
      <c r="BW429" s="85">
        <v>0</v>
      </c>
      <c r="BX429" s="85">
        <v>0</v>
      </c>
      <c r="BY429" s="86">
        <v>85779</v>
      </c>
    </row>
    <row r="430" spans="1:77" x14ac:dyDescent="0.2">
      <c r="A430" s="83" t="s">
        <v>43</v>
      </c>
      <c r="B430" s="84" t="s">
        <v>1049</v>
      </c>
      <c r="C430" s="83" t="s">
        <v>1050</v>
      </c>
      <c r="D430" s="85">
        <v>0</v>
      </c>
      <c r="E430" s="85">
        <v>0</v>
      </c>
      <c r="F430" s="85">
        <v>0</v>
      </c>
      <c r="G430" s="85">
        <v>0</v>
      </c>
      <c r="H430" s="85">
        <v>0</v>
      </c>
      <c r="I430" s="85">
        <v>0</v>
      </c>
      <c r="J430" s="85">
        <v>17199000</v>
      </c>
      <c r="K430" s="85">
        <v>0</v>
      </c>
      <c r="L430" s="85">
        <v>0</v>
      </c>
      <c r="M430" s="85">
        <v>0</v>
      </c>
      <c r="N430" s="85">
        <v>0</v>
      </c>
      <c r="O430" s="85">
        <v>0</v>
      </c>
      <c r="P430" s="85">
        <v>0</v>
      </c>
      <c r="Q430" s="85">
        <v>0</v>
      </c>
      <c r="R430" s="85">
        <v>0</v>
      </c>
      <c r="S430" s="85">
        <v>0</v>
      </c>
      <c r="T430" s="85">
        <v>0</v>
      </c>
      <c r="U430" s="85">
        <v>0</v>
      </c>
      <c r="V430" s="85">
        <v>0</v>
      </c>
      <c r="W430" s="85">
        <v>0</v>
      </c>
      <c r="X430" s="85">
        <v>0</v>
      </c>
      <c r="Y430" s="85">
        <v>0</v>
      </c>
      <c r="Z430" s="85">
        <v>0</v>
      </c>
      <c r="AA430" s="85">
        <v>0</v>
      </c>
      <c r="AB430" s="85">
        <v>0</v>
      </c>
      <c r="AC430" s="85">
        <v>0</v>
      </c>
      <c r="AD430" s="85">
        <v>0</v>
      </c>
      <c r="AE430" s="85">
        <v>15729000</v>
      </c>
      <c r="AF430" s="85">
        <v>0</v>
      </c>
      <c r="AG430" s="85">
        <v>0</v>
      </c>
      <c r="AH430" s="85">
        <v>0</v>
      </c>
      <c r="AI430" s="85">
        <v>0</v>
      </c>
      <c r="AJ430" s="85">
        <v>0</v>
      </c>
      <c r="AK430" s="85">
        <v>0</v>
      </c>
      <c r="AL430" s="85">
        <v>0</v>
      </c>
      <c r="AM430" s="85">
        <v>0</v>
      </c>
      <c r="AN430" s="85">
        <v>0</v>
      </c>
      <c r="AO430" s="85">
        <v>0</v>
      </c>
      <c r="AP430" s="85">
        <v>0</v>
      </c>
      <c r="AQ430" s="85">
        <v>0</v>
      </c>
      <c r="AR430" s="85">
        <v>0</v>
      </c>
      <c r="AS430" s="85">
        <v>0</v>
      </c>
      <c r="AT430" s="85">
        <v>0</v>
      </c>
      <c r="AU430" s="85">
        <v>0</v>
      </c>
      <c r="AV430" s="85">
        <v>0</v>
      </c>
      <c r="AW430" s="85">
        <v>0</v>
      </c>
      <c r="AX430" s="85">
        <v>0</v>
      </c>
      <c r="AY430" s="85">
        <v>0</v>
      </c>
      <c r="AZ430" s="85">
        <v>0</v>
      </c>
      <c r="BA430" s="85">
        <v>0</v>
      </c>
      <c r="BB430" s="85">
        <v>0</v>
      </c>
      <c r="BC430" s="85">
        <v>0</v>
      </c>
      <c r="BD430" s="85">
        <v>0</v>
      </c>
      <c r="BE430" s="85">
        <v>0</v>
      </c>
      <c r="BF430" s="85">
        <v>0</v>
      </c>
      <c r="BG430" s="85">
        <v>0</v>
      </c>
      <c r="BH430" s="85">
        <v>0</v>
      </c>
      <c r="BI430" s="85">
        <v>6762000</v>
      </c>
      <c r="BJ430" s="85">
        <v>0</v>
      </c>
      <c r="BK430" s="85">
        <v>0</v>
      </c>
      <c r="BL430" s="85">
        <v>0</v>
      </c>
      <c r="BM430" s="85">
        <v>0</v>
      </c>
      <c r="BN430" s="85">
        <v>0</v>
      </c>
      <c r="BO430" s="85">
        <v>0</v>
      </c>
      <c r="BP430" s="85">
        <v>145000</v>
      </c>
      <c r="BQ430" s="85">
        <v>0</v>
      </c>
      <c r="BR430" s="85">
        <v>0</v>
      </c>
      <c r="BS430" s="85">
        <v>0</v>
      </c>
      <c r="BT430" s="85">
        <v>0</v>
      </c>
      <c r="BU430" s="85">
        <v>0</v>
      </c>
      <c r="BV430" s="85">
        <v>0</v>
      </c>
      <c r="BW430" s="85">
        <v>0</v>
      </c>
      <c r="BX430" s="85">
        <v>0</v>
      </c>
      <c r="BY430" s="86">
        <v>1628585</v>
      </c>
    </row>
    <row r="431" spans="1:77" x14ac:dyDescent="0.2">
      <c r="A431" s="83" t="s">
        <v>43</v>
      </c>
      <c r="B431" s="84" t="s">
        <v>1051</v>
      </c>
      <c r="C431" s="83" t="s">
        <v>1052</v>
      </c>
      <c r="D431" s="85">
        <v>0</v>
      </c>
      <c r="E431" s="85">
        <v>0</v>
      </c>
      <c r="F431" s="85">
        <v>0</v>
      </c>
      <c r="G431" s="85">
        <v>0</v>
      </c>
      <c r="H431" s="85">
        <v>0</v>
      </c>
      <c r="I431" s="85">
        <v>0</v>
      </c>
      <c r="J431" s="85">
        <v>0</v>
      </c>
      <c r="K431" s="85">
        <v>0</v>
      </c>
      <c r="L431" s="85">
        <v>0</v>
      </c>
      <c r="M431" s="85">
        <v>0</v>
      </c>
      <c r="N431" s="85">
        <v>0</v>
      </c>
      <c r="O431" s="85">
        <v>0</v>
      </c>
      <c r="P431" s="85">
        <v>0</v>
      </c>
      <c r="Q431" s="85">
        <v>0</v>
      </c>
      <c r="R431" s="85">
        <v>0</v>
      </c>
      <c r="S431" s="85">
        <v>0</v>
      </c>
      <c r="T431" s="85">
        <v>0</v>
      </c>
      <c r="U431" s="85">
        <v>0</v>
      </c>
      <c r="V431" s="85">
        <v>0</v>
      </c>
      <c r="W431" s="85">
        <v>0</v>
      </c>
      <c r="X431" s="85">
        <v>0</v>
      </c>
      <c r="Y431" s="85">
        <v>0</v>
      </c>
      <c r="Z431" s="85">
        <v>0</v>
      </c>
      <c r="AA431" s="85">
        <v>0</v>
      </c>
      <c r="AB431" s="85">
        <v>0</v>
      </c>
      <c r="AC431" s="85">
        <v>0</v>
      </c>
      <c r="AD431" s="85">
        <v>0</v>
      </c>
      <c r="AE431" s="85">
        <v>20715.900000000001</v>
      </c>
      <c r="AF431" s="85">
        <v>0</v>
      </c>
      <c r="AG431" s="85">
        <v>0</v>
      </c>
      <c r="AH431" s="85">
        <v>0</v>
      </c>
      <c r="AI431" s="85">
        <v>0</v>
      </c>
      <c r="AJ431" s="85">
        <v>0</v>
      </c>
      <c r="AK431" s="85">
        <v>0</v>
      </c>
      <c r="AL431" s="85">
        <v>0</v>
      </c>
      <c r="AM431" s="85">
        <v>0</v>
      </c>
      <c r="AN431" s="85">
        <v>0</v>
      </c>
      <c r="AO431" s="85">
        <v>0</v>
      </c>
      <c r="AP431" s="85">
        <v>0</v>
      </c>
      <c r="AQ431" s="85">
        <v>0</v>
      </c>
      <c r="AR431" s="85">
        <v>0</v>
      </c>
      <c r="AS431" s="85">
        <v>0</v>
      </c>
      <c r="AT431" s="85">
        <v>0</v>
      </c>
      <c r="AU431" s="85">
        <v>0</v>
      </c>
      <c r="AV431" s="85">
        <v>0</v>
      </c>
      <c r="AW431" s="85">
        <v>0</v>
      </c>
      <c r="AX431" s="85">
        <v>0</v>
      </c>
      <c r="AY431" s="85">
        <v>0</v>
      </c>
      <c r="AZ431" s="85">
        <v>0</v>
      </c>
      <c r="BA431" s="85">
        <v>0</v>
      </c>
      <c r="BB431" s="85">
        <v>0</v>
      </c>
      <c r="BC431" s="85">
        <v>0</v>
      </c>
      <c r="BD431" s="85">
        <v>0</v>
      </c>
      <c r="BE431" s="85">
        <v>0</v>
      </c>
      <c r="BF431" s="85">
        <v>0</v>
      </c>
      <c r="BG431" s="85">
        <v>0</v>
      </c>
      <c r="BH431" s="85">
        <v>0</v>
      </c>
      <c r="BI431" s="85">
        <v>0</v>
      </c>
      <c r="BJ431" s="85">
        <v>0</v>
      </c>
      <c r="BK431" s="85">
        <v>0</v>
      </c>
      <c r="BL431" s="85">
        <v>0</v>
      </c>
      <c r="BM431" s="85">
        <v>0</v>
      </c>
      <c r="BN431" s="85">
        <v>0</v>
      </c>
      <c r="BO431" s="85">
        <v>0</v>
      </c>
      <c r="BP431" s="85">
        <v>0</v>
      </c>
      <c r="BQ431" s="85">
        <v>0</v>
      </c>
      <c r="BR431" s="85">
        <v>0</v>
      </c>
      <c r="BS431" s="85">
        <v>0</v>
      </c>
      <c r="BT431" s="85">
        <v>0</v>
      </c>
      <c r="BU431" s="85">
        <v>0</v>
      </c>
      <c r="BV431" s="85">
        <v>0</v>
      </c>
      <c r="BW431" s="85">
        <v>0</v>
      </c>
      <c r="BX431" s="85">
        <v>0</v>
      </c>
      <c r="BY431" s="86"/>
    </row>
    <row r="432" spans="1:77" x14ac:dyDescent="0.2">
      <c r="A432" s="83" t="s">
        <v>43</v>
      </c>
      <c r="B432" s="84" t="s">
        <v>1053</v>
      </c>
      <c r="C432" s="83" t="s">
        <v>1054</v>
      </c>
      <c r="D432" s="85">
        <v>0</v>
      </c>
      <c r="E432" s="85">
        <v>0</v>
      </c>
      <c r="F432" s="85">
        <v>0</v>
      </c>
      <c r="G432" s="85">
        <v>0</v>
      </c>
      <c r="H432" s="85">
        <v>0</v>
      </c>
      <c r="I432" s="85">
        <v>0</v>
      </c>
      <c r="J432" s="85">
        <v>0</v>
      </c>
      <c r="K432" s="85">
        <v>0</v>
      </c>
      <c r="L432" s="85">
        <v>0</v>
      </c>
      <c r="M432" s="85">
        <v>0</v>
      </c>
      <c r="N432" s="85">
        <v>0</v>
      </c>
      <c r="O432" s="85">
        <v>0</v>
      </c>
      <c r="P432" s="85">
        <v>0</v>
      </c>
      <c r="Q432" s="85">
        <v>0</v>
      </c>
      <c r="R432" s="85">
        <v>0</v>
      </c>
      <c r="S432" s="85">
        <v>0</v>
      </c>
      <c r="T432" s="85">
        <v>0</v>
      </c>
      <c r="U432" s="85">
        <v>0</v>
      </c>
      <c r="V432" s="85">
        <v>0</v>
      </c>
      <c r="W432" s="85">
        <v>0</v>
      </c>
      <c r="X432" s="85">
        <v>0</v>
      </c>
      <c r="Y432" s="85">
        <v>0</v>
      </c>
      <c r="Z432" s="85">
        <v>0</v>
      </c>
      <c r="AA432" s="85">
        <v>0</v>
      </c>
      <c r="AB432" s="85">
        <v>0</v>
      </c>
      <c r="AC432" s="85">
        <v>0</v>
      </c>
      <c r="AD432" s="85">
        <v>0</v>
      </c>
      <c r="AE432" s="85">
        <v>0</v>
      </c>
      <c r="AF432" s="85">
        <v>0</v>
      </c>
      <c r="AG432" s="85">
        <v>0</v>
      </c>
      <c r="AH432" s="85">
        <v>0</v>
      </c>
      <c r="AI432" s="85">
        <v>0</v>
      </c>
      <c r="AJ432" s="85">
        <v>0</v>
      </c>
      <c r="AK432" s="85">
        <v>0</v>
      </c>
      <c r="AL432" s="85">
        <v>0</v>
      </c>
      <c r="AM432" s="85">
        <v>0</v>
      </c>
      <c r="AN432" s="85">
        <v>0</v>
      </c>
      <c r="AO432" s="85">
        <v>0</v>
      </c>
      <c r="AP432" s="85">
        <v>0</v>
      </c>
      <c r="AQ432" s="85">
        <v>0</v>
      </c>
      <c r="AR432" s="85">
        <v>0</v>
      </c>
      <c r="AS432" s="85">
        <v>0</v>
      </c>
      <c r="AT432" s="85">
        <v>0</v>
      </c>
      <c r="AU432" s="85">
        <v>0</v>
      </c>
      <c r="AV432" s="85">
        <v>0</v>
      </c>
      <c r="AW432" s="85">
        <v>0</v>
      </c>
      <c r="AX432" s="85">
        <v>0</v>
      </c>
      <c r="AY432" s="85">
        <v>0</v>
      </c>
      <c r="AZ432" s="85">
        <v>0</v>
      </c>
      <c r="BA432" s="85">
        <v>0</v>
      </c>
      <c r="BB432" s="85">
        <v>0</v>
      </c>
      <c r="BC432" s="85">
        <v>0</v>
      </c>
      <c r="BD432" s="85">
        <v>0</v>
      </c>
      <c r="BE432" s="85">
        <v>0</v>
      </c>
      <c r="BF432" s="85">
        <v>0</v>
      </c>
      <c r="BG432" s="85">
        <v>0</v>
      </c>
      <c r="BH432" s="85">
        <v>0</v>
      </c>
      <c r="BI432" s="85">
        <v>0</v>
      </c>
      <c r="BJ432" s="85">
        <v>0</v>
      </c>
      <c r="BK432" s="85">
        <v>0</v>
      </c>
      <c r="BL432" s="85">
        <v>0</v>
      </c>
      <c r="BM432" s="85">
        <v>0</v>
      </c>
      <c r="BN432" s="85">
        <v>0</v>
      </c>
      <c r="BO432" s="85">
        <v>0</v>
      </c>
      <c r="BP432" s="85">
        <v>0</v>
      </c>
      <c r="BQ432" s="85">
        <v>0</v>
      </c>
      <c r="BR432" s="85">
        <v>0</v>
      </c>
      <c r="BS432" s="85">
        <v>0</v>
      </c>
      <c r="BT432" s="85">
        <v>0</v>
      </c>
      <c r="BU432" s="85">
        <v>0</v>
      </c>
      <c r="BV432" s="85">
        <v>0</v>
      </c>
      <c r="BW432" s="85">
        <v>0</v>
      </c>
      <c r="BX432" s="85">
        <v>0</v>
      </c>
      <c r="BY432" s="86">
        <v>7096857.6399999997</v>
      </c>
    </row>
    <row r="433" spans="1:77" x14ac:dyDescent="0.2">
      <c r="A433" s="83" t="s">
        <v>43</v>
      </c>
      <c r="B433" s="84" t="s">
        <v>1055</v>
      </c>
      <c r="C433" s="83" t="s">
        <v>1056</v>
      </c>
      <c r="D433" s="85">
        <v>0</v>
      </c>
      <c r="E433" s="85">
        <v>0</v>
      </c>
      <c r="F433" s="85">
        <v>0</v>
      </c>
      <c r="G433" s="85">
        <v>0</v>
      </c>
      <c r="H433" s="85">
        <v>0</v>
      </c>
      <c r="I433" s="85">
        <v>0</v>
      </c>
      <c r="J433" s="85">
        <v>0</v>
      </c>
      <c r="K433" s="85">
        <v>0</v>
      </c>
      <c r="L433" s="85">
        <v>0</v>
      </c>
      <c r="M433" s="85">
        <v>0</v>
      </c>
      <c r="N433" s="85">
        <v>0</v>
      </c>
      <c r="O433" s="85">
        <v>0</v>
      </c>
      <c r="P433" s="85">
        <v>0</v>
      </c>
      <c r="Q433" s="85">
        <v>0</v>
      </c>
      <c r="R433" s="85">
        <v>0</v>
      </c>
      <c r="S433" s="85">
        <v>0</v>
      </c>
      <c r="T433" s="85">
        <v>0</v>
      </c>
      <c r="U433" s="85">
        <v>0</v>
      </c>
      <c r="V433" s="85">
        <v>0</v>
      </c>
      <c r="W433" s="85">
        <v>0</v>
      </c>
      <c r="X433" s="85">
        <v>0</v>
      </c>
      <c r="Y433" s="85">
        <v>0</v>
      </c>
      <c r="Z433" s="85">
        <v>0</v>
      </c>
      <c r="AA433" s="85">
        <v>0</v>
      </c>
      <c r="AB433" s="85">
        <v>0</v>
      </c>
      <c r="AC433" s="85">
        <v>0</v>
      </c>
      <c r="AD433" s="85">
        <v>0</v>
      </c>
      <c r="AE433" s="85">
        <v>0</v>
      </c>
      <c r="AF433" s="85">
        <v>0</v>
      </c>
      <c r="AG433" s="85">
        <v>0</v>
      </c>
      <c r="AH433" s="85">
        <v>0</v>
      </c>
      <c r="AI433" s="85">
        <v>0</v>
      </c>
      <c r="AJ433" s="85">
        <v>0</v>
      </c>
      <c r="AK433" s="85">
        <v>0</v>
      </c>
      <c r="AL433" s="85">
        <v>0</v>
      </c>
      <c r="AM433" s="85">
        <v>0</v>
      </c>
      <c r="AN433" s="85">
        <v>0</v>
      </c>
      <c r="AO433" s="85">
        <v>0</v>
      </c>
      <c r="AP433" s="85">
        <v>0</v>
      </c>
      <c r="AQ433" s="85">
        <v>0</v>
      </c>
      <c r="AR433" s="85">
        <v>0</v>
      </c>
      <c r="AS433" s="85">
        <v>0</v>
      </c>
      <c r="AT433" s="85">
        <v>0</v>
      </c>
      <c r="AU433" s="85">
        <v>0</v>
      </c>
      <c r="AV433" s="85">
        <v>0</v>
      </c>
      <c r="AW433" s="85">
        <v>0</v>
      </c>
      <c r="AX433" s="85">
        <v>0</v>
      </c>
      <c r="AY433" s="85">
        <v>0</v>
      </c>
      <c r="AZ433" s="85">
        <v>0</v>
      </c>
      <c r="BA433" s="85">
        <v>0</v>
      </c>
      <c r="BB433" s="85">
        <v>0</v>
      </c>
      <c r="BC433" s="85">
        <v>0</v>
      </c>
      <c r="BD433" s="85">
        <v>0</v>
      </c>
      <c r="BE433" s="85">
        <v>0</v>
      </c>
      <c r="BF433" s="85">
        <v>0</v>
      </c>
      <c r="BG433" s="85">
        <v>0</v>
      </c>
      <c r="BH433" s="85">
        <v>0</v>
      </c>
      <c r="BI433" s="85">
        <v>0</v>
      </c>
      <c r="BJ433" s="85">
        <v>0</v>
      </c>
      <c r="BK433" s="85">
        <v>0</v>
      </c>
      <c r="BL433" s="85">
        <v>0</v>
      </c>
      <c r="BM433" s="85">
        <v>0</v>
      </c>
      <c r="BN433" s="85">
        <v>0</v>
      </c>
      <c r="BO433" s="85">
        <v>0</v>
      </c>
      <c r="BP433" s="85">
        <v>0</v>
      </c>
      <c r="BQ433" s="85">
        <v>0</v>
      </c>
      <c r="BR433" s="85">
        <v>0</v>
      </c>
      <c r="BS433" s="85">
        <v>0</v>
      </c>
      <c r="BT433" s="85">
        <v>0</v>
      </c>
      <c r="BU433" s="85">
        <v>0</v>
      </c>
      <c r="BV433" s="85">
        <v>0</v>
      </c>
      <c r="BW433" s="85">
        <v>0</v>
      </c>
      <c r="BX433" s="85">
        <v>0</v>
      </c>
      <c r="BY433" s="86">
        <v>724895990.70000005</v>
      </c>
    </row>
    <row r="434" spans="1:77" x14ac:dyDescent="0.2">
      <c r="A434" s="83" t="s">
        <v>43</v>
      </c>
      <c r="B434" s="84" t="s">
        <v>1057</v>
      </c>
      <c r="C434" s="83" t="s">
        <v>1058</v>
      </c>
      <c r="D434" s="85">
        <v>517267.88</v>
      </c>
      <c r="E434" s="85">
        <v>0</v>
      </c>
      <c r="F434" s="85">
        <v>0</v>
      </c>
      <c r="G434" s="85">
        <v>0</v>
      </c>
      <c r="H434" s="85">
        <v>0</v>
      </c>
      <c r="I434" s="85">
        <v>0</v>
      </c>
      <c r="J434" s="85">
        <v>16868.66</v>
      </c>
      <c r="K434" s="85">
        <v>0</v>
      </c>
      <c r="L434" s="85">
        <v>0</v>
      </c>
      <c r="M434" s="85">
        <v>4369.46</v>
      </c>
      <c r="N434" s="85">
        <v>0</v>
      </c>
      <c r="O434" s="85">
        <v>0</v>
      </c>
      <c r="P434" s="85">
        <v>0</v>
      </c>
      <c r="Q434" s="85">
        <v>0</v>
      </c>
      <c r="R434" s="85">
        <v>0</v>
      </c>
      <c r="S434" s="85">
        <v>0</v>
      </c>
      <c r="T434" s="85">
        <v>0</v>
      </c>
      <c r="U434" s="85">
        <v>0</v>
      </c>
      <c r="V434" s="85">
        <v>0</v>
      </c>
      <c r="W434" s="85">
        <v>0</v>
      </c>
      <c r="X434" s="85">
        <v>0</v>
      </c>
      <c r="Y434" s="85">
        <v>0</v>
      </c>
      <c r="Z434" s="85">
        <v>0</v>
      </c>
      <c r="AA434" s="85">
        <v>0</v>
      </c>
      <c r="AB434" s="85">
        <v>0</v>
      </c>
      <c r="AC434" s="85">
        <v>0</v>
      </c>
      <c r="AD434" s="85">
        <v>0</v>
      </c>
      <c r="AE434" s="85">
        <v>1263940.3700000001</v>
      </c>
      <c r="AF434" s="85">
        <v>0</v>
      </c>
      <c r="AG434" s="85">
        <v>0</v>
      </c>
      <c r="AH434" s="85">
        <v>0</v>
      </c>
      <c r="AI434" s="85">
        <v>0</v>
      </c>
      <c r="AJ434" s="85">
        <v>0</v>
      </c>
      <c r="AK434" s="85">
        <v>0</v>
      </c>
      <c r="AL434" s="85">
        <v>0</v>
      </c>
      <c r="AM434" s="85">
        <v>0</v>
      </c>
      <c r="AN434" s="85">
        <v>0</v>
      </c>
      <c r="AO434" s="85">
        <v>0</v>
      </c>
      <c r="AP434" s="85">
        <v>0</v>
      </c>
      <c r="AQ434" s="85">
        <v>7786511.75</v>
      </c>
      <c r="AR434" s="85">
        <v>0</v>
      </c>
      <c r="AS434" s="85">
        <v>0</v>
      </c>
      <c r="AT434" s="85">
        <v>0</v>
      </c>
      <c r="AU434" s="85">
        <v>0</v>
      </c>
      <c r="AV434" s="85">
        <v>0</v>
      </c>
      <c r="AW434" s="85">
        <v>0</v>
      </c>
      <c r="AX434" s="85">
        <v>1394974.82</v>
      </c>
      <c r="AY434" s="85">
        <v>0</v>
      </c>
      <c r="AZ434" s="85">
        <v>0</v>
      </c>
      <c r="BA434" s="85">
        <v>0</v>
      </c>
      <c r="BB434" s="85">
        <v>0</v>
      </c>
      <c r="BC434" s="85">
        <v>0</v>
      </c>
      <c r="BD434" s="85">
        <v>0</v>
      </c>
      <c r="BE434" s="85">
        <v>0</v>
      </c>
      <c r="BF434" s="85">
        <v>0</v>
      </c>
      <c r="BG434" s="85">
        <v>0</v>
      </c>
      <c r="BH434" s="85">
        <v>0</v>
      </c>
      <c r="BI434" s="85">
        <v>4030028.07</v>
      </c>
      <c r="BJ434" s="85">
        <v>0</v>
      </c>
      <c r="BK434" s="85">
        <v>0</v>
      </c>
      <c r="BL434" s="85">
        <v>0</v>
      </c>
      <c r="BM434" s="85">
        <v>0</v>
      </c>
      <c r="BN434" s="85">
        <v>0</v>
      </c>
      <c r="BO434" s="85">
        <v>0</v>
      </c>
      <c r="BP434" s="85">
        <v>102869.45</v>
      </c>
      <c r="BQ434" s="85">
        <v>0</v>
      </c>
      <c r="BR434" s="85">
        <v>0</v>
      </c>
      <c r="BS434" s="85">
        <v>0</v>
      </c>
      <c r="BT434" s="85">
        <v>0</v>
      </c>
      <c r="BU434" s="85">
        <v>0</v>
      </c>
      <c r="BV434" s="85">
        <v>0</v>
      </c>
      <c r="BW434" s="85">
        <v>0</v>
      </c>
      <c r="BX434" s="85">
        <v>0</v>
      </c>
      <c r="BY434" s="86">
        <v>450</v>
      </c>
    </row>
    <row r="435" spans="1:77" x14ac:dyDescent="0.2">
      <c r="A435" s="83" t="s">
        <v>43</v>
      </c>
      <c r="B435" s="84" t="s">
        <v>1059</v>
      </c>
      <c r="C435" s="83" t="s">
        <v>1060</v>
      </c>
      <c r="D435" s="85">
        <v>0</v>
      </c>
      <c r="E435" s="85">
        <v>0</v>
      </c>
      <c r="F435" s="85">
        <v>0</v>
      </c>
      <c r="G435" s="85">
        <v>0</v>
      </c>
      <c r="H435" s="85">
        <v>0</v>
      </c>
      <c r="I435" s="85">
        <v>0</v>
      </c>
      <c r="J435" s="85">
        <v>570685338.17999995</v>
      </c>
      <c r="K435" s="85">
        <v>0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  <c r="Q435" s="85">
        <v>0</v>
      </c>
      <c r="R435" s="85">
        <v>0</v>
      </c>
      <c r="S435" s="85">
        <v>0</v>
      </c>
      <c r="T435" s="85">
        <v>0</v>
      </c>
      <c r="U435" s="85">
        <v>0</v>
      </c>
      <c r="V435" s="85">
        <v>0</v>
      </c>
      <c r="W435" s="85">
        <v>0</v>
      </c>
      <c r="X435" s="85">
        <v>0</v>
      </c>
      <c r="Y435" s="85">
        <v>0</v>
      </c>
      <c r="Z435" s="85">
        <v>0</v>
      </c>
      <c r="AA435" s="85">
        <v>0</v>
      </c>
      <c r="AB435" s="85">
        <v>0</v>
      </c>
      <c r="AC435" s="85">
        <v>0</v>
      </c>
      <c r="AD435" s="85">
        <v>0</v>
      </c>
      <c r="AE435" s="85">
        <v>0</v>
      </c>
      <c r="AF435" s="85">
        <v>0</v>
      </c>
      <c r="AG435" s="85">
        <v>0</v>
      </c>
      <c r="AH435" s="85">
        <v>0</v>
      </c>
      <c r="AI435" s="85">
        <v>0</v>
      </c>
      <c r="AJ435" s="85">
        <v>0</v>
      </c>
      <c r="AK435" s="85">
        <v>0</v>
      </c>
      <c r="AL435" s="85">
        <v>0</v>
      </c>
      <c r="AM435" s="85">
        <v>0</v>
      </c>
      <c r="AN435" s="85">
        <v>0</v>
      </c>
      <c r="AO435" s="85">
        <v>0</v>
      </c>
      <c r="AP435" s="85">
        <v>0</v>
      </c>
      <c r="AQ435" s="85">
        <v>0</v>
      </c>
      <c r="AR435" s="85">
        <v>0</v>
      </c>
      <c r="AS435" s="85">
        <v>0</v>
      </c>
      <c r="AT435" s="85">
        <v>0</v>
      </c>
      <c r="AU435" s="85">
        <v>0</v>
      </c>
      <c r="AV435" s="85">
        <v>0</v>
      </c>
      <c r="AW435" s="85">
        <v>0</v>
      </c>
      <c r="AX435" s="85">
        <v>228000992.08000001</v>
      </c>
      <c r="AY435" s="85">
        <v>0</v>
      </c>
      <c r="AZ435" s="85">
        <v>0</v>
      </c>
      <c r="BA435" s="85">
        <v>0</v>
      </c>
      <c r="BB435" s="85">
        <v>0</v>
      </c>
      <c r="BC435" s="85">
        <v>0</v>
      </c>
      <c r="BD435" s="85">
        <v>0</v>
      </c>
      <c r="BE435" s="85">
        <v>0</v>
      </c>
      <c r="BF435" s="85">
        <v>0</v>
      </c>
      <c r="BG435" s="85">
        <v>0</v>
      </c>
      <c r="BH435" s="85">
        <v>0</v>
      </c>
      <c r="BI435" s="85">
        <v>4195110</v>
      </c>
      <c r="BJ435" s="85">
        <v>0</v>
      </c>
      <c r="BK435" s="85">
        <v>0</v>
      </c>
      <c r="BL435" s="85">
        <v>0</v>
      </c>
      <c r="BM435" s="85">
        <v>0</v>
      </c>
      <c r="BN435" s="85">
        <v>0</v>
      </c>
      <c r="BO435" s="85">
        <v>0</v>
      </c>
      <c r="BP435" s="85">
        <v>0</v>
      </c>
      <c r="BQ435" s="85">
        <v>0</v>
      </c>
      <c r="BR435" s="85">
        <v>0</v>
      </c>
      <c r="BS435" s="85">
        <v>0</v>
      </c>
      <c r="BT435" s="85">
        <v>0</v>
      </c>
      <c r="BU435" s="85">
        <v>0</v>
      </c>
      <c r="BV435" s="85">
        <v>0</v>
      </c>
      <c r="BW435" s="85">
        <v>0</v>
      </c>
      <c r="BX435" s="85">
        <v>0</v>
      </c>
      <c r="BY435" s="86"/>
    </row>
    <row r="436" spans="1:77" x14ac:dyDescent="0.2">
      <c r="A436" s="83" t="s">
        <v>43</v>
      </c>
      <c r="B436" s="84" t="s">
        <v>1061</v>
      </c>
      <c r="C436" s="83" t="s">
        <v>1062</v>
      </c>
      <c r="D436" s="85">
        <v>0</v>
      </c>
      <c r="E436" s="85">
        <v>0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  <c r="M436" s="85">
        <v>0</v>
      </c>
      <c r="N436" s="85">
        <v>0</v>
      </c>
      <c r="O436" s="85">
        <v>0</v>
      </c>
      <c r="P436" s="85">
        <v>0</v>
      </c>
      <c r="Q436" s="85">
        <v>0</v>
      </c>
      <c r="R436" s="85">
        <v>0</v>
      </c>
      <c r="S436" s="85">
        <v>0</v>
      </c>
      <c r="T436" s="85">
        <v>0</v>
      </c>
      <c r="U436" s="85">
        <v>0</v>
      </c>
      <c r="V436" s="85">
        <v>0</v>
      </c>
      <c r="W436" s="85">
        <v>0</v>
      </c>
      <c r="X436" s="85">
        <v>0</v>
      </c>
      <c r="Y436" s="85">
        <v>0</v>
      </c>
      <c r="Z436" s="85">
        <v>0</v>
      </c>
      <c r="AA436" s="85">
        <v>0</v>
      </c>
      <c r="AB436" s="85">
        <v>0</v>
      </c>
      <c r="AC436" s="85">
        <v>0</v>
      </c>
      <c r="AD436" s="85">
        <v>0</v>
      </c>
      <c r="AE436" s="85">
        <v>0</v>
      </c>
      <c r="AF436" s="85">
        <v>0</v>
      </c>
      <c r="AG436" s="85">
        <v>0</v>
      </c>
      <c r="AH436" s="85">
        <v>0</v>
      </c>
      <c r="AI436" s="85">
        <v>0</v>
      </c>
      <c r="AJ436" s="85">
        <v>0</v>
      </c>
      <c r="AK436" s="85">
        <v>0</v>
      </c>
      <c r="AL436" s="85">
        <v>0</v>
      </c>
      <c r="AM436" s="85">
        <v>0</v>
      </c>
      <c r="AN436" s="85">
        <v>0</v>
      </c>
      <c r="AO436" s="85">
        <v>0</v>
      </c>
      <c r="AP436" s="85">
        <v>0</v>
      </c>
      <c r="AQ436" s="85">
        <v>0</v>
      </c>
      <c r="AR436" s="85">
        <v>0</v>
      </c>
      <c r="AS436" s="85">
        <v>0</v>
      </c>
      <c r="AT436" s="85">
        <v>0</v>
      </c>
      <c r="AU436" s="85">
        <v>0</v>
      </c>
      <c r="AV436" s="85">
        <v>0</v>
      </c>
      <c r="AW436" s="85">
        <v>0</v>
      </c>
      <c r="AX436" s="85">
        <v>0</v>
      </c>
      <c r="AY436" s="85">
        <v>0</v>
      </c>
      <c r="AZ436" s="85">
        <v>0</v>
      </c>
      <c r="BA436" s="85">
        <v>0</v>
      </c>
      <c r="BB436" s="85">
        <v>0</v>
      </c>
      <c r="BC436" s="85">
        <v>0</v>
      </c>
      <c r="BD436" s="85">
        <v>0</v>
      </c>
      <c r="BE436" s="85">
        <v>0</v>
      </c>
      <c r="BF436" s="85">
        <v>0</v>
      </c>
      <c r="BG436" s="85">
        <v>0</v>
      </c>
      <c r="BH436" s="85">
        <v>0</v>
      </c>
      <c r="BI436" s="85">
        <v>0</v>
      </c>
      <c r="BJ436" s="85">
        <v>0</v>
      </c>
      <c r="BK436" s="85">
        <v>0</v>
      </c>
      <c r="BL436" s="85">
        <v>0</v>
      </c>
      <c r="BM436" s="85">
        <v>0</v>
      </c>
      <c r="BN436" s="85">
        <v>0</v>
      </c>
      <c r="BO436" s="85">
        <v>0</v>
      </c>
      <c r="BP436" s="85">
        <v>0</v>
      </c>
      <c r="BQ436" s="85">
        <v>0</v>
      </c>
      <c r="BR436" s="85">
        <v>0</v>
      </c>
      <c r="BS436" s="85">
        <v>0</v>
      </c>
      <c r="BT436" s="85">
        <v>0</v>
      </c>
      <c r="BU436" s="85">
        <v>0</v>
      </c>
      <c r="BV436" s="85">
        <v>0</v>
      </c>
      <c r="BW436" s="85">
        <v>0</v>
      </c>
      <c r="BX436" s="85">
        <v>0</v>
      </c>
      <c r="BY436" s="86"/>
    </row>
    <row r="437" spans="1:77" x14ac:dyDescent="0.2">
      <c r="A437" s="83" t="s">
        <v>43</v>
      </c>
      <c r="B437" s="84" t="s">
        <v>1063</v>
      </c>
      <c r="C437" s="83" t="s">
        <v>1064</v>
      </c>
      <c r="D437" s="85">
        <v>0</v>
      </c>
      <c r="E437" s="85">
        <v>0</v>
      </c>
      <c r="F437" s="85">
        <v>0</v>
      </c>
      <c r="G437" s="85">
        <v>0</v>
      </c>
      <c r="H437" s="85">
        <v>0</v>
      </c>
      <c r="I437" s="85">
        <v>0</v>
      </c>
      <c r="J437" s="85">
        <v>0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  <c r="Q437" s="85">
        <v>0</v>
      </c>
      <c r="R437" s="85">
        <v>0</v>
      </c>
      <c r="S437" s="85">
        <v>0</v>
      </c>
      <c r="T437" s="85">
        <v>0</v>
      </c>
      <c r="U437" s="85">
        <v>0</v>
      </c>
      <c r="V437" s="85">
        <v>0</v>
      </c>
      <c r="W437" s="85">
        <v>0</v>
      </c>
      <c r="X437" s="85">
        <v>0</v>
      </c>
      <c r="Y437" s="85">
        <v>0</v>
      </c>
      <c r="Z437" s="85">
        <v>0</v>
      </c>
      <c r="AA437" s="85">
        <v>0</v>
      </c>
      <c r="AB437" s="85">
        <v>0</v>
      </c>
      <c r="AC437" s="85">
        <v>0</v>
      </c>
      <c r="AD437" s="85">
        <v>0</v>
      </c>
      <c r="AE437" s="85">
        <v>0</v>
      </c>
      <c r="AF437" s="85">
        <v>0</v>
      </c>
      <c r="AG437" s="85">
        <v>0</v>
      </c>
      <c r="AH437" s="85">
        <v>0</v>
      </c>
      <c r="AI437" s="85">
        <v>0</v>
      </c>
      <c r="AJ437" s="85">
        <v>0</v>
      </c>
      <c r="AK437" s="85">
        <v>0</v>
      </c>
      <c r="AL437" s="85">
        <v>0</v>
      </c>
      <c r="AM437" s="85">
        <v>0</v>
      </c>
      <c r="AN437" s="85">
        <v>0</v>
      </c>
      <c r="AO437" s="85">
        <v>0</v>
      </c>
      <c r="AP437" s="85">
        <v>0</v>
      </c>
      <c r="AQ437" s="85">
        <v>0</v>
      </c>
      <c r="AR437" s="85">
        <v>0</v>
      </c>
      <c r="AS437" s="85">
        <v>0</v>
      </c>
      <c r="AT437" s="85">
        <v>0</v>
      </c>
      <c r="AU437" s="85">
        <v>0</v>
      </c>
      <c r="AV437" s="85">
        <v>0</v>
      </c>
      <c r="AW437" s="85">
        <v>0</v>
      </c>
      <c r="AX437" s="85">
        <v>0</v>
      </c>
      <c r="AY437" s="85">
        <v>0</v>
      </c>
      <c r="AZ437" s="85">
        <v>0</v>
      </c>
      <c r="BA437" s="85">
        <v>0</v>
      </c>
      <c r="BB437" s="85">
        <v>0</v>
      </c>
      <c r="BC437" s="85">
        <v>0</v>
      </c>
      <c r="BD437" s="85">
        <v>0</v>
      </c>
      <c r="BE437" s="85">
        <v>0</v>
      </c>
      <c r="BF437" s="85">
        <v>0</v>
      </c>
      <c r="BG437" s="85">
        <v>0</v>
      </c>
      <c r="BH437" s="85">
        <v>0</v>
      </c>
      <c r="BI437" s="85">
        <v>0</v>
      </c>
      <c r="BJ437" s="85">
        <v>0</v>
      </c>
      <c r="BK437" s="85">
        <v>0</v>
      </c>
      <c r="BL437" s="85">
        <v>0</v>
      </c>
      <c r="BM437" s="85">
        <v>0</v>
      </c>
      <c r="BN437" s="85">
        <v>0</v>
      </c>
      <c r="BO437" s="85">
        <v>0</v>
      </c>
      <c r="BP437" s="85">
        <v>0</v>
      </c>
      <c r="BQ437" s="85">
        <v>0</v>
      </c>
      <c r="BR437" s="85">
        <v>0</v>
      </c>
      <c r="BS437" s="85">
        <v>0</v>
      </c>
      <c r="BT437" s="85">
        <v>0</v>
      </c>
      <c r="BU437" s="85">
        <v>0</v>
      </c>
      <c r="BV437" s="85">
        <v>0</v>
      </c>
      <c r="BW437" s="85">
        <v>0</v>
      </c>
      <c r="BX437" s="85">
        <v>0</v>
      </c>
      <c r="BY437" s="86">
        <v>20972461.759999998</v>
      </c>
    </row>
    <row r="438" spans="1:77" x14ac:dyDescent="0.2">
      <c r="A438" s="91" t="s">
        <v>1065</v>
      </c>
      <c r="B438" s="92"/>
      <c r="C438" s="93"/>
      <c r="D438" s="89">
        <f>SUM(D244:D437)</f>
        <v>122114692.73</v>
      </c>
      <c r="E438" s="89">
        <f t="shared" ref="E438:BP438" si="10">SUM(E244:E437)</f>
        <v>88115590.120000005</v>
      </c>
      <c r="F438" s="89">
        <f t="shared" si="10"/>
        <v>109409937.17</v>
      </c>
      <c r="G438" s="89">
        <f t="shared" si="10"/>
        <v>84396093.449999973</v>
      </c>
      <c r="H438" s="89">
        <f t="shared" si="10"/>
        <v>71362530.269999996</v>
      </c>
      <c r="I438" s="89">
        <f t="shared" si="10"/>
        <v>31439067.400000002</v>
      </c>
      <c r="J438" s="89">
        <f t="shared" si="10"/>
        <v>1589961024.46</v>
      </c>
      <c r="K438" s="89">
        <f t="shared" si="10"/>
        <v>84484496.98999998</v>
      </c>
      <c r="L438" s="89">
        <f t="shared" si="10"/>
        <v>34531543.36999999</v>
      </c>
      <c r="M438" s="89">
        <f t="shared" si="10"/>
        <v>198827104.99000004</v>
      </c>
      <c r="N438" s="89">
        <f t="shared" si="10"/>
        <v>28952068.859999999</v>
      </c>
      <c r="O438" s="89">
        <f t="shared" si="10"/>
        <v>66115357.520000003</v>
      </c>
      <c r="P438" s="89">
        <f t="shared" si="10"/>
        <v>93203088.900000006</v>
      </c>
      <c r="Q438" s="89">
        <f t="shared" si="10"/>
        <v>92593346.449999988</v>
      </c>
      <c r="R438" s="89">
        <f t="shared" si="10"/>
        <v>23555235.950000003</v>
      </c>
      <c r="S438" s="89">
        <f t="shared" si="10"/>
        <v>82537424.300000012</v>
      </c>
      <c r="T438" s="89">
        <f t="shared" si="10"/>
        <v>53813345.460000008</v>
      </c>
      <c r="U438" s="89">
        <f t="shared" si="10"/>
        <v>28510728.769999996</v>
      </c>
      <c r="V438" s="89">
        <f t="shared" si="10"/>
        <v>176848372.95999992</v>
      </c>
      <c r="W438" s="89">
        <f t="shared" si="10"/>
        <v>87102049.00999999</v>
      </c>
      <c r="X438" s="89">
        <f t="shared" si="10"/>
        <v>49649771.769999988</v>
      </c>
      <c r="Y438" s="89">
        <f t="shared" si="10"/>
        <v>87165868.609999999</v>
      </c>
      <c r="Z438" s="89">
        <f t="shared" si="10"/>
        <v>40190808.509999998</v>
      </c>
      <c r="AA438" s="89">
        <f t="shared" si="10"/>
        <v>65166607.990000002</v>
      </c>
      <c r="AB438" s="89">
        <f t="shared" si="10"/>
        <v>39709048.400000006</v>
      </c>
      <c r="AC438" s="89">
        <f t="shared" si="10"/>
        <v>26042441.359999999</v>
      </c>
      <c r="AD438" s="89">
        <f t="shared" si="10"/>
        <v>38221107.32</v>
      </c>
      <c r="AE438" s="89">
        <f t="shared" si="10"/>
        <v>250646053.93999991</v>
      </c>
      <c r="AF438" s="89">
        <f t="shared" si="10"/>
        <v>42404611.272399999</v>
      </c>
      <c r="AG438" s="89">
        <f t="shared" si="10"/>
        <v>30071315.020000003</v>
      </c>
      <c r="AH438" s="89">
        <f t="shared" si="10"/>
        <v>28936851.470000003</v>
      </c>
      <c r="AI438" s="89">
        <f t="shared" si="10"/>
        <v>28401522.569999997</v>
      </c>
      <c r="AJ438" s="89">
        <f t="shared" si="10"/>
        <v>49370969.140000001</v>
      </c>
      <c r="AK438" s="89">
        <f t="shared" si="10"/>
        <v>36040972.110000007</v>
      </c>
      <c r="AL438" s="89">
        <f t="shared" si="10"/>
        <v>33334915.869999997</v>
      </c>
      <c r="AM438" s="89">
        <f t="shared" si="10"/>
        <v>58554545.710000016</v>
      </c>
      <c r="AN438" s="89">
        <f t="shared" si="10"/>
        <v>33785354.590000004</v>
      </c>
      <c r="AO438" s="89">
        <f t="shared" si="10"/>
        <v>29253505.440000005</v>
      </c>
      <c r="AP438" s="89">
        <f t="shared" si="10"/>
        <v>32284378.300000004</v>
      </c>
      <c r="AQ438" s="89">
        <f t="shared" si="10"/>
        <v>144535713.00999996</v>
      </c>
      <c r="AR438" s="89">
        <f t="shared" si="10"/>
        <v>28215277.880000003</v>
      </c>
      <c r="AS438" s="89">
        <f t="shared" si="10"/>
        <v>43374443.349999979</v>
      </c>
      <c r="AT438" s="89">
        <f t="shared" si="10"/>
        <v>25600761.830000002</v>
      </c>
      <c r="AU438" s="89">
        <f t="shared" si="10"/>
        <v>27552728.579999994</v>
      </c>
      <c r="AV438" s="89">
        <f t="shared" si="10"/>
        <v>24186923.380000003</v>
      </c>
      <c r="AW438" s="89">
        <f t="shared" si="10"/>
        <v>27755464.160000004</v>
      </c>
      <c r="AX438" s="89">
        <f t="shared" si="10"/>
        <v>520738297.66999996</v>
      </c>
      <c r="AY438" s="89">
        <f t="shared" si="10"/>
        <v>46346164.579999991</v>
      </c>
      <c r="AZ438" s="89">
        <f t="shared" si="10"/>
        <v>49099928.140000001</v>
      </c>
      <c r="BA438" s="89">
        <f t="shared" si="10"/>
        <v>63875030.139999986</v>
      </c>
      <c r="BB438" s="89">
        <f t="shared" si="10"/>
        <v>44959600.600000001</v>
      </c>
      <c r="BC438" s="89">
        <f t="shared" si="10"/>
        <v>27696719.129999999</v>
      </c>
      <c r="BD438" s="89">
        <f t="shared" si="10"/>
        <v>55961324.469900005</v>
      </c>
      <c r="BE438" s="89">
        <f t="shared" si="10"/>
        <v>55992957.5</v>
      </c>
      <c r="BF438" s="89">
        <f t="shared" si="10"/>
        <v>40526369.609999992</v>
      </c>
      <c r="BG438" s="89">
        <f t="shared" si="10"/>
        <v>19790873.870000008</v>
      </c>
      <c r="BH438" s="89">
        <f t="shared" si="10"/>
        <v>15140820.309999997</v>
      </c>
      <c r="BI438" s="89">
        <f t="shared" si="10"/>
        <v>276357271.03600001</v>
      </c>
      <c r="BJ438" s="89">
        <f t="shared" si="10"/>
        <v>103859563.42000002</v>
      </c>
      <c r="BK438" s="89">
        <f t="shared" si="10"/>
        <v>47120518.469999991</v>
      </c>
      <c r="BL438" s="89">
        <f t="shared" si="10"/>
        <v>29225502.580000009</v>
      </c>
      <c r="BM438" s="89">
        <f t="shared" si="10"/>
        <v>52694984.359999999</v>
      </c>
      <c r="BN438" s="89">
        <f t="shared" si="10"/>
        <v>70391844.039999992</v>
      </c>
      <c r="BO438" s="89">
        <f t="shared" si="10"/>
        <v>30105210.280000001</v>
      </c>
      <c r="BP438" s="89">
        <f t="shared" si="10"/>
        <v>22825910.790000025</v>
      </c>
      <c r="BQ438" s="89">
        <f t="shared" ref="BQ438:BX438" si="11">SUM(BQ244:BQ437)</f>
        <v>28981313.810000002</v>
      </c>
      <c r="BR438" s="89">
        <f t="shared" si="11"/>
        <v>40066822.100000009</v>
      </c>
      <c r="BS438" s="89">
        <f t="shared" si="11"/>
        <v>51775536.140000008</v>
      </c>
      <c r="BT438" s="89">
        <f t="shared" si="11"/>
        <v>47071686.319999993</v>
      </c>
      <c r="BU438" s="89">
        <f t="shared" si="11"/>
        <v>67371677.819999993</v>
      </c>
      <c r="BV438" s="89">
        <f t="shared" si="11"/>
        <v>47264620.190000005</v>
      </c>
      <c r="BW438" s="89">
        <f t="shared" si="11"/>
        <v>25918392.590000007</v>
      </c>
      <c r="BX438" s="89">
        <f t="shared" si="11"/>
        <v>18232993.519999996</v>
      </c>
      <c r="BY438" s="90">
        <f>SUM(BY244:BY437)</f>
        <v>6285042303.1801033</v>
      </c>
    </row>
    <row r="439" spans="1:77" x14ac:dyDescent="0.2">
      <c r="A439" s="83"/>
      <c r="B439" s="84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</row>
    <row r="440" spans="1:77" s="101" customFormat="1" x14ac:dyDescent="0.2">
      <c r="A440" s="98"/>
      <c r="B440" s="88" t="s">
        <v>1066</v>
      </c>
      <c r="C440" s="87"/>
      <c r="D440" s="99">
        <f>SUM(D244:D363)</f>
        <v>81431363.950000003</v>
      </c>
      <c r="E440" s="99">
        <f t="shared" ref="E440:BP440" si="12">SUM(E244:E363)</f>
        <v>61581031.320000008</v>
      </c>
      <c r="F440" s="99">
        <f t="shared" si="12"/>
        <v>91067377.609999999</v>
      </c>
      <c r="G440" s="99">
        <f t="shared" si="12"/>
        <v>71412209.799999982</v>
      </c>
      <c r="H440" s="99">
        <f t="shared" si="12"/>
        <v>59100043.050000004</v>
      </c>
      <c r="I440" s="99">
        <f t="shared" si="12"/>
        <v>24792523.500000004</v>
      </c>
      <c r="J440" s="99">
        <f t="shared" si="12"/>
        <v>956285653.38</v>
      </c>
      <c r="K440" s="99">
        <f t="shared" si="12"/>
        <v>71750711.399999976</v>
      </c>
      <c r="L440" s="99">
        <f t="shared" si="12"/>
        <v>31735644.369999994</v>
      </c>
      <c r="M440" s="99">
        <f t="shared" si="12"/>
        <v>170268044.49000004</v>
      </c>
      <c r="N440" s="99">
        <f t="shared" si="12"/>
        <v>25439061.859999999</v>
      </c>
      <c r="O440" s="99">
        <f t="shared" si="12"/>
        <v>56894229.970000006</v>
      </c>
      <c r="P440" s="99">
        <f t="shared" si="12"/>
        <v>78833572.900000006</v>
      </c>
      <c r="Q440" s="99">
        <f t="shared" si="12"/>
        <v>84973465.859999985</v>
      </c>
      <c r="R440" s="99">
        <f t="shared" si="12"/>
        <v>22850001.950000003</v>
      </c>
      <c r="S440" s="99">
        <f t="shared" si="12"/>
        <v>75018092.810000002</v>
      </c>
      <c r="T440" s="99">
        <f t="shared" si="12"/>
        <v>49881068.710000008</v>
      </c>
      <c r="U440" s="99">
        <f t="shared" si="12"/>
        <v>24958105.219999995</v>
      </c>
      <c r="V440" s="99">
        <f t="shared" si="12"/>
        <v>165130674.18999991</v>
      </c>
      <c r="W440" s="99">
        <f t="shared" si="12"/>
        <v>83885130.5</v>
      </c>
      <c r="X440" s="99">
        <f t="shared" si="12"/>
        <v>44951029.11999999</v>
      </c>
      <c r="Y440" s="99">
        <f t="shared" si="12"/>
        <v>80868744.599999994</v>
      </c>
      <c r="Z440" s="99">
        <f t="shared" si="12"/>
        <v>36231515.090000004</v>
      </c>
      <c r="AA440" s="99">
        <f t="shared" si="12"/>
        <v>51670706.450000003</v>
      </c>
      <c r="AB440" s="99">
        <f t="shared" si="12"/>
        <v>34061412.810000002</v>
      </c>
      <c r="AC440" s="99">
        <f t="shared" si="12"/>
        <v>25388402.609999999</v>
      </c>
      <c r="AD440" s="99">
        <f t="shared" si="12"/>
        <v>35182287.149999999</v>
      </c>
      <c r="AE440" s="99">
        <f t="shared" si="12"/>
        <v>128184508.52999991</v>
      </c>
      <c r="AF440" s="99">
        <f t="shared" si="12"/>
        <v>33436761.892400004</v>
      </c>
      <c r="AG440" s="99">
        <f t="shared" si="12"/>
        <v>23661696.020000003</v>
      </c>
      <c r="AH440" s="99">
        <f t="shared" si="12"/>
        <v>25728676.220000003</v>
      </c>
      <c r="AI440" s="99">
        <f t="shared" si="12"/>
        <v>24133001.169999998</v>
      </c>
      <c r="AJ440" s="99">
        <f t="shared" si="12"/>
        <v>42771993.289999999</v>
      </c>
      <c r="AK440" s="99">
        <f t="shared" si="12"/>
        <v>30808890.010000005</v>
      </c>
      <c r="AL440" s="99">
        <f t="shared" si="12"/>
        <v>28503916.120000001</v>
      </c>
      <c r="AM440" s="99">
        <f t="shared" si="12"/>
        <v>51467104.110000014</v>
      </c>
      <c r="AN440" s="99">
        <f t="shared" si="12"/>
        <v>27754633.240000002</v>
      </c>
      <c r="AO440" s="99">
        <f t="shared" si="12"/>
        <v>22873118.190000005</v>
      </c>
      <c r="AP440" s="99">
        <f t="shared" si="12"/>
        <v>28662796.400000002</v>
      </c>
      <c r="AQ440" s="99">
        <f t="shared" si="12"/>
        <v>117626467.75999999</v>
      </c>
      <c r="AR440" s="99">
        <f t="shared" si="12"/>
        <v>26346085.730000004</v>
      </c>
      <c r="AS440" s="99">
        <f t="shared" si="12"/>
        <v>35990026.919999979</v>
      </c>
      <c r="AT440" s="99">
        <f t="shared" si="12"/>
        <v>22112884.380000003</v>
      </c>
      <c r="AU440" s="99">
        <f t="shared" si="12"/>
        <v>23078194.579999998</v>
      </c>
      <c r="AV440" s="99">
        <f t="shared" si="12"/>
        <v>23695626.130000003</v>
      </c>
      <c r="AW440" s="99">
        <f t="shared" si="12"/>
        <v>25653026.960000005</v>
      </c>
      <c r="AX440" s="99">
        <f t="shared" si="12"/>
        <v>257914190.09999999</v>
      </c>
      <c r="AY440" s="99">
        <f t="shared" si="12"/>
        <v>41280750.959999993</v>
      </c>
      <c r="AZ440" s="99">
        <f t="shared" si="12"/>
        <v>38515174.25</v>
      </c>
      <c r="BA440" s="99">
        <f t="shared" si="12"/>
        <v>52431811.639999986</v>
      </c>
      <c r="BB440" s="99">
        <f t="shared" si="12"/>
        <v>35726397.399999999</v>
      </c>
      <c r="BC440" s="99">
        <f t="shared" si="12"/>
        <v>25879342.779999997</v>
      </c>
      <c r="BD440" s="99">
        <f t="shared" si="12"/>
        <v>41673895.779899999</v>
      </c>
      <c r="BE440" s="99">
        <f t="shared" si="12"/>
        <v>49410824.149999999</v>
      </c>
      <c r="BF440" s="99">
        <f t="shared" si="12"/>
        <v>37176516.609999992</v>
      </c>
      <c r="BG440" s="99">
        <f t="shared" si="12"/>
        <v>17938828.750000007</v>
      </c>
      <c r="BH440" s="99">
        <f t="shared" si="12"/>
        <v>13807407.309999997</v>
      </c>
      <c r="BI440" s="99">
        <f t="shared" si="12"/>
        <v>234223659.44600001</v>
      </c>
      <c r="BJ440" s="99">
        <f t="shared" si="12"/>
        <v>94892225.900000006</v>
      </c>
      <c r="BK440" s="99">
        <f t="shared" si="12"/>
        <v>40518087.529999994</v>
      </c>
      <c r="BL440" s="99">
        <f t="shared" si="12"/>
        <v>24639688.370000008</v>
      </c>
      <c r="BM440" s="99">
        <f t="shared" si="12"/>
        <v>45215516.260000005</v>
      </c>
      <c r="BN440" s="99">
        <f t="shared" si="12"/>
        <v>59736109.949999988</v>
      </c>
      <c r="BO440" s="99">
        <f t="shared" si="12"/>
        <v>26957164</v>
      </c>
      <c r="BP440" s="99">
        <f t="shared" si="12"/>
        <v>10787731.350000024</v>
      </c>
      <c r="BQ440" s="99">
        <f t="shared" ref="BQ440:BX440" si="13">SUM(BQ244:BQ363)</f>
        <v>24904372.850000005</v>
      </c>
      <c r="BR440" s="99">
        <f t="shared" si="13"/>
        <v>35140375.400000006</v>
      </c>
      <c r="BS440" s="99">
        <f t="shared" si="13"/>
        <v>47678703.070000015</v>
      </c>
      <c r="BT440" s="99">
        <f t="shared" si="13"/>
        <v>35321109.140000001</v>
      </c>
      <c r="BU440" s="99">
        <f t="shared" si="13"/>
        <v>57230523.219999999</v>
      </c>
      <c r="BV440" s="99">
        <f t="shared" si="13"/>
        <v>41549132.090000004</v>
      </c>
      <c r="BW440" s="99">
        <f t="shared" si="13"/>
        <v>22296319.640000004</v>
      </c>
      <c r="BX440" s="99">
        <f t="shared" si="13"/>
        <v>17013219.149999999</v>
      </c>
      <c r="BY440" s="100">
        <f>SUM(BY244:BY365)</f>
        <v>5016301360.8701</v>
      </c>
    </row>
    <row r="441" spans="1:77" s="107" customFormat="1" x14ac:dyDescent="0.2">
      <c r="A441" s="102"/>
      <c r="B441" s="103" t="s">
        <v>1067</v>
      </c>
      <c r="C441" s="104"/>
      <c r="D441" s="105">
        <f>SUM(D364:D437)</f>
        <v>40683328.780000001</v>
      </c>
      <c r="E441" s="105">
        <f t="shared" ref="E441:BP441" si="14">SUM(E364:E437)</f>
        <v>26534558.800000001</v>
      </c>
      <c r="F441" s="105">
        <f t="shared" si="14"/>
        <v>18342559.560000002</v>
      </c>
      <c r="G441" s="105">
        <f t="shared" si="14"/>
        <v>12983883.65</v>
      </c>
      <c r="H441" s="105">
        <f t="shared" si="14"/>
        <v>12262487.220000001</v>
      </c>
      <c r="I441" s="105">
        <f t="shared" si="14"/>
        <v>6646543.9000000004</v>
      </c>
      <c r="J441" s="105">
        <f t="shared" si="14"/>
        <v>633675371.07999992</v>
      </c>
      <c r="K441" s="105">
        <f t="shared" si="14"/>
        <v>12733785.59</v>
      </c>
      <c r="L441" s="105">
        <f t="shared" si="14"/>
        <v>2795899</v>
      </c>
      <c r="M441" s="105">
        <f t="shared" si="14"/>
        <v>28559060.5</v>
      </c>
      <c r="N441" s="105">
        <f t="shared" si="14"/>
        <v>3513007</v>
      </c>
      <c r="O441" s="105">
        <f t="shared" si="14"/>
        <v>9221127.5500000007</v>
      </c>
      <c r="P441" s="105">
        <f t="shared" si="14"/>
        <v>14369516</v>
      </c>
      <c r="Q441" s="105">
        <f t="shared" si="14"/>
        <v>7619880.5899999999</v>
      </c>
      <c r="R441" s="105">
        <f t="shared" si="14"/>
        <v>705234</v>
      </c>
      <c r="S441" s="105">
        <f t="shared" si="14"/>
        <v>7519331.4900000002</v>
      </c>
      <c r="T441" s="105">
        <f t="shared" si="14"/>
        <v>3932276.75</v>
      </c>
      <c r="U441" s="105">
        <f t="shared" si="14"/>
        <v>3552623.55</v>
      </c>
      <c r="V441" s="105">
        <f t="shared" si="14"/>
        <v>11717698.77</v>
      </c>
      <c r="W441" s="105">
        <f t="shared" si="14"/>
        <v>3216918.51</v>
      </c>
      <c r="X441" s="105">
        <f t="shared" si="14"/>
        <v>4698742.6500000004</v>
      </c>
      <c r="Y441" s="105">
        <f t="shared" si="14"/>
        <v>6297124.0099999998</v>
      </c>
      <c r="Z441" s="105">
        <f t="shared" si="14"/>
        <v>3959293.4199999995</v>
      </c>
      <c r="AA441" s="105">
        <f t="shared" si="14"/>
        <v>13495901.540000001</v>
      </c>
      <c r="AB441" s="105">
        <f t="shared" si="14"/>
        <v>5647635.5899999999</v>
      </c>
      <c r="AC441" s="105">
        <f t="shared" si="14"/>
        <v>654038.75</v>
      </c>
      <c r="AD441" s="105">
        <f t="shared" si="14"/>
        <v>3038820.17</v>
      </c>
      <c r="AE441" s="105">
        <f t="shared" si="14"/>
        <v>122461545.41000001</v>
      </c>
      <c r="AF441" s="105">
        <f t="shared" si="14"/>
        <v>8967849.3800000008</v>
      </c>
      <c r="AG441" s="105">
        <f t="shared" si="14"/>
        <v>6409619</v>
      </c>
      <c r="AH441" s="105">
        <f t="shared" si="14"/>
        <v>3208175.25</v>
      </c>
      <c r="AI441" s="105">
        <f t="shared" si="14"/>
        <v>4268521.4000000004</v>
      </c>
      <c r="AJ441" s="105">
        <f t="shared" si="14"/>
        <v>6598975.8499999996</v>
      </c>
      <c r="AK441" s="105">
        <f t="shared" si="14"/>
        <v>5232082.0999999996</v>
      </c>
      <c r="AL441" s="105">
        <f t="shared" si="14"/>
        <v>4830999.75</v>
      </c>
      <c r="AM441" s="105">
        <f t="shared" si="14"/>
        <v>7087441.5999999996</v>
      </c>
      <c r="AN441" s="105">
        <f t="shared" si="14"/>
        <v>6030721.3499999996</v>
      </c>
      <c r="AO441" s="105">
        <f t="shared" si="14"/>
        <v>6380387.25</v>
      </c>
      <c r="AP441" s="105">
        <f t="shared" si="14"/>
        <v>3621581.9</v>
      </c>
      <c r="AQ441" s="105">
        <f t="shared" si="14"/>
        <v>26909245.249999996</v>
      </c>
      <c r="AR441" s="105">
        <f t="shared" si="14"/>
        <v>1869192.15</v>
      </c>
      <c r="AS441" s="105">
        <f t="shared" si="14"/>
        <v>7384416.4299999997</v>
      </c>
      <c r="AT441" s="105">
        <f t="shared" si="14"/>
        <v>3487877.45</v>
      </c>
      <c r="AU441" s="105">
        <f t="shared" si="14"/>
        <v>4474534</v>
      </c>
      <c r="AV441" s="105">
        <f t="shared" si="14"/>
        <v>491297.25</v>
      </c>
      <c r="AW441" s="105">
        <f t="shared" si="14"/>
        <v>2102437.2000000002</v>
      </c>
      <c r="AX441" s="105">
        <f t="shared" si="14"/>
        <v>262824107.57000002</v>
      </c>
      <c r="AY441" s="105">
        <f t="shared" si="14"/>
        <v>5065413.62</v>
      </c>
      <c r="AZ441" s="105">
        <f t="shared" si="14"/>
        <v>10584753.890000001</v>
      </c>
      <c r="BA441" s="105">
        <f t="shared" si="14"/>
        <v>11443218.5</v>
      </c>
      <c r="BB441" s="105">
        <f t="shared" si="14"/>
        <v>9233203.1999999993</v>
      </c>
      <c r="BC441" s="105">
        <f t="shared" si="14"/>
        <v>1817376.35</v>
      </c>
      <c r="BD441" s="105">
        <f t="shared" si="14"/>
        <v>14287428.690000001</v>
      </c>
      <c r="BE441" s="105">
        <f t="shared" si="14"/>
        <v>6582133.3499999996</v>
      </c>
      <c r="BF441" s="105">
        <f t="shared" si="14"/>
        <v>3349853</v>
      </c>
      <c r="BG441" s="105">
        <f t="shared" si="14"/>
        <v>1852045.1199999999</v>
      </c>
      <c r="BH441" s="105">
        <f t="shared" si="14"/>
        <v>1333413</v>
      </c>
      <c r="BI441" s="105">
        <f t="shared" si="14"/>
        <v>42133611.590000004</v>
      </c>
      <c r="BJ441" s="105">
        <f t="shared" si="14"/>
        <v>8967337.5199999996</v>
      </c>
      <c r="BK441" s="105">
        <f t="shared" si="14"/>
        <v>6602430.9400000013</v>
      </c>
      <c r="BL441" s="105">
        <f t="shared" si="14"/>
        <v>4585814.21</v>
      </c>
      <c r="BM441" s="105">
        <f t="shared" si="14"/>
        <v>7479468.0999999996</v>
      </c>
      <c r="BN441" s="105">
        <f t="shared" si="14"/>
        <v>10655734.09</v>
      </c>
      <c r="BO441" s="105">
        <f t="shared" si="14"/>
        <v>3148046.28</v>
      </c>
      <c r="BP441" s="105">
        <f t="shared" si="14"/>
        <v>12038179.439999999</v>
      </c>
      <c r="BQ441" s="105">
        <f t="shared" ref="BQ441:BX441" si="15">SUM(BQ364:BQ437)</f>
        <v>4076940.96</v>
      </c>
      <c r="BR441" s="105">
        <f t="shared" si="15"/>
        <v>4926446.7</v>
      </c>
      <c r="BS441" s="105">
        <f t="shared" si="15"/>
        <v>4096833.07</v>
      </c>
      <c r="BT441" s="105">
        <f t="shared" si="15"/>
        <v>11750577.180000002</v>
      </c>
      <c r="BU441" s="105">
        <f t="shared" si="15"/>
        <v>10141154.600000001</v>
      </c>
      <c r="BV441" s="105">
        <f t="shared" si="15"/>
        <v>5715488.0999999996</v>
      </c>
      <c r="BW441" s="105">
        <f t="shared" si="15"/>
        <v>3622072.95</v>
      </c>
      <c r="BX441" s="105">
        <f t="shared" si="15"/>
        <v>1219774.3700000001</v>
      </c>
      <c r="BY441" s="106">
        <f>SUM(BY366:BY437)</f>
        <v>1268740942.3099999</v>
      </c>
    </row>
    <row r="442" spans="1:77" s="101" customFormat="1" x14ac:dyDescent="0.2">
      <c r="A442" s="98"/>
      <c r="B442" s="88" t="s">
        <v>1068</v>
      </c>
      <c r="C442" s="87"/>
      <c r="D442" s="99">
        <f>SUM(D29,D47,D440)</f>
        <v>710834278.21000016</v>
      </c>
      <c r="E442" s="99">
        <f t="shared" ref="E442:BP442" si="16">SUM(E29,E47,E440)</f>
        <v>191221477.11000001</v>
      </c>
      <c r="F442" s="99">
        <f t="shared" si="16"/>
        <v>339004456.93000001</v>
      </c>
      <c r="G442" s="99">
        <f t="shared" si="16"/>
        <v>120451934.19999999</v>
      </c>
      <c r="H442" s="99">
        <f t="shared" si="16"/>
        <v>103595804.54000001</v>
      </c>
      <c r="I442" s="99">
        <f t="shared" si="16"/>
        <v>36721575.280000001</v>
      </c>
      <c r="J442" s="99">
        <f t="shared" si="16"/>
        <v>2178410432.6999998</v>
      </c>
      <c r="K442" s="99">
        <f t="shared" si="16"/>
        <v>198590176.36999997</v>
      </c>
      <c r="L442" s="99">
        <f t="shared" si="16"/>
        <v>53694531.879999995</v>
      </c>
      <c r="M442" s="99">
        <f t="shared" si="16"/>
        <v>448805279.1400001</v>
      </c>
      <c r="N442" s="99">
        <f t="shared" si="16"/>
        <v>47607939.990000002</v>
      </c>
      <c r="O442" s="99">
        <f t="shared" si="16"/>
        <v>132274825.55000001</v>
      </c>
      <c r="P442" s="99">
        <f t="shared" si="16"/>
        <v>280540899.32000005</v>
      </c>
      <c r="Q442" s="99">
        <f t="shared" si="16"/>
        <v>237941174.23999998</v>
      </c>
      <c r="R442" s="99">
        <f t="shared" si="16"/>
        <v>28749725.530000001</v>
      </c>
      <c r="S442" s="99">
        <f t="shared" si="16"/>
        <v>116743198.16</v>
      </c>
      <c r="T442" s="99">
        <f t="shared" si="16"/>
        <v>87752789.939999998</v>
      </c>
      <c r="U442" s="99">
        <f t="shared" si="16"/>
        <v>48633452.459999993</v>
      </c>
      <c r="V442" s="99">
        <f t="shared" si="16"/>
        <v>909734557.29999995</v>
      </c>
      <c r="W442" s="99">
        <f t="shared" si="16"/>
        <v>180158755.13</v>
      </c>
      <c r="X442" s="99">
        <f t="shared" si="16"/>
        <v>93495439.049999982</v>
      </c>
      <c r="Y442" s="99">
        <f t="shared" si="16"/>
        <v>241415831.36999997</v>
      </c>
      <c r="Z442" s="99">
        <f t="shared" si="16"/>
        <v>69347877.270000011</v>
      </c>
      <c r="AA442" s="99">
        <f t="shared" si="16"/>
        <v>100768265.81999999</v>
      </c>
      <c r="AB442" s="99">
        <f t="shared" si="16"/>
        <v>103299672.81</v>
      </c>
      <c r="AC442" s="99">
        <f t="shared" si="16"/>
        <v>44048056.509999998</v>
      </c>
      <c r="AD442" s="99">
        <f t="shared" si="16"/>
        <v>57257297.149999999</v>
      </c>
      <c r="AE442" s="99">
        <f t="shared" si="16"/>
        <v>1099269258.1200001</v>
      </c>
      <c r="AF442" s="99">
        <f t="shared" si="16"/>
        <v>65169798.942400001</v>
      </c>
      <c r="AG442" s="99">
        <f t="shared" si="16"/>
        <v>45192546.670000002</v>
      </c>
      <c r="AH442" s="99">
        <f t="shared" si="16"/>
        <v>43601328.219999999</v>
      </c>
      <c r="AI442" s="99">
        <f t="shared" si="16"/>
        <v>43893081.170000002</v>
      </c>
      <c r="AJ442" s="99">
        <f t="shared" si="16"/>
        <v>68673717.289999992</v>
      </c>
      <c r="AK442" s="99">
        <f t="shared" si="16"/>
        <v>59327088.99000001</v>
      </c>
      <c r="AL442" s="99">
        <f t="shared" si="16"/>
        <v>53956261.120000005</v>
      </c>
      <c r="AM442" s="99">
        <f t="shared" si="16"/>
        <v>93485956.310000017</v>
      </c>
      <c r="AN442" s="99">
        <f t="shared" si="16"/>
        <v>56122210.490000002</v>
      </c>
      <c r="AO442" s="99">
        <f t="shared" si="16"/>
        <v>53216337.110000007</v>
      </c>
      <c r="AP442" s="99">
        <f t="shared" si="16"/>
        <v>53766345.510000005</v>
      </c>
      <c r="AQ442" s="99">
        <f t="shared" si="16"/>
        <v>389943361.51999998</v>
      </c>
      <c r="AR442" s="99">
        <f t="shared" si="16"/>
        <v>51560137.719999999</v>
      </c>
      <c r="AS442" s="99">
        <f t="shared" si="16"/>
        <v>56003330.159999982</v>
      </c>
      <c r="AT442" s="99">
        <f t="shared" si="16"/>
        <v>49086014.430000007</v>
      </c>
      <c r="AU442" s="99">
        <f t="shared" si="16"/>
        <v>45888467.099999994</v>
      </c>
      <c r="AV442" s="99">
        <f t="shared" si="16"/>
        <v>27499584.750000004</v>
      </c>
      <c r="AW442" s="99">
        <f t="shared" si="16"/>
        <v>37942575.460000008</v>
      </c>
      <c r="AX442" s="99">
        <f t="shared" si="16"/>
        <v>946295993.68999994</v>
      </c>
      <c r="AY442" s="99">
        <f t="shared" si="16"/>
        <v>77189985.709999993</v>
      </c>
      <c r="AZ442" s="99">
        <f t="shared" si="16"/>
        <v>79223552.25</v>
      </c>
      <c r="BA442" s="99">
        <f t="shared" si="16"/>
        <v>112857531.33999999</v>
      </c>
      <c r="BB442" s="99">
        <f t="shared" si="16"/>
        <v>109980764.50999999</v>
      </c>
      <c r="BC442" s="99">
        <f t="shared" si="16"/>
        <v>78958705.879999995</v>
      </c>
      <c r="BD442" s="99">
        <f t="shared" si="16"/>
        <v>152391752.77990001</v>
      </c>
      <c r="BE442" s="99">
        <f t="shared" si="16"/>
        <v>117784973.55000001</v>
      </c>
      <c r="BF442" s="99">
        <f t="shared" si="16"/>
        <v>80007159.599999994</v>
      </c>
      <c r="BG442" s="99">
        <f t="shared" si="16"/>
        <v>28816211.150000006</v>
      </c>
      <c r="BH442" s="99">
        <f t="shared" si="16"/>
        <v>21529079.309999995</v>
      </c>
      <c r="BI442" s="99">
        <f t="shared" si="16"/>
        <v>797761823.03599989</v>
      </c>
      <c r="BJ442" s="99">
        <f t="shared" si="16"/>
        <v>284769475.21000004</v>
      </c>
      <c r="BK442" s="99">
        <f t="shared" si="16"/>
        <v>69811862.530000001</v>
      </c>
      <c r="BL442" s="99">
        <f t="shared" si="16"/>
        <v>44478601.370000005</v>
      </c>
      <c r="BM442" s="99">
        <f t="shared" si="16"/>
        <v>67672059.180000007</v>
      </c>
      <c r="BN442" s="99">
        <f t="shared" si="16"/>
        <v>95506956.169999987</v>
      </c>
      <c r="BO442" s="99">
        <f t="shared" si="16"/>
        <v>41634823.82</v>
      </c>
      <c r="BP442" s="99">
        <f t="shared" si="16"/>
        <v>496611759.62</v>
      </c>
      <c r="BQ442" s="99">
        <f t="shared" ref="BQ442:BX442" si="17">SUM(BQ29,BQ47,BQ440)</f>
        <v>56009585.820000008</v>
      </c>
      <c r="BR442" s="99">
        <f t="shared" si="17"/>
        <v>65347653.900000006</v>
      </c>
      <c r="BS442" s="99">
        <f t="shared" si="17"/>
        <v>87641660.350000024</v>
      </c>
      <c r="BT442" s="99">
        <f t="shared" si="17"/>
        <v>103051383.2</v>
      </c>
      <c r="BU442" s="99">
        <f t="shared" si="17"/>
        <v>190175052.31999999</v>
      </c>
      <c r="BV442" s="99">
        <f t="shared" si="17"/>
        <v>72666701.480000004</v>
      </c>
      <c r="BW442" s="99">
        <f t="shared" si="17"/>
        <v>40305969.820000008</v>
      </c>
      <c r="BX442" s="99">
        <f t="shared" si="17"/>
        <v>30427495.079999998</v>
      </c>
      <c r="BY442" s="100">
        <f>SUM(BY29,BY47,BY440)</f>
        <v>13610195569.640299</v>
      </c>
    </row>
    <row r="443" spans="1:77" s="107" customFormat="1" x14ac:dyDescent="0.2">
      <c r="A443" s="102"/>
      <c r="B443" s="103" t="s">
        <v>1069</v>
      </c>
      <c r="C443" s="104"/>
      <c r="D443" s="105">
        <f>SUM(D129,D179,D243,D441)</f>
        <v>653708383.08999991</v>
      </c>
      <c r="E443" s="105">
        <f t="shared" ref="E443:BP443" si="18">SUM(E129,E179,E243,E441)</f>
        <v>171641700.18000004</v>
      </c>
      <c r="F443" s="105">
        <f t="shared" si="18"/>
        <v>355435547.31</v>
      </c>
      <c r="G443" s="105">
        <f t="shared" si="18"/>
        <v>101402840.47000001</v>
      </c>
      <c r="H443" s="105">
        <f t="shared" si="18"/>
        <v>86563162.399999991</v>
      </c>
      <c r="I443" s="105">
        <f t="shared" si="18"/>
        <v>35285384.509999998</v>
      </c>
      <c r="J443" s="105">
        <f t="shared" si="18"/>
        <v>2102914919.7199998</v>
      </c>
      <c r="K443" s="105">
        <f t="shared" si="18"/>
        <v>170982122.17000002</v>
      </c>
      <c r="L443" s="105">
        <f t="shared" si="18"/>
        <v>48960133.799999997</v>
      </c>
      <c r="M443" s="105">
        <f t="shared" si="18"/>
        <v>425057941.02999997</v>
      </c>
      <c r="N443" s="105">
        <f t="shared" si="18"/>
        <v>41388704.07</v>
      </c>
      <c r="O443" s="105">
        <f t="shared" si="18"/>
        <v>117750699.22</v>
      </c>
      <c r="P443" s="105">
        <f t="shared" si="18"/>
        <v>243585489.68000004</v>
      </c>
      <c r="Q443" s="105">
        <f t="shared" si="18"/>
        <v>203535354.43000004</v>
      </c>
      <c r="R443" s="105">
        <f t="shared" si="18"/>
        <v>20624557.93</v>
      </c>
      <c r="S443" s="105">
        <f t="shared" si="18"/>
        <v>77373050.738999978</v>
      </c>
      <c r="T443" s="105">
        <f t="shared" si="18"/>
        <v>62321346.960000001</v>
      </c>
      <c r="U443" s="105">
        <f t="shared" si="18"/>
        <v>39772362.25999999</v>
      </c>
      <c r="V443" s="105">
        <f t="shared" si="18"/>
        <v>863050873.6500001</v>
      </c>
      <c r="W443" s="105">
        <f t="shared" si="18"/>
        <v>156203465.64999998</v>
      </c>
      <c r="X443" s="105">
        <f t="shared" si="18"/>
        <v>83080815.109999999</v>
      </c>
      <c r="Y443" s="105">
        <f t="shared" si="18"/>
        <v>194846508.30000001</v>
      </c>
      <c r="Z443" s="105">
        <f t="shared" si="18"/>
        <v>55763833.380000003</v>
      </c>
      <c r="AA443" s="105">
        <f t="shared" si="18"/>
        <v>84293609.200000018</v>
      </c>
      <c r="AB443" s="105">
        <f t="shared" si="18"/>
        <v>79109173.730000004</v>
      </c>
      <c r="AC443" s="105">
        <f t="shared" si="18"/>
        <v>31063604.599999998</v>
      </c>
      <c r="AD443" s="105">
        <f t="shared" si="18"/>
        <v>31696199.530000001</v>
      </c>
      <c r="AE443" s="105">
        <f t="shared" si="18"/>
        <v>1099371646.05</v>
      </c>
      <c r="AF443" s="105">
        <f t="shared" si="18"/>
        <v>62920803.620000005</v>
      </c>
      <c r="AG443" s="105">
        <f t="shared" si="18"/>
        <v>39070970.821000002</v>
      </c>
      <c r="AH443" s="105">
        <f t="shared" si="18"/>
        <v>36170900.900000006</v>
      </c>
      <c r="AI443" s="105">
        <f t="shared" si="18"/>
        <v>35042861.890000001</v>
      </c>
      <c r="AJ443" s="105">
        <f t="shared" si="18"/>
        <v>59792075.229999989</v>
      </c>
      <c r="AK443" s="105">
        <f t="shared" si="18"/>
        <v>48535280.440000005</v>
      </c>
      <c r="AL443" s="105">
        <f t="shared" si="18"/>
        <v>47427114.189999998</v>
      </c>
      <c r="AM443" s="105">
        <f t="shared" si="18"/>
        <v>76355865.589999989</v>
      </c>
      <c r="AN443" s="105">
        <f t="shared" si="18"/>
        <v>45249629.540000007</v>
      </c>
      <c r="AO443" s="105">
        <f t="shared" si="18"/>
        <v>46432009.909999996</v>
      </c>
      <c r="AP443" s="105">
        <f t="shared" si="18"/>
        <v>40485342.479999997</v>
      </c>
      <c r="AQ443" s="105">
        <f t="shared" si="18"/>
        <v>354244008.41000003</v>
      </c>
      <c r="AR443" s="105">
        <f t="shared" si="18"/>
        <v>47643772.119999997</v>
      </c>
      <c r="AS443" s="105">
        <f t="shared" si="18"/>
        <v>47253089.079999998</v>
      </c>
      <c r="AT443" s="105">
        <f t="shared" si="18"/>
        <v>42468696.289999999</v>
      </c>
      <c r="AU443" s="105">
        <f t="shared" si="18"/>
        <v>42240552.620000005</v>
      </c>
      <c r="AV443" s="105">
        <f t="shared" si="18"/>
        <v>16044332.58</v>
      </c>
      <c r="AW443" s="105">
        <f t="shared" si="18"/>
        <v>27621114.489999998</v>
      </c>
      <c r="AX443" s="105">
        <f t="shared" si="18"/>
        <v>980395104.0799998</v>
      </c>
      <c r="AY443" s="105">
        <f t="shared" si="18"/>
        <v>55343674.999999993</v>
      </c>
      <c r="AZ443" s="105">
        <f t="shared" si="18"/>
        <v>69384004.379999995</v>
      </c>
      <c r="BA443" s="105">
        <f t="shared" si="18"/>
        <v>96542711.609999999</v>
      </c>
      <c r="BB443" s="105">
        <f t="shared" si="18"/>
        <v>86613575.61999999</v>
      </c>
      <c r="BC443" s="105">
        <f t="shared" si="18"/>
        <v>67459477.719999999</v>
      </c>
      <c r="BD443" s="105">
        <f t="shared" si="18"/>
        <v>145106846.27560002</v>
      </c>
      <c r="BE443" s="105">
        <f t="shared" si="18"/>
        <v>97665767.319999978</v>
      </c>
      <c r="BF443" s="105">
        <f t="shared" si="18"/>
        <v>60289088.519999996</v>
      </c>
      <c r="BG443" s="105">
        <f t="shared" si="18"/>
        <v>24577854.759999994</v>
      </c>
      <c r="BH443" s="105">
        <f t="shared" si="18"/>
        <v>17069313.75</v>
      </c>
      <c r="BI443" s="105">
        <f t="shared" si="18"/>
        <v>663357437.88</v>
      </c>
      <c r="BJ443" s="105">
        <f t="shared" si="18"/>
        <v>230920262.84999999</v>
      </c>
      <c r="BK443" s="105">
        <f t="shared" si="18"/>
        <v>55176278.829999983</v>
      </c>
      <c r="BL443" s="105">
        <f t="shared" si="18"/>
        <v>37029132.020000003</v>
      </c>
      <c r="BM443" s="105">
        <f t="shared" si="18"/>
        <v>51640731.280000001</v>
      </c>
      <c r="BN443" s="105">
        <f t="shared" si="18"/>
        <v>77160698.320000008</v>
      </c>
      <c r="BO443" s="105">
        <f t="shared" si="18"/>
        <v>34872494.520000003</v>
      </c>
      <c r="BP443" s="105">
        <f t="shared" si="18"/>
        <v>433899115.85000002</v>
      </c>
      <c r="BQ443" s="105">
        <f t="shared" ref="BQ443:BX443" si="19">SUM(BQ129,BQ179,BQ243,BQ441)</f>
        <v>42026742.899999999</v>
      </c>
      <c r="BR443" s="105">
        <f t="shared" si="19"/>
        <v>46450383.310000002</v>
      </c>
      <c r="BS443" s="105">
        <f t="shared" si="19"/>
        <v>70212581.859999985</v>
      </c>
      <c r="BT443" s="105">
        <f t="shared" si="19"/>
        <v>74465075.100000009</v>
      </c>
      <c r="BU443" s="105">
        <f t="shared" si="19"/>
        <v>153760426.83999997</v>
      </c>
      <c r="BV443" s="105">
        <f t="shared" si="19"/>
        <v>50360556.18</v>
      </c>
      <c r="BW443" s="105">
        <f t="shared" si="19"/>
        <v>27808080.899999995</v>
      </c>
      <c r="BX443" s="105">
        <f t="shared" si="19"/>
        <v>26023817.09</v>
      </c>
      <c r="BY443" s="106">
        <f>SUM(BY129,BY179,BY243,BY441)</f>
        <v>11526859009.255198</v>
      </c>
    </row>
    <row r="444" spans="1:77" x14ac:dyDescent="0.2">
      <c r="B444" s="108"/>
      <c r="C444" s="109"/>
    </row>
    <row r="445" spans="1:77" x14ac:dyDescent="0.2">
      <c r="B445" s="108"/>
      <c r="C445" s="110" t="s">
        <v>1070</v>
      </c>
      <c r="D445" s="111">
        <f t="shared" ref="D445:BO445" si="20">SUM(D29)</f>
        <v>282998004.61000001</v>
      </c>
      <c r="E445" s="111">
        <f t="shared" si="20"/>
        <v>63273922.539999992</v>
      </c>
      <c r="F445" s="111">
        <f t="shared" si="20"/>
        <v>90714620.620000005</v>
      </c>
      <c r="G445" s="111">
        <f t="shared" si="20"/>
        <v>29314839.789999999</v>
      </c>
      <c r="H445" s="111">
        <f t="shared" si="20"/>
        <v>31507703.91</v>
      </c>
      <c r="I445" s="111">
        <f t="shared" si="20"/>
        <v>9211843.25</v>
      </c>
      <c r="J445" s="111">
        <f t="shared" si="20"/>
        <v>499019372.46999997</v>
      </c>
      <c r="K445" s="111">
        <f t="shared" si="20"/>
        <v>73041569.769999996</v>
      </c>
      <c r="L445" s="111">
        <f t="shared" si="20"/>
        <v>16734717.51</v>
      </c>
      <c r="M445" s="111">
        <f t="shared" si="20"/>
        <v>129322961.02000001</v>
      </c>
      <c r="N445" s="111">
        <f t="shared" si="20"/>
        <v>16948631.630000003</v>
      </c>
      <c r="O445" s="111">
        <f t="shared" si="20"/>
        <v>54025565.829999998</v>
      </c>
      <c r="P445" s="111">
        <f t="shared" si="20"/>
        <v>103753950.82000001</v>
      </c>
      <c r="Q445" s="111">
        <f t="shared" si="20"/>
        <v>78308536.590000004</v>
      </c>
      <c r="R445" s="111">
        <f t="shared" si="20"/>
        <v>4979367.8499999996</v>
      </c>
      <c r="S445" s="111">
        <f t="shared" si="20"/>
        <v>30537243.369999997</v>
      </c>
      <c r="T445" s="111">
        <f t="shared" si="20"/>
        <v>27319549.199999999</v>
      </c>
      <c r="U445" s="111">
        <f t="shared" si="20"/>
        <v>18925972.169999998</v>
      </c>
      <c r="V445" s="111">
        <f t="shared" si="20"/>
        <v>312377647.43000001</v>
      </c>
      <c r="W445" s="111">
        <f t="shared" si="20"/>
        <v>50313203.060000002</v>
      </c>
      <c r="X445" s="111">
        <f t="shared" si="20"/>
        <v>34887438.829999998</v>
      </c>
      <c r="Y445" s="111">
        <f t="shared" si="20"/>
        <v>77405654.509999976</v>
      </c>
      <c r="Z445" s="111">
        <f t="shared" si="20"/>
        <v>28738585.68</v>
      </c>
      <c r="AA445" s="111">
        <f t="shared" si="20"/>
        <v>37624571.289999999</v>
      </c>
      <c r="AB445" s="111">
        <f t="shared" si="20"/>
        <v>45025543.200000003</v>
      </c>
      <c r="AC445" s="111">
        <f t="shared" si="20"/>
        <v>14166505.9</v>
      </c>
      <c r="AD445" s="111">
        <f t="shared" si="20"/>
        <v>17866343</v>
      </c>
      <c r="AE445" s="111">
        <f t="shared" si="20"/>
        <v>334854167.82000005</v>
      </c>
      <c r="AF445" s="111">
        <f t="shared" si="20"/>
        <v>26354841.559999999</v>
      </c>
      <c r="AG445" s="111">
        <f t="shared" si="20"/>
        <v>18008230</v>
      </c>
      <c r="AH445" s="111">
        <f t="shared" si="20"/>
        <v>13246956</v>
      </c>
      <c r="AI445" s="111">
        <f t="shared" si="20"/>
        <v>15611271</v>
      </c>
      <c r="AJ445" s="111">
        <f t="shared" si="20"/>
        <v>15426453.5</v>
      </c>
      <c r="AK445" s="111">
        <f t="shared" si="20"/>
        <v>21240452.02</v>
      </c>
      <c r="AL445" s="111">
        <f t="shared" si="20"/>
        <v>20257863</v>
      </c>
      <c r="AM445" s="111">
        <f t="shared" si="20"/>
        <v>29044669.5</v>
      </c>
      <c r="AN445" s="111">
        <f t="shared" si="20"/>
        <v>20828188.25</v>
      </c>
      <c r="AO445" s="111">
        <f t="shared" si="20"/>
        <v>23164699.920000002</v>
      </c>
      <c r="AP445" s="111">
        <f t="shared" si="20"/>
        <v>20518187.559999999</v>
      </c>
      <c r="AQ445" s="111">
        <f t="shared" si="20"/>
        <v>110045349.65000001</v>
      </c>
      <c r="AR445" s="111">
        <f t="shared" si="20"/>
        <v>21797458.93</v>
      </c>
      <c r="AS445" s="111">
        <f t="shared" si="20"/>
        <v>16593526.5</v>
      </c>
      <c r="AT445" s="111">
        <f t="shared" si="20"/>
        <v>19554514.870000001</v>
      </c>
      <c r="AU445" s="111">
        <f t="shared" si="20"/>
        <v>19087167.210000001</v>
      </c>
      <c r="AV445" s="111">
        <f t="shared" si="20"/>
        <v>3447533.52</v>
      </c>
      <c r="AW445" s="111">
        <f t="shared" si="20"/>
        <v>9384200.0899999999</v>
      </c>
      <c r="AX445" s="111">
        <f t="shared" si="20"/>
        <v>255752636.5</v>
      </c>
      <c r="AY445" s="111">
        <f t="shared" si="20"/>
        <v>26616387.240000002</v>
      </c>
      <c r="AZ445" s="111">
        <f t="shared" si="20"/>
        <v>31287721</v>
      </c>
      <c r="BA445" s="111">
        <f t="shared" si="20"/>
        <v>42953997.550000004</v>
      </c>
      <c r="BB445" s="111">
        <f t="shared" si="20"/>
        <v>41085805.539999999</v>
      </c>
      <c r="BC445" s="111">
        <f t="shared" si="20"/>
        <v>41119287.600000001</v>
      </c>
      <c r="BD445" s="111">
        <f t="shared" si="20"/>
        <v>57650587.760000005</v>
      </c>
      <c r="BE445" s="111">
        <f t="shared" si="20"/>
        <v>30318353.510000002</v>
      </c>
      <c r="BF445" s="111">
        <f t="shared" si="20"/>
        <v>27924930.660000004</v>
      </c>
      <c r="BG445" s="111">
        <f t="shared" si="20"/>
        <v>8411078.8499999996</v>
      </c>
      <c r="BH445" s="111">
        <f t="shared" si="20"/>
        <v>6579255</v>
      </c>
      <c r="BI445" s="111">
        <f t="shared" si="20"/>
        <v>228578864.47999996</v>
      </c>
      <c r="BJ445" s="111">
        <f t="shared" si="20"/>
        <v>96996323.010000005</v>
      </c>
      <c r="BK445" s="111">
        <f t="shared" si="20"/>
        <v>20745829</v>
      </c>
      <c r="BL445" s="111">
        <f t="shared" si="20"/>
        <v>16069243</v>
      </c>
      <c r="BM445" s="111">
        <f t="shared" si="20"/>
        <v>19744485.919999998</v>
      </c>
      <c r="BN445" s="111">
        <f t="shared" si="20"/>
        <v>27853684.219999999</v>
      </c>
      <c r="BO445" s="111">
        <f t="shared" si="20"/>
        <v>10926297.65</v>
      </c>
      <c r="BP445" s="111">
        <f t="shared" ref="BP445:BY445" si="21">SUM(BP29)</f>
        <v>158994044</v>
      </c>
      <c r="BQ445" s="111">
        <f t="shared" si="21"/>
        <v>22399126.469999999</v>
      </c>
      <c r="BR445" s="111">
        <f t="shared" si="21"/>
        <v>23012772.25</v>
      </c>
      <c r="BS445" s="111">
        <f t="shared" si="21"/>
        <v>26658550.850000001</v>
      </c>
      <c r="BT445" s="111">
        <f t="shared" si="21"/>
        <v>45871722.620000005</v>
      </c>
      <c r="BU445" s="111">
        <f t="shared" si="21"/>
        <v>70904099.099999994</v>
      </c>
      <c r="BV445" s="111">
        <f t="shared" si="21"/>
        <v>22570916.489999998</v>
      </c>
      <c r="BW445" s="111">
        <f t="shared" si="21"/>
        <v>12353754.450000001</v>
      </c>
      <c r="BX445" s="111">
        <f t="shared" si="21"/>
        <v>10894691.140000001</v>
      </c>
      <c r="BY445" s="111">
        <f t="shared" si="21"/>
        <v>4213953052.7898993</v>
      </c>
    </row>
    <row r="446" spans="1:77" x14ac:dyDescent="0.2">
      <c r="B446" s="108"/>
      <c r="C446" s="110" t="s">
        <v>1071</v>
      </c>
      <c r="D446" s="111">
        <f t="shared" ref="D446:BO446" si="22">SUM(D47)</f>
        <v>346404909.6500001</v>
      </c>
      <c r="E446" s="111">
        <f t="shared" si="22"/>
        <v>66366523.25</v>
      </c>
      <c r="F446" s="111">
        <f t="shared" si="22"/>
        <v>157222458.69999999</v>
      </c>
      <c r="G446" s="111">
        <f t="shared" si="22"/>
        <v>19724884.609999999</v>
      </c>
      <c r="H446" s="111">
        <f t="shared" si="22"/>
        <v>12988057.58</v>
      </c>
      <c r="I446" s="111">
        <f t="shared" si="22"/>
        <v>2717208.53</v>
      </c>
      <c r="J446" s="111">
        <f t="shared" si="22"/>
        <v>723105406.85000002</v>
      </c>
      <c r="K446" s="111">
        <f t="shared" si="22"/>
        <v>53797895.200000003</v>
      </c>
      <c r="L446" s="111">
        <f t="shared" si="22"/>
        <v>5224170</v>
      </c>
      <c r="M446" s="111">
        <f t="shared" si="22"/>
        <v>149214273.63000003</v>
      </c>
      <c r="N446" s="111">
        <f t="shared" si="22"/>
        <v>5220246.5</v>
      </c>
      <c r="O446" s="111">
        <f t="shared" si="22"/>
        <v>21355029.75</v>
      </c>
      <c r="P446" s="111">
        <f t="shared" si="22"/>
        <v>97953375.600000009</v>
      </c>
      <c r="Q446" s="111">
        <f t="shared" si="22"/>
        <v>74659171.789999992</v>
      </c>
      <c r="R446" s="111">
        <f t="shared" si="22"/>
        <v>920355.73</v>
      </c>
      <c r="S446" s="111">
        <f t="shared" si="22"/>
        <v>11187861.979999999</v>
      </c>
      <c r="T446" s="111">
        <f t="shared" si="22"/>
        <v>10552172.029999999</v>
      </c>
      <c r="U446" s="111">
        <f t="shared" si="22"/>
        <v>4749375.07</v>
      </c>
      <c r="V446" s="111">
        <f t="shared" si="22"/>
        <v>432226235.68000001</v>
      </c>
      <c r="W446" s="111">
        <f t="shared" si="22"/>
        <v>45960421.57</v>
      </c>
      <c r="X446" s="111">
        <f t="shared" si="22"/>
        <v>13656971.1</v>
      </c>
      <c r="Y446" s="111">
        <f t="shared" si="22"/>
        <v>83141432.260000005</v>
      </c>
      <c r="Z446" s="111">
        <f t="shared" si="22"/>
        <v>4377776.5</v>
      </c>
      <c r="AA446" s="111">
        <f t="shared" si="22"/>
        <v>11472988.079999998</v>
      </c>
      <c r="AB446" s="111">
        <f t="shared" si="22"/>
        <v>24212716.800000001</v>
      </c>
      <c r="AC446" s="111">
        <f t="shared" si="22"/>
        <v>4493148</v>
      </c>
      <c r="AD446" s="111">
        <f t="shared" si="22"/>
        <v>4208667</v>
      </c>
      <c r="AE446" s="111">
        <f t="shared" si="22"/>
        <v>636230581.7700001</v>
      </c>
      <c r="AF446" s="111">
        <f t="shared" si="22"/>
        <v>5378195.4900000002</v>
      </c>
      <c r="AG446" s="111">
        <f t="shared" si="22"/>
        <v>3522620.65</v>
      </c>
      <c r="AH446" s="111">
        <f t="shared" si="22"/>
        <v>4625696</v>
      </c>
      <c r="AI446" s="111">
        <f t="shared" si="22"/>
        <v>4148809</v>
      </c>
      <c r="AJ446" s="111">
        <f t="shared" si="22"/>
        <v>10475270.5</v>
      </c>
      <c r="AK446" s="111">
        <f t="shared" si="22"/>
        <v>7277746.96</v>
      </c>
      <c r="AL446" s="111">
        <f t="shared" si="22"/>
        <v>5194482</v>
      </c>
      <c r="AM446" s="111">
        <f t="shared" si="22"/>
        <v>12974182.700000001</v>
      </c>
      <c r="AN446" s="111">
        <f t="shared" si="22"/>
        <v>7539389</v>
      </c>
      <c r="AO446" s="111">
        <f t="shared" si="22"/>
        <v>7178519</v>
      </c>
      <c r="AP446" s="111">
        <f t="shared" si="22"/>
        <v>4585361.55</v>
      </c>
      <c r="AQ446" s="111">
        <f t="shared" si="22"/>
        <v>162271544.11000001</v>
      </c>
      <c r="AR446" s="111">
        <f t="shared" si="22"/>
        <v>3416593.0599999991</v>
      </c>
      <c r="AS446" s="111">
        <f t="shared" si="22"/>
        <v>3419776.7399999998</v>
      </c>
      <c r="AT446" s="111">
        <f t="shared" si="22"/>
        <v>7418615.1800000016</v>
      </c>
      <c r="AU446" s="111">
        <f t="shared" si="22"/>
        <v>3723105.31</v>
      </c>
      <c r="AV446" s="111">
        <f t="shared" si="22"/>
        <v>356425.1</v>
      </c>
      <c r="AW446" s="111">
        <f t="shared" si="22"/>
        <v>2905348.41</v>
      </c>
      <c r="AX446" s="111">
        <f t="shared" si="22"/>
        <v>432629167.08999997</v>
      </c>
      <c r="AY446" s="111">
        <f t="shared" si="22"/>
        <v>9292847.5099999998</v>
      </c>
      <c r="AZ446" s="111">
        <f t="shared" si="22"/>
        <v>9420657</v>
      </c>
      <c r="BA446" s="111">
        <f t="shared" si="22"/>
        <v>17471722.149999999</v>
      </c>
      <c r="BB446" s="111">
        <f t="shared" si="22"/>
        <v>33168561.57</v>
      </c>
      <c r="BC446" s="111">
        <f t="shared" si="22"/>
        <v>11960075.5</v>
      </c>
      <c r="BD446" s="111">
        <f t="shared" si="22"/>
        <v>53067269.240000002</v>
      </c>
      <c r="BE446" s="111">
        <f t="shared" si="22"/>
        <v>38055795.890000001</v>
      </c>
      <c r="BF446" s="111">
        <f t="shared" si="22"/>
        <v>14905712.33</v>
      </c>
      <c r="BG446" s="111">
        <f t="shared" si="22"/>
        <v>2466303.5499999998</v>
      </c>
      <c r="BH446" s="111">
        <f t="shared" si="22"/>
        <v>1142417</v>
      </c>
      <c r="BI446" s="111">
        <f t="shared" si="22"/>
        <v>334959299.11000001</v>
      </c>
      <c r="BJ446" s="111">
        <f t="shared" si="22"/>
        <v>92880926.300000027</v>
      </c>
      <c r="BK446" s="111">
        <f t="shared" si="22"/>
        <v>8547946</v>
      </c>
      <c r="BL446" s="111">
        <f t="shared" si="22"/>
        <v>3769670</v>
      </c>
      <c r="BM446" s="111">
        <f t="shared" si="22"/>
        <v>2712057</v>
      </c>
      <c r="BN446" s="111">
        <f t="shared" si="22"/>
        <v>7917162</v>
      </c>
      <c r="BO446" s="111">
        <f t="shared" si="22"/>
        <v>3751362.17</v>
      </c>
      <c r="BP446" s="111">
        <f t="shared" ref="BP446:BY446" si="23">SUM(BP47)</f>
        <v>326829984.26999998</v>
      </c>
      <c r="BQ446" s="111">
        <f t="shared" si="23"/>
        <v>8706086.5</v>
      </c>
      <c r="BR446" s="111">
        <f t="shared" si="23"/>
        <v>7194506.25</v>
      </c>
      <c r="BS446" s="111">
        <f t="shared" si="23"/>
        <v>13304406.430000003</v>
      </c>
      <c r="BT446" s="111">
        <f t="shared" si="23"/>
        <v>21858551.439999998</v>
      </c>
      <c r="BU446" s="111">
        <f t="shared" si="23"/>
        <v>62040430</v>
      </c>
      <c r="BV446" s="111">
        <f t="shared" si="23"/>
        <v>8546652.8999999985</v>
      </c>
      <c r="BW446" s="111">
        <f t="shared" si="23"/>
        <v>5655895.7300000004</v>
      </c>
      <c r="BX446" s="111">
        <f t="shared" si="23"/>
        <v>2519584.7900000005</v>
      </c>
      <c r="BY446" s="111">
        <f t="shared" si="23"/>
        <v>4379941155.9802999</v>
      </c>
    </row>
    <row r="447" spans="1:77" ht="22.5" thickBot="1" x14ac:dyDescent="0.25">
      <c r="B447" s="108"/>
      <c r="C447" s="112" t="s">
        <v>1072</v>
      </c>
      <c r="D447" s="113">
        <f>SUM(D445:D446)</f>
        <v>629402914.26000011</v>
      </c>
      <c r="E447" s="113">
        <f t="shared" ref="E447:BP447" si="24">SUM(E445:E446)</f>
        <v>129640445.78999999</v>
      </c>
      <c r="F447" s="113">
        <f t="shared" si="24"/>
        <v>247937079.31999999</v>
      </c>
      <c r="G447" s="113">
        <f t="shared" si="24"/>
        <v>49039724.399999999</v>
      </c>
      <c r="H447" s="113">
        <f t="shared" si="24"/>
        <v>44495761.490000002</v>
      </c>
      <c r="I447" s="113">
        <f t="shared" si="24"/>
        <v>11929051.779999999</v>
      </c>
      <c r="J447" s="113">
        <f t="shared" si="24"/>
        <v>1222124779.3199999</v>
      </c>
      <c r="K447" s="113">
        <f t="shared" si="24"/>
        <v>126839464.97</v>
      </c>
      <c r="L447" s="113">
        <f t="shared" si="24"/>
        <v>21958887.509999998</v>
      </c>
      <c r="M447" s="113">
        <f t="shared" si="24"/>
        <v>278537234.65000004</v>
      </c>
      <c r="N447" s="113">
        <f t="shared" si="24"/>
        <v>22168878.130000003</v>
      </c>
      <c r="O447" s="113">
        <f t="shared" si="24"/>
        <v>75380595.579999998</v>
      </c>
      <c r="P447" s="113">
        <f t="shared" si="24"/>
        <v>201707326.42000002</v>
      </c>
      <c r="Q447" s="113">
        <f t="shared" si="24"/>
        <v>152967708.38</v>
      </c>
      <c r="R447" s="113">
        <f t="shared" si="24"/>
        <v>5899723.5800000001</v>
      </c>
      <c r="S447" s="113">
        <f t="shared" si="24"/>
        <v>41725105.349999994</v>
      </c>
      <c r="T447" s="113">
        <f t="shared" si="24"/>
        <v>37871721.229999997</v>
      </c>
      <c r="U447" s="113">
        <f t="shared" si="24"/>
        <v>23675347.239999998</v>
      </c>
      <c r="V447" s="113">
        <f t="shared" si="24"/>
        <v>744603883.11000001</v>
      </c>
      <c r="W447" s="113">
        <f t="shared" si="24"/>
        <v>96273624.629999995</v>
      </c>
      <c r="X447" s="113">
        <f t="shared" si="24"/>
        <v>48544409.93</v>
      </c>
      <c r="Y447" s="113">
        <f t="shared" si="24"/>
        <v>160547086.76999998</v>
      </c>
      <c r="Z447" s="113">
        <f t="shared" si="24"/>
        <v>33116362.18</v>
      </c>
      <c r="AA447" s="113">
        <f t="shared" si="24"/>
        <v>49097559.369999997</v>
      </c>
      <c r="AB447" s="113">
        <f t="shared" si="24"/>
        <v>69238260</v>
      </c>
      <c r="AC447" s="113">
        <f t="shared" si="24"/>
        <v>18659653.899999999</v>
      </c>
      <c r="AD447" s="113">
        <f t="shared" si="24"/>
        <v>22075010</v>
      </c>
      <c r="AE447" s="113">
        <f t="shared" si="24"/>
        <v>971084749.59000015</v>
      </c>
      <c r="AF447" s="113">
        <f t="shared" si="24"/>
        <v>31733037.049999997</v>
      </c>
      <c r="AG447" s="113">
        <f t="shared" si="24"/>
        <v>21530850.649999999</v>
      </c>
      <c r="AH447" s="113">
        <f t="shared" si="24"/>
        <v>17872652</v>
      </c>
      <c r="AI447" s="113">
        <f t="shared" si="24"/>
        <v>19760080</v>
      </c>
      <c r="AJ447" s="113">
        <f t="shared" si="24"/>
        <v>25901724</v>
      </c>
      <c r="AK447" s="113">
        <f t="shared" si="24"/>
        <v>28518198.98</v>
      </c>
      <c r="AL447" s="113">
        <f t="shared" si="24"/>
        <v>25452345</v>
      </c>
      <c r="AM447" s="113">
        <f t="shared" si="24"/>
        <v>42018852.200000003</v>
      </c>
      <c r="AN447" s="113">
        <f t="shared" si="24"/>
        <v>28367577.25</v>
      </c>
      <c r="AO447" s="113">
        <f t="shared" si="24"/>
        <v>30343218.920000002</v>
      </c>
      <c r="AP447" s="113">
        <f t="shared" si="24"/>
        <v>25103549.109999999</v>
      </c>
      <c r="AQ447" s="113">
        <f t="shared" si="24"/>
        <v>272316893.75999999</v>
      </c>
      <c r="AR447" s="113">
        <f t="shared" si="24"/>
        <v>25214051.989999998</v>
      </c>
      <c r="AS447" s="113">
        <f t="shared" si="24"/>
        <v>20013303.239999998</v>
      </c>
      <c r="AT447" s="113">
        <f t="shared" si="24"/>
        <v>26973130.050000004</v>
      </c>
      <c r="AU447" s="113">
        <f t="shared" si="24"/>
        <v>22810272.52</v>
      </c>
      <c r="AV447" s="113">
        <f t="shared" si="24"/>
        <v>3803958.62</v>
      </c>
      <c r="AW447" s="113">
        <f t="shared" si="24"/>
        <v>12289548.5</v>
      </c>
      <c r="AX447" s="113">
        <f t="shared" si="24"/>
        <v>688381803.58999991</v>
      </c>
      <c r="AY447" s="113">
        <f t="shared" si="24"/>
        <v>35909234.75</v>
      </c>
      <c r="AZ447" s="113">
        <f t="shared" si="24"/>
        <v>40708378</v>
      </c>
      <c r="BA447" s="113">
        <f t="shared" si="24"/>
        <v>60425719.700000003</v>
      </c>
      <c r="BB447" s="113">
        <f t="shared" si="24"/>
        <v>74254367.109999999</v>
      </c>
      <c r="BC447" s="113">
        <f t="shared" si="24"/>
        <v>53079363.100000001</v>
      </c>
      <c r="BD447" s="113">
        <f t="shared" si="24"/>
        <v>110717857</v>
      </c>
      <c r="BE447" s="113">
        <f t="shared" si="24"/>
        <v>68374149.400000006</v>
      </c>
      <c r="BF447" s="113">
        <f t="shared" si="24"/>
        <v>42830642.990000002</v>
      </c>
      <c r="BG447" s="113">
        <f t="shared" si="24"/>
        <v>10877382.399999999</v>
      </c>
      <c r="BH447" s="113">
        <f t="shared" si="24"/>
        <v>7721672</v>
      </c>
      <c r="BI447" s="113">
        <f t="shared" si="24"/>
        <v>563538163.58999991</v>
      </c>
      <c r="BJ447" s="113">
        <f t="shared" si="24"/>
        <v>189877249.31000003</v>
      </c>
      <c r="BK447" s="113">
        <f t="shared" si="24"/>
        <v>29293775</v>
      </c>
      <c r="BL447" s="113">
        <f t="shared" si="24"/>
        <v>19838913</v>
      </c>
      <c r="BM447" s="113">
        <f t="shared" si="24"/>
        <v>22456542.919999998</v>
      </c>
      <c r="BN447" s="113">
        <f t="shared" si="24"/>
        <v>35770846.219999999</v>
      </c>
      <c r="BO447" s="113">
        <f t="shared" si="24"/>
        <v>14677659.82</v>
      </c>
      <c r="BP447" s="113">
        <f t="shared" si="24"/>
        <v>485824028.26999998</v>
      </c>
      <c r="BQ447" s="113">
        <f t="shared" ref="BQ447:BY447" si="25">SUM(BQ445:BQ446)</f>
        <v>31105212.969999999</v>
      </c>
      <c r="BR447" s="113">
        <f t="shared" si="25"/>
        <v>30207278.5</v>
      </c>
      <c r="BS447" s="113">
        <f t="shared" si="25"/>
        <v>39962957.280000001</v>
      </c>
      <c r="BT447" s="113">
        <f t="shared" si="25"/>
        <v>67730274.060000002</v>
      </c>
      <c r="BU447" s="113">
        <f t="shared" si="25"/>
        <v>132944529.09999999</v>
      </c>
      <c r="BV447" s="113">
        <f t="shared" si="25"/>
        <v>31117569.389999997</v>
      </c>
      <c r="BW447" s="113">
        <f t="shared" si="25"/>
        <v>18009650.18</v>
      </c>
      <c r="BX447" s="113">
        <f t="shared" si="25"/>
        <v>13414275.930000002</v>
      </c>
      <c r="BY447" s="113">
        <f t="shared" si="25"/>
        <v>8593894208.7701988</v>
      </c>
    </row>
    <row r="448" spans="1:77" ht="22.5" thickTop="1" x14ac:dyDescent="0.2">
      <c r="B448" s="108"/>
      <c r="C448" s="109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114"/>
      <c r="BC448" s="114"/>
      <c r="BD448" s="114"/>
      <c r="BE448" s="114"/>
      <c r="BF448" s="114"/>
      <c r="BG448" s="114"/>
      <c r="BH448" s="114"/>
      <c r="BI448" s="114"/>
      <c r="BJ448" s="114"/>
      <c r="BK448" s="114"/>
      <c r="BL448" s="114"/>
      <c r="BM448" s="114"/>
      <c r="BN448" s="114"/>
      <c r="BO448" s="114"/>
      <c r="BP448" s="114"/>
      <c r="BQ448" s="114"/>
      <c r="BR448" s="114"/>
      <c r="BS448" s="114"/>
      <c r="BT448" s="114"/>
      <c r="BU448" s="114"/>
      <c r="BV448" s="114"/>
      <c r="BW448" s="114"/>
      <c r="BX448" s="114"/>
      <c r="BY448" s="114"/>
    </row>
    <row r="449" spans="2:77" x14ac:dyDescent="0.2">
      <c r="B449" s="108"/>
      <c r="C449" s="115" t="s">
        <v>291</v>
      </c>
      <c r="D449" s="116">
        <f t="shared" ref="D449:AI449" si="26">SUM(D129)</f>
        <v>284623660.03000003</v>
      </c>
      <c r="E449" s="116">
        <f t="shared" si="26"/>
        <v>89197293.960000008</v>
      </c>
      <c r="F449" s="116">
        <f t="shared" si="26"/>
        <v>114035206.39999999</v>
      </c>
      <c r="G449" s="116">
        <f t="shared" si="26"/>
        <v>57350768.070000008</v>
      </c>
      <c r="H449" s="116">
        <f t="shared" si="26"/>
        <v>44978910.129999995</v>
      </c>
      <c r="I449" s="116">
        <f t="shared" si="26"/>
        <v>16041544.48</v>
      </c>
      <c r="J449" s="116">
        <f t="shared" si="26"/>
        <v>608649142.29999995</v>
      </c>
      <c r="K449" s="116">
        <f t="shared" si="26"/>
        <v>83313942.019999996</v>
      </c>
      <c r="L449" s="116">
        <f t="shared" si="26"/>
        <v>28847679.290000003</v>
      </c>
      <c r="M449" s="116">
        <f t="shared" si="26"/>
        <v>197559938.84000003</v>
      </c>
      <c r="N449" s="116">
        <f t="shared" si="26"/>
        <v>25218191.289999995</v>
      </c>
      <c r="O449" s="116">
        <f t="shared" si="26"/>
        <v>66722546.200000003</v>
      </c>
      <c r="P449" s="116">
        <f t="shared" si="26"/>
        <v>126025716.36</v>
      </c>
      <c r="Q449" s="116">
        <f t="shared" si="26"/>
        <v>105257427.08</v>
      </c>
      <c r="R449" s="116">
        <f t="shared" si="26"/>
        <v>14799221.68</v>
      </c>
      <c r="S449" s="116">
        <f t="shared" si="26"/>
        <v>45620273.479999997</v>
      </c>
      <c r="T449" s="116">
        <f t="shared" si="26"/>
        <v>38196563.109999999</v>
      </c>
      <c r="U449" s="116">
        <f t="shared" si="26"/>
        <v>19032363.629999999</v>
      </c>
      <c r="V449" s="116">
        <f t="shared" si="26"/>
        <v>355920870.32999998</v>
      </c>
      <c r="W449" s="116">
        <f t="shared" si="26"/>
        <v>95116748.309999987</v>
      </c>
      <c r="X449" s="116">
        <f t="shared" si="26"/>
        <v>46518253.910000004</v>
      </c>
      <c r="Y449" s="116">
        <f t="shared" si="26"/>
        <v>103968220.39999999</v>
      </c>
      <c r="Z449" s="116">
        <f t="shared" si="26"/>
        <v>30195204.59</v>
      </c>
      <c r="AA449" s="116">
        <f t="shared" si="26"/>
        <v>44380452.849999994</v>
      </c>
      <c r="AB449" s="116">
        <f t="shared" si="26"/>
        <v>39947914.909999996</v>
      </c>
      <c r="AC449" s="116">
        <f t="shared" si="26"/>
        <v>20392390.07</v>
      </c>
      <c r="AD449" s="116">
        <f t="shared" si="26"/>
        <v>17177769.970000003</v>
      </c>
      <c r="AE449" s="116">
        <f t="shared" si="26"/>
        <v>486777832.64999992</v>
      </c>
      <c r="AF449" s="116">
        <f t="shared" si="26"/>
        <v>31458912.77</v>
      </c>
      <c r="AG449" s="116">
        <f t="shared" si="26"/>
        <v>22596521.570000004</v>
      </c>
      <c r="AH449" s="116">
        <f t="shared" si="26"/>
        <v>22310027.220000003</v>
      </c>
      <c r="AI449" s="116">
        <f t="shared" si="26"/>
        <v>20400684.359999999</v>
      </c>
      <c r="AJ449" s="116">
        <f t="shared" ref="AJ449:BY449" si="27">SUM(AJ129)</f>
        <v>36339236.409999989</v>
      </c>
      <c r="AK449" s="116">
        <f t="shared" si="27"/>
        <v>27767462.559999999</v>
      </c>
      <c r="AL449" s="116">
        <f t="shared" si="27"/>
        <v>28602433.66</v>
      </c>
      <c r="AM449" s="116">
        <f t="shared" si="27"/>
        <v>42610253.469999991</v>
      </c>
      <c r="AN449" s="116">
        <f t="shared" si="27"/>
        <v>23398234.520000007</v>
      </c>
      <c r="AO449" s="116">
        <f t="shared" si="27"/>
        <v>27046041.280000001</v>
      </c>
      <c r="AP449" s="116">
        <f t="shared" si="27"/>
        <v>24445995.699999999</v>
      </c>
      <c r="AQ449" s="116">
        <f t="shared" si="27"/>
        <v>192387876.28</v>
      </c>
      <c r="AR449" s="116">
        <f t="shared" si="27"/>
        <v>31534271.310000002</v>
      </c>
      <c r="AS449" s="116">
        <f t="shared" si="27"/>
        <v>28326248.209999997</v>
      </c>
      <c r="AT449" s="116">
        <f t="shared" si="27"/>
        <v>24968756.429999996</v>
      </c>
      <c r="AU449" s="116">
        <f t="shared" si="27"/>
        <v>27597604.930000003</v>
      </c>
      <c r="AV449" s="116">
        <f t="shared" si="27"/>
        <v>12360064.699999999</v>
      </c>
      <c r="AW449" s="116">
        <f t="shared" si="27"/>
        <v>18104371.23</v>
      </c>
      <c r="AX449" s="116">
        <f t="shared" si="27"/>
        <v>351133462.13999993</v>
      </c>
      <c r="AY449" s="116">
        <f t="shared" si="27"/>
        <v>30759912.739999998</v>
      </c>
      <c r="AZ449" s="116">
        <f t="shared" si="27"/>
        <v>37034497.449999996</v>
      </c>
      <c r="BA449" s="116">
        <f t="shared" si="27"/>
        <v>57358070.490000002</v>
      </c>
      <c r="BB449" s="116">
        <f t="shared" si="27"/>
        <v>49758722.229999997</v>
      </c>
      <c r="BC449" s="116">
        <f t="shared" si="27"/>
        <v>40389656.120000005</v>
      </c>
      <c r="BD449" s="116">
        <f t="shared" si="27"/>
        <v>73641657.179800004</v>
      </c>
      <c r="BE449" s="116">
        <f t="shared" si="27"/>
        <v>58083672.459999986</v>
      </c>
      <c r="BF449" s="116">
        <f t="shared" si="27"/>
        <v>36243605.280000001</v>
      </c>
      <c r="BG449" s="116">
        <f t="shared" si="27"/>
        <v>16898588.959999997</v>
      </c>
      <c r="BH449" s="116">
        <f t="shared" si="27"/>
        <v>8736768.0699999984</v>
      </c>
      <c r="BI449" s="116">
        <f t="shared" si="27"/>
        <v>307380275.38</v>
      </c>
      <c r="BJ449" s="116">
        <f t="shared" si="27"/>
        <v>126534361.21999997</v>
      </c>
      <c r="BK449" s="116">
        <f t="shared" si="27"/>
        <v>30826385.169999994</v>
      </c>
      <c r="BL449" s="116">
        <f t="shared" si="27"/>
        <v>22533585.390000001</v>
      </c>
      <c r="BM449" s="116">
        <f t="shared" si="27"/>
        <v>31465045.619999997</v>
      </c>
      <c r="BN449" s="116">
        <f t="shared" si="27"/>
        <v>43573831.700000003</v>
      </c>
      <c r="BO449" s="116">
        <f t="shared" si="27"/>
        <v>22867796.420000002</v>
      </c>
      <c r="BP449" s="116">
        <f t="shared" si="27"/>
        <v>218249744.41</v>
      </c>
      <c r="BQ449" s="116">
        <f t="shared" si="27"/>
        <v>26538919.160000004</v>
      </c>
      <c r="BR449" s="116">
        <f t="shared" si="27"/>
        <v>28087470.639999997</v>
      </c>
      <c r="BS449" s="116">
        <f t="shared" si="27"/>
        <v>42855908.679999992</v>
      </c>
      <c r="BT449" s="116">
        <f t="shared" si="27"/>
        <v>44220530.300000004</v>
      </c>
      <c r="BU449" s="116">
        <f t="shared" si="27"/>
        <v>78097839.109999999</v>
      </c>
      <c r="BV449" s="116">
        <f t="shared" si="27"/>
        <v>28378445.510000002</v>
      </c>
      <c r="BW449" s="116">
        <f t="shared" si="27"/>
        <v>14680602.589999998</v>
      </c>
      <c r="BX449" s="116">
        <f t="shared" si="27"/>
        <v>12454250.509999998</v>
      </c>
      <c r="BY449" s="116">
        <f t="shared" si="27"/>
        <v>5401952933.6599989</v>
      </c>
    </row>
    <row r="450" spans="2:77" x14ac:dyDescent="0.2">
      <c r="B450" s="108"/>
      <c r="C450" s="115" t="s">
        <v>553</v>
      </c>
      <c r="D450" s="116">
        <f>SUM(D243)</f>
        <v>285014654.41999996</v>
      </c>
      <c r="E450" s="116">
        <f t="shared" ref="E450:BP450" si="28">SUM(E243)</f>
        <v>45350777.250000015</v>
      </c>
      <c r="F450" s="116">
        <f t="shared" si="28"/>
        <v>209984105.66</v>
      </c>
      <c r="G450" s="116">
        <f t="shared" si="28"/>
        <v>25038416.75</v>
      </c>
      <c r="H450" s="116">
        <f t="shared" si="28"/>
        <v>24596574.509999998</v>
      </c>
      <c r="I450" s="116">
        <f t="shared" si="28"/>
        <v>8124644.8099999996</v>
      </c>
      <c r="J450" s="116">
        <f t="shared" si="28"/>
        <v>759458063.0200001</v>
      </c>
      <c r="K450" s="116">
        <f t="shared" si="28"/>
        <v>55220459.090000011</v>
      </c>
      <c r="L450" s="116">
        <f t="shared" si="28"/>
        <v>14229685.809999999</v>
      </c>
      <c r="M450" s="116">
        <f t="shared" si="28"/>
        <v>161720214.10999995</v>
      </c>
      <c r="N450" s="116">
        <f t="shared" si="28"/>
        <v>11611806.710000003</v>
      </c>
      <c r="O450" s="116">
        <f t="shared" si="28"/>
        <v>34335836.790000007</v>
      </c>
      <c r="P450" s="116">
        <f t="shared" si="28"/>
        <v>80624717.76000002</v>
      </c>
      <c r="Q450" s="116">
        <f t="shared" si="28"/>
        <v>74913535.470000014</v>
      </c>
      <c r="R450" s="116">
        <f t="shared" si="28"/>
        <v>3847343.13</v>
      </c>
      <c r="S450" s="116">
        <f t="shared" si="28"/>
        <v>19288453.019999996</v>
      </c>
      <c r="T450" s="116">
        <f t="shared" si="28"/>
        <v>15936908.520000003</v>
      </c>
      <c r="U450" s="116">
        <f t="shared" si="28"/>
        <v>12974441.869999995</v>
      </c>
      <c r="V450" s="116">
        <f t="shared" si="28"/>
        <v>432397074.98000008</v>
      </c>
      <c r="W450" s="116">
        <f t="shared" si="28"/>
        <v>51501963.649999999</v>
      </c>
      <c r="X450" s="116">
        <f t="shared" si="28"/>
        <v>22866458.489999995</v>
      </c>
      <c r="Y450" s="116">
        <f t="shared" si="28"/>
        <v>64482870.730000004</v>
      </c>
      <c r="Z450" s="116">
        <f t="shared" si="28"/>
        <v>19275059.289999999</v>
      </c>
      <c r="AA450" s="116">
        <f t="shared" si="28"/>
        <v>21619136.920000013</v>
      </c>
      <c r="AB450" s="116">
        <f t="shared" si="28"/>
        <v>31765117.330000002</v>
      </c>
      <c r="AC450" s="116">
        <f t="shared" si="28"/>
        <v>8256738.879999999</v>
      </c>
      <c r="AD450" s="116">
        <f t="shared" si="28"/>
        <v>9330625.25</v>
      </c>
      <c r="AE450" s="116">
        <f t="shared" si="28"/>
        <v>410177947.98000002</v>
      </c>
      <c r="AF450" s="116">
        <f t="shared" si="28"/>
        <v>17758883.810000002</v>
      </c>
      <c r="AG450" s="116">
        <f t="shared" si="28"/>
        <v>7814607.0309999995</v>
      </c>
      <c r="AH450" s="116">
        <f t="shared" si="28"/>
        <v>8492156.0199999996</v>
      </c>
      <c r="AI450" s="116">
        <f t="shared" si="28"/>
        <v>8175631.5299999993</v>
      </c>
      <c r="AJ450" s="116">
        <f t="shared" si="28"/>
        <v>13242064.790000001</v>
      </c>
      <c r="AK450" s="116">
        <f t="shared" si="28"/>
        <v>12699890.02</v>
      </c>
      <c r="AL450" s="116">
        <f t="shared" si="28"/>
        <v>11026816.98</v>
      </c>
      <c r="AM450" s="116">
        <f t="shared" si="28"/>
        <v>21434131.120000001</v>
      </c>
      <c r="AN450" s="116">
        <f t="shared" si="28"/>
        <v>12788603.189999999</v>
      </c>
      <c r="AO450" s="116">
        <f t="shared" si="28"/>
        <v>10803156.68</v>
      </c>
      <c r="AP450" s="116">
        <f t="shared" si="28"/>
        <v>9951513.2200000025</v>
      </c>
      <c r="AQ450" s="116">
        <f t="shared" si="28"/>
        <v>106155539.92</v>
      </c>
      <c r="AR450" s="116">
        <f t="shared" si="28"/>
        <v>12234988.199999999</v>
      </c>
      <c r="AS450" s="116">
        <f t="shared" si="28"/>
        <v>9008852.959999999</v>
      </c>
      <c r="AT450" s="116">
        <f t="shared" si="28"/>
        <v>11744964.92</v>
      </c>
      <c r="AU450" s="116">
        <f t="shared" si="28"/>
        <v>8607850.1400000006</v>
      </c>
      <c r="AV450" s="116">
        <f t="shared" si="28"/>
        <v>2646459.6300000004</v>
      </c>
      <c r="AW450" s="116">
        <f t="shared" si="28"/>
        <v>5651487.6500000004</v>
      </c>
      <c r="AX450" s="116">
        <f t="shared" si="28"/>
        <v>310745447.71999985</v>
      </c>
      <c r="AY450" s="116">
        <f t="shared" si="28"/>
        <v>15291440.93</v>
      </c>
      <c r="AZ450" s="116">
        <f t="shared" si="28"/>
        <v>17207557.870000001</v>
      </c>
      <c r="BA450" s="116">
        <f t="shared" si="28"/>
        <v>21976507.439999994</v>
      </c>
      <c r="BB450" s="116">
        <f t="shared" si="28"/>
        <v>24375732.449999996</v>
      </c>
      <c r="BC450" s="116">
        <f t="shared" si="28"/>
        <v>23928522.019999996</v>
      </c>
      <c r="BD450" s="116">
        <f t="shared" si="28"/>
        <v>42339305.289400004</v>
      </c>
      <c r="BE450" s="116">
        <f t="shared" si="28"/>
        <v>27148603.000000004</v>
      </c>
      <c r="BF450" s="116">
        <f t="shared" si="28"/>
        <v>17352781.27</v>
      </c>
      <c r="BG450" s="116">
        <f t="shared" si="28"/>
        <v>4900108.4799999977</v>
      </c>
      <c r="BH450" s="116">
        <f t="shared" si="28"/>
        <v>5972823.2600000007</v>
      </c>
      <c r="BI450" s="116">
        <f t="shared" si="28"/>
        <v>258484066.44999996</v>
      </c>
      <c r="BJ450" s="116">
        <f t="shared" si="28"/>
        <v>80677048.190000013</v>
      </c>
      <c r="BK450" s="116">
        <f t="shared" si="28"/>
        <v>15109517.999999996</v>
      </c>
      <c r="BL450" s="116">
        <f t="shared" si="28"/>
        <v>8301685.0700000003</v>
      </c>
      <c r="BM450" s="116">
        <f t="shared" si="28"/>
        <v>11721370.920000002</v>
      </c>
      <c r="BN450" s="116">
        <f t="shared" si="28"/>
        <v>18510518.550000004</v>
      </c>
      <c r="BO450" s="116">
        <f t="shared" si="28"/>
        <v>6449354.6099999994</v>
      </c>
      <c r="BP450" s="116">
        <f t="shared" si="28"/>
        <v>166099300.92000002</v>
      </c>
      <c r="BQ450" s="116">
        <f t="shared" ref="BQ450:BY450" si="29">SUM(BQ243)</f>
        <v>8907632.8499999978</v>
      </c>
      <c r="BR450" s="116">
        <f t="shared" si="29"/>
        <v>9357984.8600000013</v>
      </c>
      <c r="BS450" s="116">
        <f t="shared" si="29"/>
        <v>16310606.379999999</v>
      </c>
      <c r="BT450" s="116">
        <f t="shared" si="29"/>
        <v>14733149.290000005</v>
      </c>
      <c r="BU450" s="116">
        <f t="shared" si="29"/>
        <v>58737286.729999982</v>
      </c>
      <c r="BV450" s="116">
        <f t="shared" si="29"/>
        <v>12857905.59</v>
      </c>
      <c r="BW450" s="116">
        <f t="shared" si="29"/>
        <v>7056088.8800000008</v>
      </c>
      <c r="BX450" s="116">
        <f t="shared" si="29"/>
        <v>6495200.0300000003</v>
      </c>
      <c r="BY450" s="116">
        <f t="shared" si="29"/>
        <v>3944892669.6296</v>
      </c>
    </row>
    <row r="451" spans="2:77" x14ac:dyDescent="0.2">
      <c r="B451" s="108"/>
      <c r="C451" s="115" t="s">
        <v>453</v>
      </c>
      <c r="D451" s="116">
        <f>SUM(D179)</f>
        <v>43386739.859999999</v>
      </c>
      <c r="E451" s="116">
        <f t="shared" ref="E451:BP451" si="30">SUM(E179)</f>
        <v>10559070.17</v>
      </c>
      <c r="F451" s="116">
        <f t="shared" si="30"/>
        <v>13073675.689999999</v>
      </c>
      <c r="G451" s="116">
        <f t="shared" si="30"/>
        <v>6029772</v>
      </c>
      <c r="H451" s="116">
        <f t="shared" si="30"/>
        <v>4725190.5399999991</v>
      </c>
      <c r="I451" s="116">
        <f t="shared" si="30"/>
        <v>4472651.3199999994</v>
      </c>
      <c r="J451" s="116">
        <f t="shared" si="30"/>
        <v>101132343.31999998</v>
      </c>
      <c r="K451" s="116">
        <f t="shared" si="30"/>
        <v>19713935.469999999</v>
      </c>
      <c r="L451" s="116">
        <f t="shared" si="30"/>
        <v>3086869.7</v>
      </c>
      <c r="M451" s="116">
        <f t="shared" si="30"/>
        <v>37218727.580000006</v>
      </c>
      <c r="N451" s="116">
        <f t="shared" si="30"/>
        <v>1045699.07</v>
      </c>
      <c r="O451" s="116">
        <f t="shared" si="30"/>
        <v>7471188.6799999997</v>
      </c>
      <c r="P451" s="116">
        <f t="shared" si="30"/>
        <v>22565539.560000002</v>
      </c>
      <c r="Q451" s="116">
        <f t="shared" si="30"/>
        <v>15744511.290000001</v>
      </c>
      <c r="R451" s="116">
        <f t="shared" si="30"/>
        <v>1272759.1199999999</v>
      </c>
      <c r="S451" s="116">
        <f t="shared" si="30"/>
        <v>4944992.7490000008</v>
      </c>
      <c r="T451" s="116">
        <f t="shared" si="30"/>
        <v>4255598.58</v>
      </c>
      <c r="U451" s="116">
        <f t="shared" si="30"/>
        <v>4212933.21</v>
      </c>
      <c r="V451" s="116">
        <f t="shared" si="30"/>
        <v>63015229.569999993</v>
      </c>
      <c r="W451" s="116">
        <f t="shared" si="30"/>
        <v>6367835.1799999997</v>
      </c>
      <c r="X451" s="116">
        <f t="shared" si="30"/>
        <v>8997360.0599999987</v>
      </c>
      <c r="Y451" s="116">
        <f t="shared" si="30"/>
        <v>20098293.160000004</v>
      </c>
      <c r="Z451" s="116">
        <f t="shared" si="30"/>
        <v>2334276.08</v>
      </c>
      <c r="AA451" s="116">
        <f t="shared" si="30"/>
        <v>4798117.8900000006</v>
      </c>
      <c r="AB451" s="116">
        <f t="shared" si="30"/>
        <v>1748505.8999999997</v>
      </c>
      <c r="AC451" s="116">
        <f t="shared" si="30"/>
        <v>1760436.9</v>
      </c>
      <c r="AD451" s="116">
        <f t="shared" si="30"/>
        <v>2148984.14</v>
      </c>
      <c r="AE451" s="116">
        <f t="shared" si="30"/>
        <v>79954320.010000005</v>
      </c>
      <c r="AF451" s="116">
        <f t="shared" si="30"/>
        <v>4735157.6600000011</v>
      </c>
      <c r="AG451" s="116">
        <f t="shared" si="30"/>
        <v>2250223.2200000002</v>
      </c>
      <c r="AH451" s="116">
        <f t="shared" si="30"/>
        <v>2160542.41</v>
      </c>
      <c r="AI451" s="116">
        <f t="shared" si="30"/>
        <v>2198024.6</v>
      </c>
      <c r="AJ451" s="116">
        <f t="shared" si="30"/>
        <v>3611798.18</v>
      </c>
      <c r="AK451" s="116">
        <f t="shared" si="30"/>
        <v>2835845.7600000002</v>
      </c>
      <c r="AL451" s="116">
        <f t="shared" si="30"/>
        <v>2966863.8</v>
      </c>
      <c r="AM451" s="116">
        <f t="shared" si="30"/>
        <v>5224039.4000000004</v>
      </c>
      <c r="AN451" s="116">
        <f t="shared" si="30"/>
        <v>3032070.4799999995</v>
      </c>
      <c r="AO451" s="116">
        <f t="shared" si="30"/>
        <v>2202424.6999999997</v>
      </c>
      <c r="AP451" s="116">
        <f t="shared" si="30"/>
        <v>2466251.6599999997</v>
      </c>
      <c r="AQ451" s="116">
        <f t="shared" si="30"/>
        <v>28791346.959999997</v>
      </c>
      <c r="AR451" s="116">
        <f t="shared" si="30"/>
        <v>2005320.46</v>
      </c>
      <c r="AS451" s="116">
        <f t="shared" si="30"/>
        <v>2533571.4800000004</v>
      </c>
      <c r="AT451" s="116">
        <f t="shared" si="30"/>
        <v>2267097.4900000002</v>
      </c>
      <c r="AU451" s="116">
        <f t="shared" si="30"/>
        <v>1560563.55</v>
      </c>
      <c r="AV451" s="116">
        <f t="shared" si="30"/>
        <v>546510.99999999988</v>
      </c>
      <c r="AW451" s="116">
        <f t="shared" si="30"/>
        <v>1762818.4100000001</v>
      </c>
      <c r="AX451" s="116">
        <f t="shared" si="30"/>
        <v>55692086.650000006</v>
      </c>
      <c r="AY451" s="116">
        <f t="shared" si="30"/>
        <v>4226907.709999999</v>
      </c>
      <c r="AZ451" s="116">
        <f t="shared" si="30"/>
        <v>4557195.17</v>
      </c>
      <c r="BA451" s="116">
        <f t="shared" si="30"/>
        <v>5764915.1799999997</v>
      </c>
      <c r="BB451" s="116">
        <f t="shared" si="30"/>
        <v>3245917.74</v>
      </c>
      <c r="BC451" s="116">
        <f t="shared" si="30"/>
        <v>1323923.23</v>
      </c>
      <c r="BD451" s="116">
        <f t="shared" si="30"/>
        <v>14838455.116400003</v>
      </c>
      <c r="BE451" s="116">
        <f t="shared" si="30"/>
        <v>5851358.5099999998</v>
      </c>
      <c r="BF451" s="116">
        <f t="shared" si="30"/>
        <v>3342848.97</v>
      </c>
      <c r="BG451" s="116">
        <f t="shared" si="30"/>
        <v>927112.2</v>
      </c>
      <c r="BH451" s="116">
        <f t="shared" si="30"/>
        <v>1026309.42</v>
      </c>
      <c r="BI451" s="116">
        <f t="shared" si="30"/>
        <v>55359484.460000016</v>
      </c>
      <c r="BJ451" s="116">
        <f t="shared" si="30"/>
        <v>14741515.919999998</v>
      </c>
      <c r="BK451" s="116">
        <f t="shared" si="30"/>
        <v>2637944.7199999997</v>
      </c>
      <c r="BL451" s="116">
        <f t="shared" si="30"/>
        <v>1608047.35</v>
      </c>
      <c r="BM451" s="116">
        <f t="shared" si="30"/>
        <v>974846.64</v>
      </c>
      <c r="BN451" s="116">
        <f t="shared" si="30"/>
        <v>4420613.9800000004</v>
      </c>
      <c r="BO451" s="116">
        <f t="shared" si="30"/>
        <v>2407297.21</v>
      </c>
      <c r="BP451" s="116">
        <f t="shared" si="30"/>
        <v>37511891.079999998</v>
      </c>
      <c r="BQ451" s="116">
        <f t="shared" ref="BQ451:BY451" si="31">SUM(BQ179)</f>
        <v>2503249.9300000002</v>
      </c>
      <c r="BR451" s="116">
        <f t="shared" si="31"/>
        <v>4078481.1100000003</v>
      </c>
      <c r="BS451" s="116">
        <f t="shared" si="31"/>
        <v>6949233.7299999995</v>
      </c>
      <c r="BT451" s="116">
        <f t="shared" si="31"/>
        <v>3760818.33</v>
      </c>
      <c r="BU451" s="116">
        <f t="shared" si="31"/>
        <v>6784146.4000000022</v>
      </c>
      <c r="BV451" s="116">
        <f t="shared" si="31"/>
        <v>3408716.98</v>
      </c>
      <c r="BW451" s="116">
        <f t="shared" si="31"/>
        <v>2449316.48</v>
      </c>
      <c r="BX451" s="116">
        <f t="shared" si="31"/>
        <v>5854592.1800000006</v>
      </c>
      <c r="BY451" s="116">
        <f t="shared" si="31"/>
        <v>911272463.65559995</v>
      </c>
    </row>
    <row r="452" spans="2:77" ht="22.5" thickBot="1" x14ac:dyDescent="0.25">
      <c r="B452" s="108"/>
      <c r="C452" s="117" t="s">
        <v>1073</v>
      </c>
      <c r="D452" s="118">
        <f>SUM(D449:D451)</f>
        <v>613025054.31000006</v>
      </c>
      <c r="E452" s="118">
        <f t="shared" ref="E452:BP452" si="32">SUM(E449:E451)</f>
        <v>145107141.38000003</v>
      </c>
      <c r="F452" s="118">
        <f t="shared" si="32"/>
        <v>337092987.75</v>
      </c>
      <c r="G452" s="118">
        <f t="shared" si="32"/>
        <v>88418956.820000008</v>
      </c>
      <c r="H452" s="118">
        <f t="shared" si="32"/>
        <v>74300675.179999977</v>
      </c>
      <c r="I452" s="118">
        <f t="shared" si="32"/>
        <v>28638840.609999999</v>
      </c>
      <c r="J452" s="118">
        <f t="shared" si="32"/>
        <v>1469239548.6400001</v>
      </c>
      <c r="K452" s="118">
        <f t="shared" si="32"/>
        <v>158248336.58000001</v>
      </c>
      <c r="L452" s="118">
        <f t="shared" si="32"/>
        <v>46164234.800000004</v>
      </c>
      <c r="M452" s="118">
        <f t="shared" si="32"/>
        <v>396498880.52999997</v>
      </c>
      <c r="N452" s="118">
        <f t="shared" si="32"/>
        <v>37875697.07</v>
      </c>
      <c r="O452" s="118">
        <f t="shared" si="32"/>
        <v>108529571.67000002</v>
      </c>
      <c r="P452" s="118">
        <f t="shared" si="32"/>
        <v>229215973.68000001</v>
      </c>
      <c r="Q452" s="118">
        <f t="shared" si="32"/>
        <v>195915473.84</v>
      </c>
      <c r="R452" s="118">
        <f t="shared" si="32"/>
        <v>19919323.93</v>
      </c>
      <c r="S452" s="118">
        <f t="shared" si="32"/>
        <v>69853719.248999998</v>
      </c>
      <c r="T452" s="118">
        <f t="shared" si="32"/>
        <v>58389070.210000001</v>
      </c>
      <c r="U452" s="118">
        <f t="shared" si="32"/>
        <v>36219738.709999993</v>
      </c>
      <c r="V452" s="118">
        <f t="shared" si="32"/>
        <v>851333174.88000011</v>
      </c>
      <c r="W452" s="118">
        <f t="shared" si="32"/>
        <v>152986547.13999999</v>
      </c>
      <c r="X452" s="118">
        <f t="shared" si="32"/>
        <v>78382072.460000008</v>
      </c>
      <c r="Y452" s="118">
        <f t="shared" si="32"/>
        <v>188549384.28999999</v>
      </c>
      <c r="Z452" s="118">
        <f t="shared" si="32"/>
        <v>51804539.959999993</v>
      </c>
      <c r="AA452" s="118">
        <f t="shared" si="32"/>
        <v>70797707.660000011</v>
      </c>
      <c r="AB452" s="118">
        <f t="shared" si="32"/>
        <v>73461538.140000001</v>
      </c>
      <c r="AC452" s="118">
        <f t="shared" si="32"/>
        <v>30409565.849999998</v>
      </c>
      <c r="AD452" s="118">
        <f t="shared" si="32"/>
        <v>28657379.360000003</v>
      </c>
      <c r="AE452" s="118">
        <f t="shared" si="32"/>
        <v>976910100.63999987</v>
      </c>
      <c r="AF452" s="118">
        <f t="shared" si="32"/>
        <v>53952954.240000002</v>
      </c>
      <c r="AG452" s="118">
        <f t="shared" si="32"/>
        <v>32661351.821000002</v>
      </c>
      <c r="AH452" s="118">
        <f t="shared" si="32"/>
        <v>32962725.650000002</v>
      </c>
      <c r="AI452" s="118">
        <f t="shared" si="32"/>
        <v>30774340.490000002</v>
      </c>
      <c r="AJ452" s="118">
        <f t="shared" si="32"/>
        <v>53193099.379999988</v>
      </c>
      <c r="AK452" s="118">
        <f t="shared" si="32"/>
        <v>43303198.339999996</v>
      </c>
      <c r="AL452" s="118">
        <f t="shared" si="32"/>
        <v>42596114.439999998</v>
      </c>
      <c r="AM452" s="118">
        <f t="shared" si="32"/>
        <v>69268423.989999995</v>
      </c>
      <c r="AN452" s="118">
        <f t="shared" si="32"/>
        <v>39218908.190000005</v>
      </c>
      <c r="AO452" s="118">
        <f t="shared" si="32"/>
        <v>40051622.660000004</v>
      </c>
      <c r="AP452" s="118">
        <f t="shared" si="32"/>
        <v>36863760.579999998</v>
      </c>
      <c r="AQ452" s="118">
        <f t="shared" si="32"/>
        <v>327334763.15999997</v>
      </c>
      <c r="AR452" s="118">
        <f t="shared" si="32"/>
        <v>45774579.970000006</v>
      </c>
      <c r="AS452" s="118">
        <f t="shared" si="32"/>
        <v>39868672.649999991</v>
      </c>
      <c r="AT452" s="118">
        <f t="shared" si="32"/>
        <v>38980818.839999996</v>
      </c>
      <c r="AU452" s="118">
        <f t="shared" si="32"/>
        <v>37766018.620000005</v>
      </c>
      <c r="AV452" s="118">
        <f t="shared" si="32"/>
        <v>15553035.33</v>
      </c>
      <c r="AW452" s="118">
        <f t="shared" si="32"/>
        <v>25518677.290000003</v>
      </c>
      <c r="AX452" s="118">
        <f t="shared" si="32"/>
        <v>717570996.50999975</v>
      </c>
      <c r="AY452" s="118">
        <f t="shared" si="32"/>
        <v>50278261.380000003</v>
      </c>
      <c r="AZ452" s="118">
        <f t="shared" si="32"/>
        <v>58799250.489999995</v>
      </c>
      <c r="BA452" s="118">
        <f t="shared" si="32"/>
        <v>85099493.109999985</v>
      </c>
      <c r="BB452" s="118">
        <f t="shared" si="32"/>
        <v>77380372.419999987</v>
      </c>
      <c r="BC452" s="118">
        <f t="shared" si="32"/>
        <v>65642101.369999997</v>
      </c>
      <c r="BD452" s="118">
        <f t="shared" si="32"/>
        <v>130819417.58560002</v>
      </c>
      <c r="BE452" s="118">
        <f t="shared" si="32"/>
        <v>91083633.969999999</v>
      </c>
      <c r="BF452" s="118">
        <f t="shared" si="32"/>
        <v>56939235.519999996</v>
      </c>
      <c r="BG452" s="118">
        <f t="shared" si="32"/>
        <v>22725809.639999993</v>
      </c>
      <c r="BH452" s="118">
        <f t="shared" si="32"/>
        <v>15735900.749999998</v>
      </c>
      <c r="BI452" s="118">
        <f t="shared" si="32"/>
        <v>621223826.28999996</v>
      </c>
      <c r="BJ452" s="118">
        <f t="shared" si="32"/>
        <v>221952925.32999995</v>
      </c>
      <c r="BK452" s="118">
        <f t="shared" si="32"/>
        <v>48573847.889999986</v>
      </c>
      <c r="BL452" s="118">
        <f t="shared" si="32"/>
        <v>32443317.810000002</v>
      </c>
      <c r="BM452" s="118">
        <f t="shared" si="32"/>
        <v>44161263.18</v>
      </c>
      <c r="BN452" s="118">
        <f t="shared" si="32"/>
        <v>66504964.230000004</v>
      </c>
      <c r="BO452" s="118">
        <f t="shared" si="32"/>
        <v>31724448.240000002</v>
      </c>
      <c r="BP452" s="118">
        <f t="shared" si="32"/>
        <v>421860936.41000003</v>
      </c>
      <c r="BQ452" s="118">
        <f t="shared" ref="BQ452:BY452" si="33">SUM(BQ449:BQ451)</f>
        <v>37949801.940000005</v>
      </c>
      <c r="BR452" s="118">
        <f t="shared" si="33"/>
        <v>41523936.609999999</v>
      </c>
      <c r="BS452" s="118">
        <f t="shared" si="33"/>
        <v>66115748.789999984</v>
      </c>
      <c r="BT452" s="118">
        <f t="shared" si="33"/>
        <v>62714497.920000009</v>
      </c>
      <c r="BU452" s="118">
        <f t="shared" si="33"/>
        <v>143619272.23999998</v>
      </c>
      <c r="BV452" s="118">
        <f t="shared" si="33"/>
        <v>44645068.079999998</v>
      </c>
      <c r="BW452" s="118">
        <f t="shared" si="33"/>
        <v>24186007.949999999</v>
      </c>
      <c r="BX452" s="118">
        <f t="shared" si="33"/>
        <v>24804042.719999999</v>
      </c>
      <c r="BY452" s="118">
        <f t="shared" si="33"/>
        <v>10258118066.945198</v>
      </c>
    </row>
    <row r="453" spans="2:77" ht="22.5" thickTop="1" x14ac:dyDescent="0.2">
      <c r="B453" s="108"/>
      <c r="C453" s="51" t="s">
        <v>1074</v>
      </c>
      <c r="D453" s="119">
        <f>SUM(D449/D443)</f>
        <v>0.43539851620782138</v>
      </c>
      <c r="E453" s="114">
        <f t="shared" ref="E453:BP453" si="34">SUM(E449/E443)</f>
        <v>0.51967146600423508</v>
      </c>
      <c r="F453" s="114">
        <f t="shared" si="34"/>
        <v>0.3208323063436927</v>
      </c>
      <c r="G453" s="114">
        <f t="shared" si="34"/>
        <v>0.56557358555421544</v>
      </c>
      <c r="H453" s="114">
        <f t="shared" si="34"/>
        <v>0.51960798199766323</v>
      </c>
      <c r="I453" s="114">
        <f t="shared" si="34"/>
        <v>0.45462291832058038</v>
      </c>
      <c r="J453" s="114">
        <f t="shared" si="34"/>
        <v>0.28943117792946221</v>
      </c>
      <c r="K453" s="114">
        <f t="shared" si="34"/>
        <v>0.48726697834037058</v>
      </c>
      <c r="L453" s="114">
        <f t="shared" si="34"/>
        <v>0.58920752561342071</v>
      </c>
      <c r="M453" s="114">
        <f t="shared" si="34"/>
        <v>0.46478355012324435</v>
      </c>
      <c r="N453" s="114">
        <f t="shared" si="34"/>
        <v>0.60930130229129431</v>
      </c>
      <c r="O453" s="114">
        <f t="shared" si="34"/>
        <v>0.56664246277925423</v>
      </c>
      <c r="P453" s="114">
        <f t="shared" si="34"/>
        <v>0.51737776550467296</v>
      </c>
      <c r="Q453" s="114">
        <f t="shared" si="34"/>
        <v>0.51714566923654626</v>
      </c>
      <c r="R453" s="114">
        <f t="shared" si="34"/>
        <v>0.71755340067063444</v>
      </c>
      <c r="S453" s="114">
        <f t="shared" si="34"/>
        <v>0.58961451105100404</v>
      </c>
      <c r="T453" s="114">
        <f t="shared" si="34"/>
        <v>0.6128969441965989</v>
      </c>
      <c r="U453" s="114">
        <f t="shared" si="34"/>
        <v>0.4785323915532495</v>
      </c>
      <c r="V453" s="114">
        <f t="shared" si="34"/>
        <v>0.41239848217144542</v>
      </c>
      <c r="W453" s="114">
        <f t="shared" si="34"/>
        <v>0.60892854018440912</v>
      </c>
      <c r="X453" s="114">
        <f t="shared" si="34"/>
        <v>0.55991571397571482</v>
      </c>
      <c r="Y453" s="114">
        <f t="shared" si="34"/>
        <v>0.5335903697074359</v>
      </c>
      <c r="Z453" s="114">
        <f t="shared" si="34"/>
        <v>0.5414836599240983</v>
      </c>
      <c r="AA453" s="114">
        <f t="shared" si="34"/>
        <v>0.52649842937321978</v>
      </c>
      <c r="AB453" s="114">
        <f t="shared" si="34"/>
        <v>0.5049719650257305</v>
      </c>
      <c r="AC453" s="114">
        <f t="shared" si="34"/>
        <v>0.65647211045172782</v>
      </c>
      <c r="AD453" s="114">
        <f t="shared" si="34"/>
        <v>0.54195046171833594</v>
      </c>
      <c r="AE453" s="114">
        <f t="shared" si="34"/>
        <v>0.4427782310003846</v>
      </c>
      <c r="AF453" s="114">
        <f t="shared" si="34"/>
        <v>0.49997633469513525</v>
      </c>
      <c r="AG453" s="114">
        <f t="shared" si="34"/>
        <v>0.57834553621725582</v>
      </c>
      <c r="AH453" s="114">
        <f t="shared" si="34"/>
        <v>0.61679490045546526</v>
      </c>
      <c r="AI453" s="114">
        <f t="shared" si="34"/>
        <v>0.58216376345168419</v>
      </c>
      <c r="AJ453" s="114">
        <f t="shared" si="34"/>
        <v>0.60776007974660817</v>
      </c>
      <c r="AK453" s="114">
        <f t="shared" si="34"/>
        <v>0.57210883110743582</v>
      </c>
      <c r="AL453" s="114">
        <f t="shared" si="34"/>
        <v>0.60308188993777789</v>
      </c>
      <c r="AM453" s="114">
        <f t="shared" si="34"/>
        <v>0.5580482015461623</v>
      </c>
      <c r="AN453" s="114">
        <f t="shared" si="34"/>
        <v>0.51709228910518068</v>
      </c>
      <c r="AO453" s="114">
        <f t="shared" si="34"/>
        <v>0.58248698112409591</v>
      </c>
      <c r="AP453" s="114">
        <f t="shared" si="34"/>
        <v>0.60382336427255046</v>
      </c>
      <c r="AQ453" s="114">
        <f t="shared" si="34"/>
        <v>0.54309422802525242</v>
      </c>
      <c r="AR453" s="114">
        <f t="shared" si="34"/>
        <v>0.66187604185862692</v>
      </c>
      <c r="AS453" s="114">
        <f t="shared" si="34"/>
        <v>0.59945812562737111</v>
      </c>
      <c r="AT453" s="114">
        <f t="shared" si="34"/>
        <v>0.58793319812549383</v>
      </c>
      <c r="AU453" s="114">
        <f t="shared" si="34"/>
        <v>0.65334384183537231</v>
      </c>
      <c r="AV453" s="114">
        <f t="shared" si="34"/>
        <v>0.77036951449182678</v>
      </c>
      <c r="AW453" s="114">
        <f t="shared" si="34"/>
        <v>0.6554540453664367</v>
      </c>
      <c r="AX453" s="114">
        <f t="shared" si="34"/>
        <v>0.3581550547108277</v>
      </c>
      <c r="AY453" s="114">
        <f t="shared" si="34"/>
        <v>0.55579816013302341</v>
      </c>
      <c r="AZ453" s="114">
        <f t="shared" si="34"/>
        <v>0.53376131546358574</v>
      </c>
      <c r="BA453" s="114">
        <f t="shared" si="34"/>
        <v>0.59412118774648948</v>
      </c>
      <c r="BB453" s="114">
        <f t="shared" si="34"/>
        <v>0.57449102953914055</v>
      </c>
      <c r="BC453" s="114">
        <f t="shared" si="34"/>
        <v>0.59872470830033586</v>
      </c>
      <c r="BD453" s="114">
        <f t="shared" si="34"/>
        <v>0.50749953616890775</v>
      </c>
      <c r="BE453" s="114">
        <f t="shared" si="34"/>
        <v>0.59471884626360394</v>
      </c>
      <c r="BF453" s="114">
        <f t="shared" si="34"/>
        <v>0.6011635964271832</v>
      </c>
      <c r="BG453" s="114">
        <f t="shared" si="34"/>
        <v>0.68755345513320143</v>
      </c>
      <c r="BH453" s="114">
        <f t="shared" si="34"/>
        <v>0.51184061632237554</v>
      </c>
      <c r="BI453" s="114">
        <f t="shared" si="34"/>
        <v>0.46337051162393761</v>
      </c>
      <c r="BJ453" s="114">
        <f t="shared" si="34"/>
        <v>0.54795694261873207</v>
      </c>
      <c r="BK453" s="114">
        <f t="shared" si="34"/>
        <v>0.55868909291576452</v>
      </c>
      <c r="BL453" s="114">
        <f t="shared" si="34"/>
        <v>0.60853668883810896</v>
      </c>
      <c r="BM453" s="114">
        <f t="shared" si="34"/>
        <v>0.60930673985606654</v>
      </c>
      <c r="BN453" s="114">
        <f t="shared" si="34"/>
        <v>0.56471536220798679</v>
      </c>
      <c r="BO453" s="114">
        <f t="shared" si="34"/>
        <v>0.65575453476334788</v>
      </c>
      <c r="BP453" s="114">
        <f t="shared" si="34"/>
        <v>0.50299651794047318</v>
      </c>
      <c r="BQ453" s="114">
        <f t="shared" ref="BQ453:BY453" si="35">SUM(BQ449/BQ443)</f>
        <v>0.63147694369624829</v>
      </c>
      <c r="BR453" s="114">
        <f t="shared" si="35"/>
        <v>0.60467683232127878</v>
      </c>
      <c r="BS453" s="114">
        <f t="shared" si="35"/>
        <v>0.61037363311111836</v>
      </c>
      <c r="BT453" s="114">
        <f t="shared" si="35"/>
        <v>0.59384255290974652</v>
      </c>
      <c r="BU453" s="114">
        <f t="shared" si="35"/>
        <v>0.50791897964270771</v>
      </c>
      <c r="BV453" s="114">
        <f t="shared" si="35"/>
        <v>0.56350540308905706</v>
      </c>
      <c r="BW453" s="114">
        <f t="shared" si="35"/>
        <v>0.52792577246853456</v>
      </c>
      <c r="BX453" s="114">
        <f t="shared" si="35"/>
        <v>0.47857124367761217</v>
      </c>
      <c r="BY453" s="114">
        <f t="shared" si="35"/>
        <v>0.46864049688840981</v>
      </c>
    </row>
    <row r="454" spans="2:77" x14ac:dyDescent="0.2">
      <c r="B454" s="108"/>
      <c r="C454" s="51" t="s">
        <v>1075</v>
      </c>
      <c r="D454" s="114">
        <f>SUM(D449/D447)</f>
        <v>0.45221217376255241</v>
      </c>
      <c r="E454" s="114">
        <f t="shared" ref="E454:BP454" si="36">SUM(E449/E447)</f>
        <v>0.68803600154605737</v>
      </c>
      <c r="F454" s="114">
        <f t="shared" si="36"/>
        <v>0.45993607213877213</v>
      </c>
      <c r="G454" s="114">
        <f t="shared" si="36"/>
        <v>1.1694757417927089</v>
      </c>
      <c r="H454" s="114">
        <f t="shared" si="36"/>
        <v>1.0108583070346728</v>
      </c>
      <c r="I454" s="114">
        <f t="shared" si="36"/>
        <v>1.3447459844960117</v>
      </c>
      <c r="J454" s="114">
        <f t="shared" si="36"/>
        <v>0.4980253674576971</v>
      </c>
      <c r="K454" s="114">
        <f t="shared" si="36"/>
        <v>0.65684558066927645</v>
      </c>
      <c r="L454" s="114">
        <f t="shared" si="36"/>
        <v>1.313713150398119</v>
      </c>
      <c r="M454" s="114">
        <f t="shared" si="36"/>
        <v>0.70927658590510101</v>
      </c>
      <c r="N454" s="114">
        <f t="shared" si="36"/>
        <v>1.1375492770594247</v>
      </c>
      <c r="O454" s="114">
        <f t="shared" si="36"/>
        <v>0.88514219988071907</v>
      </c>
      <c r="P454" s="114">
        <f t="shared" si="36"/>
        <v>0.62479493728247681</v>
      </c>
      <c r="Q454" s="114">
        <f t="shared" si="36"/>
        <v>0.68810226808471986</v>
      </c>
      <c r="R454" s="114">
        <f t="shared" si="36"/>
        <v>2.5084601811124174</v>
      </c>
      <c r="S454" s="114">
        <f t="shared" si="36"/>
        <v>1.093353104739375</v>
      </c>
      <c r="T454" s="114">
        <f t="shared" si="36"/>
        <v>1.0085774258325149</v>
      </c>
      <c r="U454" s="114">
        <f t="shared" si="36"/>
        <v>0.80388952428306604</v>
      </c>
      <c r="V454" s="114">
        <f t="shared" si="36"/>
        <v>0.47800028767432567</v>
      </c>
      <c r="W454" s="114">
        <f t="shared" si="36"/>
        <v>0.98798345523557329</v>
      </c>
      <c r="X454" s="114">
        <f t="shared" si="36"/>
        <v>0.95826180557304808</v>
      </c>
      <c r="Y454" s="114">
        <f t="shared" si="36"/>
        <v>0.64758708794850339</v>
      </c>
      <c r="Z454" s="114">
        <f t="shared" si="36"/>
        <v>0.91179110875396274</v>
      </c>
      <c r="AA454" s="114">
        <f t="shared" si="36"/>
        <v>0.90392380842290321</v>
      </c>
      <c r="AB454" s="114">
        <f t="shared" si="36"/>
        <v>0.57696301019118612</v>
      </c>
      <c r="AC454" s="114">
        <f t="shared" si="36"/>
        <v>1.0928600379881646</v>
      </c>
      <c r="AD454" s="114">
        <f t="shared" si="36"/>
        <v>0.77815457252341003</v>
      </c>
      <c r="AE454" s="114">
        <f t="shared" si="36"/>
        <v>0.50127224514185964</v>
      </c>
      <c r="AF454" s="114">
        <f t="shared" si="36"/>
        <v>0.99136154917765751</v>
      </c>
      <c r="AG454" s="114">
        <f t="shared" si="36"/>
        <v>1.0494950681384252</v>
      </c>
      <c r="AH454" s="114">
        <f t="shared" si="36"/>
        <v>1.2482773804357632</v>
      </c>
      <c r="AI454" s="114">
        <f t="shared" si="36"/>
        <v>1.0324191177363653</v>
      </c>
      <c r="AJ454" s="114">
        <f t="shared" si="36"/>
        <v>1.4029659342366549</v>
      </c>
      <c r="AK454" s="114">
        <f t="shared" si="36"/>
        <v>0.97367518122282204</v>
      </c>
      <c r="AL454" s="114">
        <f t="shared" si="36"/>
        <v>1.1237641820429514</v>
      </c>
      <c r="AM454" s="114">
        <f t="shared" si="36"/>
        <v>1.0140746650380894</v>
      </c>
      <c r="AN454" s="114">
        <f t="shared" si="36"/>
        <v>0.82482315334137346</v>
      </c>
      <c r="AO454" s="114">
        <f t="shared" si="36"/>
        <v>0.89133724906731149</v>
      </c>
      <c r="AP454" s="114">
        <f t="shared" si="36"/>
        <v>0.97380635673789795</v>
      </c>
      <c r="AQ454" s="114">
        <f t="shared" si="36"/>
        <v>0.70648527758823687</v>
      </c>
      <c r="AR454" s="114">
        <f t="shared" si="36"/>
        <v>1.2506625798386801</v>
      </c>
      <c r="AS454" s="114">
        <f t="shared" si="36"/>
        <v>1.4153709595218225</v>
      </c>
      <c r="AT454" s="114">
        <f t="shared" si="36"/>
        <v>0.92568998791447243</v>
      </c>
      <c r="AU454" s="114">
        <f t="shared" si="36"/>
        <v>1.2098761602169583</v>
      </c>
      <c r="AV454" s="114">
        <f t="shared" si="36"/>
        <v>3.2492637104448834</v>
      </c>
      <c r="AW454" s="114">
        <f t="shared" si="36"/>
        <v>1.473151859891354</v>
      </c>
      <c r="AX454" s="114">
        <f t="shared" si="36"/>
        <v>0.51008533390742405</v>
      </c>
      <c r="AY454" s="114">
        <f t="shared" si="36"/>
        <v>0.85660173362508085</v>
      </c>
      <c r="AZ454" s="114">
        <f t="shared" si="36"/>
        <v>0.90975124211532077</v>
      </c>
      <c r="BA454" s="114">
        <f t="shared" si="36"/>
        <v>0.94923272366088174</v>
      </c>
      <c r="BB454" s="114">
        <f t="shared" si="36"/>
        <v>0.67011172765485572</v>
      </c>
      <c r="BC454" s="114">
        <f t="shared" si="36"/>
        <v>0.76092955455978339</v>
      </c>
      <c r="BD454" s="114">
        <f t="shared" si="36"/>
        <v>0.66512899703071393</v>
      </c>
      <c r="BE454" s="114">
        <f t="shared" si="36"/>
        <v>0.84949755089750312</v>
      </c>
      <c r="BF454" s="114">
        <f t="shared" si="36"/>
        <v>0.8462073587936112</v>
      </c>
      <c r="BG454" s="114">
        <f t="shared" si="36"/>
        <v>1.5535528989033243</v>
      </c>
      <c r="BH454" s="114">
        <f t="shared" si="36"/>
        <v>1.1314606564484995</v>
      </c>
      <c r="BI454" s="114">
        <f t="shared" si="36"/>
        <v>0.54544713249204779</v>
      </c>
      <c r="BJ454" s="114">
        <f t="shared" si="36"/>
        <v>0.6664008546564506</v>
      </c>
      <c r="BK454" s="114">
        <f t="shared" si="36"/>
        <v>1.0523186298112823</v>
      </c>
      <c r="BL454" s="114">
        <f t="shared" si="36"/>
        <v>1.1358276227129984</v>
      </c>
      <c r="BM454" s="114">
        <f t="shared" si="36"/>
        <v>1.40115269443263</v>
      </c>
      <c r="BN454" s="114">
        <f t="shared" si="36"/>
        <v>1.2181381293584619</v>
      </c>
      <c r="BO454" s="114">
        <f t="shared" si="36"/>
        <v>1.5580001649063973</v>
      </c>
      <c r="BP454" s="114">
        <f t="shared" si="36"/>
        <v>0.44923620840076323</v>
      </c>
      <c r="BQ454" s="114">
        <f t="shared" ref="BQ454:BY454" si="37">SUM(BQ449/BQ447)</f>
        <v>0.8531984392968458</v>
      </c>
      <c r="BR454" s="114">
        <f t="shared" si="37"/>
        <v>0.92982459972354004</v>
      </c>
      <c r="BS454" s="114">
        <f t="shared" si="37"/>
        <v>1.072390823825438</v>
      </c>
      <c r="BT454" s="114">
        <f t="shared" si="37"/>
        <v>0.65289164873047023</v>
      </c>
      <c r="BU454" s="114">
        <f t="shared" si="37"/>
        <v>0.58744680686525519</v>
      </c>
      <c r="BV454" s="114">
        <f t="shared" si="37"/>
        <v>0.9119750053202984</v>
      </c>
      <c r="BW454" s="114">
        <f t="shared" si="37"/>
        <v>0.81515201257507153</v>
      </c>
      <c r="BX454" s="114">
        <f t="shared" si="37"/>
        <v>0.92843255759686738</v>
      </c>
      <c r="BY454" s="114">
        <f t="shared" si="37"/>
        <v>0.62858033883489328</v>
      </c>
    </row>
    <row r="455" spans="2:77" x14ac:dyDescent="0.2">
      <c r="B455" s="108"/>
      <c r="C455" s="109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  <c r="AV455" s="114"/>
      <c r="AW455" s="114"/>
      <c r="AX455" s="114"/>
      <c r="AY455" s="114"/>
      <c r="AZ455" s="114"/>
      <c r="BA455" s="114"/>
      <c r="BB455" s="114"/>
      <c r="BC455" s="114"/>
      <c r="BD455" s="114"/>
      <c r="BE455" s="114"/>
      <c r="BF455" s="114"/>
      <c r="BG455" s="114"/>
      <c r="BH455" s="114"/>
      <c r="BI455" s="114"/>
      <c r="BJ455" s="114"/>
      <c r="BK455" s="114"/>
      <c r="BL455" s="114"/>
      <c r="BM455" s="114"/>
      <c r="BN455" s="114"/>
      <c r="BO455" s="114"/>
      <c r="BP455" s="114"/>
      <c r="BQ455" s="114"/>
      <c r="BR455" s="114"/>
      <c r="BS455" s="114"/>
      <c r="BT455" s="114"/>
      <c r="BU455" s="114"/>
      <c r="BV455" s="114"/>
      <c r="BW455" s="114"/>
      <c r="BX455" s="114"/>
      <c r="BY455" s="114"/>
    </row>
    <row r="456" spans="2:77" x14ac:dyDescent="0.2">
      <c r="B456" s="108"/>
      <c r="C456" s="120" t="s">
        <v>1076</v>
      </c>
      <c r="D456" s="121">
        <f t="shared" ref="D456:AQ456" si="38">SUM(D445/D447*D452)</f>
        <v>275634038.57072389</v>
      </c>
      <c r="E456" s="121">
        <f t="shared" si="38"/>
        <v>70822789.660502523</v>
      </c>
      <c r="F456" s="121">
        <f t="shared" si="38"/>
        <v>123334769.3748398</v>
      </c>
      <c r="G456" s="121">
        <f t="shared" si="38"/>
        <v>52854855.635714546</v>
      </c>
      <c r="H456" s="121">
        <f t="shared" si="38"/>
        <v>52612734.235611461</v>
      </c>
      <c r="I456" s="121">
        <f t="shared" si="38"/>
        <v>22115463.611564137</v>
      </c>
      <c r="J456" s="121">
        <f t="shared" si="38"/>
        <v>599921554.63731408</v>
      </c>
      <c r="K456" s="121">
        <f t="shared" si="38"/>
        <v>91128631.928779989</v>
      </c>
      <c r="L456" s="121">
        <f t="shared" si="38"/>
        <v>35181446.60522975</v>
      </c>
      <c r="M456" s="121">
        <f t="shared" si="38"/>
        <v>184091758.27313334</v>
      </c>
      <c r="N456" s="121">
        <f t="shared" si="38"/>
        <v>28956866.179899033</v>
      </c>
      <c r="O456" s="121">
        <f t="shared" si="38"/>
        <v>77783565.832092747</v>
      </c>
      <c r="P456" s="121">
        <f t="shared" si="38"/>
        <v>117903812.82846183</v>
      </c>
      <c r="Q456" s="121">
        <f t="shared" si="38"/>
        <v>100294723.731069</v>
      </c>
      <c r="R456" s="121">
        <f t="shared" si="38"/>
        <v>16811913.274549998</v>
      </c>
      <c r="S456" s="121">
        <f t="shared" si="38"/>
        <v>51123658.217590734</v>
      </c>
      <c r="T456" s="121">
        <f t="shared" si="38"/>
        <v>42120163.133244246</v>
      </c>
      <c r="U456" s="121">
        <f t="shared" si="38"/>
        <v>28953905.506905314</v>
      </c>
      <c r="V456" s="121">
        <f t="shared" si="38"/>
        <v>357152924.36749268</v>
      </c>
      <c r="W456" s="121">
        <f t="shared" si="38"/>
        <v>79951733.834528655</v>
      </c>
      <c r="X456" s="121">
        <f t="shared" si="38"/>
        <v>56330888.814181484</v>
      </c>
      <c r="Y456" s="121">
        <f t="shared" si="38"/>
        <v>90906591.904302031</v>
      </c>
      <c r="Z456" s="121">
        <f t="shared" si="38"/>
        <v>44956302.934522495</v>
      </c>
      <c r="AA456" s="121">
        <f t="shared" si="38"/>
        <v>54253886.205387764</v>
      </c>
      <c r="AB456" s="121">
        <f t="shared" si="38"/>
        <v>47771935.040843278</v>
      </c>
      <c r="AC456" s="121">
        <f t="shared" si="38"/>
        <v>23087099.918314323</v>
      </c>
      <c r="AD456" s="121">
        <f t="shared" si="38"/>
        <v>23193763.859082308</v>
      </c>
      <c r="AE456" s="121">
        <f t="shared" si="38"/>
        <v>336862893.71022809</v>
      </c>
      <c r="AF456" s="121">
        <f t="shared" si="38"/>
        <v>44808870.907902278</v>
      </c>
      <c r="AG456" s="121">
        <f t="shared" si="38"/>
        <v>27317691.496015601</v>
      </c>
      <c r="AH456" s="121">
        <f t="shared" si="38"/>
        <v>24431504.41946844</v>
      </c>
      <c r="AI456" s="121">
        <f t="shared" si="38"/>
        <v>24312987.054488789</v>
      </c>
      <c r="AJ456" s="121">
        <f t="shared" si="38"/>
        <v>31680550.457044814</v>
      </c>
      <c r="AK456" s="121">
        <f t="shared" si="38"/>
        <v>32252370.049678136</v>
      </c>
      <c r="AL456" s="121">
        <f t="shared" si="38"/>
        <v>33902819.196338944</v>
      </c>
      <c r="AM456" s="121">
        <f t="shared" si="38"/>
        <v>47880376.931748293</v>
      </c>
      <c r="AN456" s="121">
        <f t="shared" si="38"/>
        <v>28795508.179704946</v>
      </c>
      <c r="AO456" s="121">
        <f t="shared" si="38"/>
        <v>30576315.013712868</v>
      </c>
      <c r="AP456" s="121">
        <f t="shared" si="38"/>
        <v>30130303.505414352</v>
      </c>
      <c r="AQ456" s="121">
        <f t="shared" si="38"/>
        <v>132278493.51237451</v>
      </c>
      <c r="AR456" s="121">
        <f t="shared" ref="AR456:BY456" si="39">SUM(AR445/AR447*AR452)</f>
        <v>39571962.782094501</v>
      </c>
      <c r="AS456" s="121">
        <f t="shared" si="39"/>
        <v>33056106.141206909</v>
      </c>
      <c r="AT456" s="121">
        <f t="shared" si="39"/>
        <v>28259642.104515638</v>
      </c>
      <c r="AU456" s="121">
        <f t="shared" si="39"/>
        <v>31601828.151061196</v>
      </c>
      <c r="AV456" s="121">
        <f t="shared" si="39"/>
        <v>14095739.726506084</v>
      </c>
      <c r="AW456" s="121">
        <f t="shared" si="39"/>
        <v>19485856.10948189</v>
      </c>
      <c r="AX456" s="121">
        <f t="shared" si="39"/>
        <v>266597218.68922269</v>
      </c>
      <c r="AY456" s="121">
        <f t="shared" si="39"/>
        <v>37266894.824151523</v>
      </c>
      <c r="AZ456" s="121">
        <f t="shared" si="39"/>
        <v>45192037.480349451</v>
      </c>
      <c r="BA456" s="121">
        <f t="shared" si="39"/>
        <v>60493502.381125651</v>
      </c>
      <c r="BB456" s="121">
        <f t="shared" si="39"/>
        <v>42815460.660397232</v>
      </c>
      <c r="BC456" s="121">
        <f t="shared" si="39"/>
        <v>50851334.440774098</v>
      </c>
      <c r="BD456" s="121">
        <f t="shared" si="39"/>
        <v>68117433.976623312</v>
      </c>
      <c r="BE456" s="121">
        <f t="shared" si="39"/>
        <v>40388156.019647747</v>
      </c>
      <c r="BF456" s="121">
        <f t="shared" si="39"/>
        <v>37123519.348066859</v>
      </c>
      <c r="BG456" s="121">
        <f t="shared" si="39"/>
        <v>17573030.880309042</v>
      </c>
      <c r="BH456" s="121">
        <f t="shared" si="39"/>
        <v>13407783.144497881</v>
      </c>
      <c r="BI456" s="121">
        <f t="shared" si="39"/>
        <v>251976966.2034806</v>
      </c>
      <c r="BJ456" s="121">
        <f t="shared" si="39"/>
        <v>113381764.88524297</v>
      </c>
      <c r="BK456" s="121">
        <f t="shared" si="39"/>
        <v>34399961.841652386</v>
      </c>
      <c r="BL456" s="121">
        <f t="shared" si="39"/>
        <v>26278635.206229184</v>
      </c>
      <c r="BM456" s="121">
        <f t="shared" si="39"/>
        <v>38827946.143498585</v>
      </c>
      <c r="BN456" s="121">
        <f t="shared" si="39"/>
        <v>51785419.370065309</v>
      </c>
      <c r="BO456" s="121">
        <f t="shared" si="39"/>
        <v>23616214.607994549</v>
      </c>
      <c r="BP456" s="121">
        <f t="shared" si="39"/>
        <v>138061051.70281175</v>
      </c>
      <c r="BQ456" s="121">
        <f t="shared" si="39"/>
        <v>27327972.773738947</v>
      </c>
      <c r="BR456" s="121">
        <f t="shared" si="39"/>
        <v>31634127.388515554</v>
      </c>
      <c r="BS456" s="121">
        <f t="shared" si="39"/>
        <v>44104595.131805539</v>
      </c>
      <c r="BT456" s="121">
        <f t="shared" si="39"/>
        <v>42474684.958314598</v>
      </c>
      <c r="BU456" s="121">
        <f t="shared" si="39"/>
        <v>76597323.564289764</v>
      </c>
      <c r="BV456" s="121">
        <f t="shared" si="39"/>
        <v>32382995.300650783</v>
      </c>
      <c r="BW456" s="121">
        <f t="shared" si="39"/>
        <v>16590439.034282668</v>
      </c>
      <c r="BX456" s="121">
        <f t="shared" si="39"/>
        <v>20145133.875874095</v>
      </c>
      <c r="BY456" s="121">
        <f t="shared" si="39"/>
        <v>5029993026.9061146</v>
      </c>
    </row>
    <row r="457" spans="2:77" x14ac:dyDescent="0.2">
      <c r="B457" s="108"/>
      <c r="C457" s="120" t="s">
        <v>1077</v>
      </c>
      <c r="D457" s="121">
        <f t="shared" ref="D457:BO457" si="40">SUM(D446/D447*D452)</f>
        <v>337391015.73927617</v>
      </c>
      <c r="E457" s="121">
        <f t="shared" si="40"/>
        <v>74284351.719497502</v>
      </c>
      <c r="F457" s="121">
        <f t="shared" si="40"/>
        <v>213758218.37516022</v>
      </c>
      <c r="G457" s="121">
        <f t="shared" si="40"/>
        <v>35564101.184285462</v>
      </c>
      <c r="H457" s="121">
        <f t="shared" si="40"/>
        <v>21687940.944388509</v>
      </c>
      <c r="I457" s="121">
        <f t="shared" si="40"/>
        <v>6523376.9984358642</v>
      </c>
      <c r="J457" s="121">
        <f t="shared" si="40"/>
        <v>869317994.00268602</v>
      </c>
      <c r="K457" s="121">
        <f t="shared" si="40"/>
        <v>67119704.651220024</v>
      </c>
      <c r="L457" s="121">
        <f t="shared" si="40"/>
        <v>10982788.194770256</v>
      </c>
      <c r="M457" s="121">
        <f t="shared" si="40"/>
        <v>212407122.2568666</v>
      </c>
      <c r="N457" s="121">
        <f t="shared" si="40"/>
        <v>8918830.8901009653</v>
      </c>
      <c r="O457" s="121">
        <f t="shared" si="40"/>
        <v>30746005.837907277</v>
      </c>
      <c r="P457" s="121">
        <f t="shared" si="40"/>
        <v>111312160.85153818</v>
      </c>
      <c r="Q457" s="121">
        <f t="shared" si="40"/>
        <v>95620750.10893099</v>
      </c>
      <c r="R457" s="121">
        <f t="shared" si="40"/>
        <v>3107410.65545</v>
      </c>
      <c r="S457" s="121">
        <f t="shared" si="40"/>
        <v>18730061.031409264</v>
      </c>
      <c r="T457" s="121">
        <f t="shared" si="40"/>
        <v>16268907.076755757</v>
      </c>
      <c r="U457" s="121">
        <f t="shared" si="40"/>
        <v>7265833.203094678</v>
      </c>
      <c r="V457" s="121">
        <f t="shared" si="40"/>
        <v>494180250.51250744</v>
      </c>
      <c r="W457" s="121">
        <f t="shared" si="40"/>
        <v>73034813.305471346</v>
      </c>
      <c r="X457" s="121">
        <f t="shared" si="40"/>
        <v>22051183.645818517</v>
      </c>
      <c r="Y457" s="121">
        <f t="shared" si="40"/>
        <v>97642792.385697961</v>
      </c>
      <c r="Z457" s="121">
        <f t="shared" si="40"/>
        <v>6848237.0254775044</v>
      </c>
      <c r="AA457" s="121">
        <f t="shared" si="40"/>
        <v>16543821.454612251</v>
      </c>
      <c r="AB457" s="121">
        <f t="shared" si="40"/>
        <v>25689603.099156719</v>
      </c>
      <c r="AC457" s="121">
        <f t="shared" si="40"/>
        <v>7322465.9316856787</v>
      </c>
      <c r="AD457" s="121">
        <f t="shared" si="40"/>
        <v>5463615.5009176955</v>
      </c>
      <c r="AE457" s="121">
        <f t="shared" si="40"/>
        <v>640047206.92977178</v>
      </c>
      <c r="AF457" s="121">
        <f t="shared" si="40"/>
        <v>9144083.3320977204</v>
      </c>
      <c r="AG457" s="121">
        <f t="shared" si="40"/>
        <v>5343660.3249844061</v>
      </c>
      <c r="AH457" s="121">
        <f t="shared" si="40"/>
        <v>8531221.230531564</v>
      </c>
      <c r="AI457" s="121">
        <f t="shared" si="40"/>
        <v>6461353.4355112137</v>
      </c>
      <c r="AJ457" s="121">
        <f t="shared" si="40"/>
        <v>21512548.922955174</v>
      </c>
      <c r="AK457" s="121">
        <f t="shared" si="40"/>
        <v>11050828.29032186</v>
      </c>
      <c r="AL457" s="121">
        <f t="shared" si="40"/>
        <v>8693295.2436610479</v>
      </c>
      <c r="AM457" s="121">
        <f t="shared" si="40"/>
        <v>21388047.058251698</v>
      </c>
      <c r="AN457" s="121">
        <f t="shared" si="40"/>
        <v>10423400.010295061</v>
      </c>
      <c r="AO457" s="121">
        <f t="shared" si="40"/>
        <v>9475307.6462871376</v>
      </c>
      <c r="AP457" s="121">
        <f t="shared" si="40"/>
        <v>6733457.0745856455</v>
      </c>
      <c r="AQ457" s="121">
        <f t="shared" si="40"/>
        <v>195056269.64762551</v>
      </c>
      <c r="AR457" s="121">
        <f t="shared" si="40"/>
        <v>6202617.1879055044</v>
      </c>
      <c r="AS457" s="121">
        <f t="shared" si="40"/>
        <v>6812566.5087930849</v>
      </c>
      <c r="AT457" s="121">
        <f t="shared" si="40"/>
        <v>10721176.735484354</v>
      </c>
      <c r="AU457" s="121">
        <f t="shared" si="40"/>
        <v>6164190.4689388126</v>
      </c>
      <c r="AV457" s="121">
        <f t="shared" si="40"/>
        <v>1457295.6034939156</v>
      </c>
      <c r="AW457" s="121">
        <f t="shared" si="40"/>
        <v>6032821.180518114</v>
      </c>
      <c r="AX457" s="121">
        <f t="shared" si="40"/>
        <v>450973777.82077712</v>
      </c>
      <c r="AY457" s="121">
        <f t="shared" si="40"/>
        <v>13011366.555848483</v>
      </c>
      <c r="AZ457" s="121">
        <f t="shared" si="40"/>
        <v>13607213.009650541</v>
      </c>
      <c r="BA457" s="121">
        <f t="shared" si="40"/>
        <v>24605990.728874326</v>
      </c>
      <c r="BB457" s="121">
        <f t="shared" si="40"/>
        <v>34564911.759602763</v>
      </c>
      <c r="BC457" s="121">
        <f t="shared" si="40"/>
        <v>14790766.929225897</v>
      </c>
      <c r="BD457" s="121">
        <f t="shared" si="40"/>
        <v>62701983.608976707</v>
      </c>
      <c r="BE457" s="121">
        <f t="shared" si="40"/>
        <v>50695477.950352244</v>
      </c>
      <c r="BF457" s="121">
        <f t="shared" si="40"/>
        <v>19815716.171933141</v>
      </c>
      <c r="BG457" s="121">
        <f t="shared" si="40"/>
        <v>5152778.7596909534</v>
      </c>
      <c r="BH457" s="121">
        <f t="shared" si="40"/>
        <v>2328117.6055021174</v>
      </c>
      <c r="BI457" s="121">
        <f t="shared" si="40"/>
        <v>369246860.08651942</v>
      </c>
      <c r="BJ457" s="121">
        <f t="shared" si="40"/>
        <v>108571160.44475697</v>
      </c>
      <c r="BK457" s="121">
        <f t="shared" si="40"/>
        <v>14173886.048347602</v>
      </c>
      <c r="BL457" s="121">
        <f t="shared" si="40"/>
        <v>6164682.6037708176</v>
      </c>
      <c r="BM457" s="121">
        <f t="shared" si="40"/>
        <v>5333317.0365014169</v>
      </c>
      <c r="BN457" s="121">
        <f t="shared" si="40"/>
        <v>14719544.859934691</v>
      </c>
      <c r="BO457" s="121">
        <f t="shared" si="40"/>
        <v>8108233.6320054522</v>
      </c>
      <c r="BP457" s="121">
        <f t="shared" ref="BP457:BY457" si="41">SUM(BP446/BP447*BP452)</f>
        <v>283799884.70718825</v>
      </c>
      <c r="BQ457" s="121">
        <f t="shared" si="41"/>
        <v>10621829.166261062</v>
      </c>
      <c r="BR457" s="121">
        <f t="shared" si="41"/>
        <v>9889809.221484445</v>
      </c>
      <c r="BS457" s="121">
        <f t="shared" si="41"/>
        <v>22011153.658194456</v>
      </c>
      <c r="BT457" s="121">
        <f t="shared" si="41"/>
        <v>20239812.961685408</v>
      </c>
      <c r="BU457" s="121">
        <f t="shared" si="41"/>
        <v>67021948.675710209</v>
      </c>
      <c r="BV457" s="121">
        <f t="shared" si="41"/>
        <v>12262072.779349217</v>
      </c>
      <c r="BW457" s="121">
        <f t="shared" si="41"/>
        <v>7595568.9157173326</v>
      </c>
      <c r="BX457" s="121">
        <f t="shared" si="41"/>
        <v>4658908.8441259032</v>
      </c>
      <c r="BY457" s="121">
        <f t="shared" si="41"/>
        <v>5228125040.0390844</v>
      </c>
    </row>
    <row r="458" spans="2:77" ht="22.5" thickBot="1" x14ac:dyDescent="0.25">
      <c r="B458" s="108"/>
      <c r="C458" s="122" t="s">
        <v>1078</v>
      </c>
      <c r="D458" s="123">
        <f t="shared" ref="D458:BO458" si="42">SUM(D456:D457)</f>
        <v>613025054.31000006</v>
      </c>
      <c r="E458" s="123">
        <f t="shared" si="42"/>
        <v>145107141.38000003</v>
      </c>
      <c r="F458" s="123">
        <f t="shared" si="42"/>
        <v>337092987.75</v>
      </c>
      <c r="G458" s="123">
        <f t="shared" si="42"/>
        <v>88418956.820000008</v>
      </c>
      <c r="H458" s="123">
        <f t="shared" si="42"/>
        <v>74300675.179999977</v>
      </c>
      <c r="I458" s="123">
        <f t="shared" si="42"/>
        <v>28638840.609999999</v>
      </c>
      <c r="J458" s="123">
        <f t="shared" si="42"/>
        <v>1469239548.6400001</v>
      </c>
      <c r="K458" s="123">
        <f t="shared" si="42"/>
        <v>158248336.58000001</v>
      </c>
      <c r="L458" s="123">
        <f t="shared" si="42"/>
        <v>46164234.800000004</v>
      </c>
      <c r="M458" s="123">
        <f t="shared" si="42"/>
        <v>396498880.52999997</v>
      </c>
      <c r="N458" s="123">
        <f t="shared" si="42"/>
        <v>37875697.07</v>
      </c>
      <c r="O458" s="123">
        <f t="shared" si="42"/>
        <v>108529571.67000002</v>
      </c>
      <c r="P458" s="123">
        <f t="shared" si="42"/>
        <v>229215973.68000001</v>
      </c>
      <c r="Q458" s="123">
        <f t="shared" si="42"/>
        <v>195915473.83999997</v>
      </c>
      <c r="R458" s="123">
        <f t="shared" si="42"/>
        <v>19919323.93</v>
      </c>
      <c r="S458" s="123">
        <f t="shared" si="42"/>
        <v>69853719.248999998</v>
      </c>
      <c r="T458" s="123">
        <f t="shared" si="42"/>
        <v>58389070.210000001</v>
      </c>
      <c r="U458" s="123">
        <f t="shared" si="42"/>
        <v>36219738.709999993</v>
      </c>
      <c r="V458" s="123">
        <f t="shared" si="42"/>
        <v>851333174.88000011</v>
      </c>
      <c r="W458" s="123">
        <f t="shared" si="42"/>
        <v>152986547.13999999</v>
      </c>
      <c r="X458" s="123">
        <f t="shared" si="42"/>
        <v>78382072.460000008</v>
      </c>
      <c r="Y458" s="123">
        <f t="shared" si="42"/>
        <v>188549384.28999999</v>
      </c>
      <c r="Z458" s="123">
        <f t="shared" si="42"/>
        <v>51804539.960000001</v>
      </c>
      <c r="AA458" s="123">
        <f t="shared" si="42"/>
        <v>70797707.660000011</v>
      </c>
      <c r="AB458" s="123">
        <f t="shared" si="42"/>
        <v>73461538.140000001</v>
      </c>
      <c r="AC458" s="123">
        <f t="shared" si="42"/>
        <v>30409565.850000001</v>
      </c>
      <c r="AD458" s="123">
        <f t="shared" si="42"/>
        <v>28657379.360000003</v>
      </c>
      <c r="AE458" s="123">
        <f t="shared" si="42"/>
        <v>976910100.63999987</v>
      </c>
      <c r="AF458" s="123">
        <f t="shared" si="42"/>
        <v>53952954.239999995</v>
      </c>
      <c r="AG458" s="123">
        <f t="shared" si="42"/>
        <v>32661351.821000006</v>
      </c>
      <c r="AH458" s="123">
        <f t="shared" si="42"/>
        <v>32962725.650000006</v>
      </c>
      <c r="AI458" s="123">
        <f t="shared" si="42"/>
        <v>30774340.490000002</v>
      </c>
      <c r="AJ458" s="123">
        <f t="shared" si="42"/>
        <v>53193099.379999988</v>
      </c>
      <c r="AK458" s="123">
        <f t="shared" si="42"/>
        <v>43303198.339999996</v>
      </c>
      <c r="AL458" s="123">
        <f t="shared" si="42"/>
        <v>42596114.43999999</v>
      </c>
      <c r="AM458" s="123">
        <f t="shared" si="42"/>
        <v>69268423.989999995</v>
      </c>
      <c r="AN458" s="123">
        <f t="shared" si="42"/>
        <v>39218908.190000005</v>
      </c>
      <c r="AO458" s="123">
        <f t="shared" si="42"/>
        <v>40051622.660000004</v>
      </c>
      <c r="AP458" s="123">
        <f t="shared" si="42"/>
        <v>36863760.579999998</v>
      </c>
      <c r="AQ458" s="123">
        <f t="shared" si="42"/>
        <v>327334763.16000003</v>
      </c>
      <c r="AR458" s="123">
        <f t="shared" si="42"/>
        <v>45774579.970000006</v>
      </c>
      <c r="AS458" s="123">
        <f t="shared" si="42"/>
        <v>39868672.649999991</v>
      </c>
      <c r="AT458" s="123">
        <f t="shared" si="42"/>
        <v>38980818.839999989</v>
      </c>
      <c r="AU458" s="123">
        <f t="shared" si="42"/>
        <v>37766018.620000005</v>
      </c>
      <c r="AV458" s="123">
        <f t="shared" si="42"/>
        <v>15553035.33</v>
      </c>
      <c r="AW458" s="123">
        <f t="shared" si="42"/>
        <v>25518677.290000003</v>
      </c>
      <c r="AX458" s="123">
        <f t="shared" si="42"/>
        <v>717570996.50999975</v>
      </c>
      <c r="AY458" s="123">
        <f t="shared" si="42"/>
        <v>50278261.38000001</v>
      </c>
      <c r="AZ458" s="123">
        <f t="shared" si="42"/>
        <v>58799250.489999995</v>
      </c>
      <c r="BA458" s="123">
        <f t="shared" si="42"/>
        <v>85099493.109999985</v>
      </c>
      <c r="BB458" s="123">
        <f t="shared" si="42"/>
        <v>77380372.419999987</v>
      </c>
      <c r="BC458" s="123">
        <f t="shared" si="42"/>
        <v>65642101.369999997</v>
      </c>
      <c r="BD458" s="123">
        <f t="shared" si="42"/>
        <v>130819417.58560002</v>
      </c>
      <c r="BE458" s="123">
        <f t="shared" si="42"/>
        <v>91083633.969999999</v>
      </c>
      <c r="BF458" s="123">
        <f t="shared" si="42"/>
        <v>56939235.519999996</v>
      </c>
      <c r="BG458" s="123">
        <f t="shared" si="42"/>
        <v>22725809.639999993</v>
      </c>
      <c r="BH458" s="123">
        <f t="shared" si="42"/>
        <v>15735900.749999998</v>
      </c>
      <c r="BI458" s="123">
        <f t="shared" si="42"/>
        <v>621223826.28999996</v>
      </c>
      <c r="BJ458" s="123">
        <f t="shared" si="42"/>
        <v>221952925.32999992</v>
      </c>
      <c r="BK458" s="123">
        <f t="shared" si="42"/>
        <v>48573847.889999986</v>
      </c>
      <c r="BL458" s="123">
        <f t="shared" si="42"/>
        <v>32443317.810000002</v>
      </c>
      <c r="BM458" s="123">
        <f t="shared" si="42"/>
        <v>44161263.18</v>
      </c>
      <c r="BN458" s="123">
        <f t="shared" si="42"/>
        <v>66504964.230000004</v>
      </c>
      <c r="BO458" s="123">
        <f t="shared" si="42"/>
        <v>31724448.240000002</v>
      </c>
      <c r="BP458" s="123">
        <f t="shared" ref="BP458:BY458" si="43">SUM(BP456:BP457)</f>
        <v>421860936.40999997</v>
      </c>
      <c r="BQ458" s="123">
        <f t="shared" si="43"/>
        <v>37949801.940000013</v>
      </c>
      <c r="BR458" s="123">
        <f t="shared" si="43"/>
        <v>41523936.609999999</v>
      </c>
      <c r="BS458" s="123">
        <f t="shared" si="43"/>
        <v>66115748.789999992</v>
      </c>
      <c r="BT458" s="123">
        <f t="shared" si="43"/>
        <v>62714497.920000002</v>
      </c>
      <c r="BU458" s="123">
        <f t="shared" si="43"/>
        <v>143619272.23999998</v>
      </c>
      <c r="BV458" s="123">
        <f t="shared" si="43"/>
        <v>44645068.079999998</v>
      </c>
      <c r="BW458" s="123">
        <f t="shared" si="43"/>
        <v>24186007.949999999</v>
      </c>
      <c r="BX458" s="123">
        <f t="shared" si="43"/>
        <v>24804042.719999999</v>
      </c>
      <c r="BY458" s="123">
        <f t="shared" si="43"/>
        <v>10258118066.945198</v>
      </c>
    </row>
    <row r="459" spans="2:77" ht="22.5" thickTop="1" x14ac:dyDescent="0.2"/>
    <row r="462" spans="2:77" x14ac:dyDescent="0.2">
      <c r="C462" s="51" t="s">
        <v>1079</v>
      </c>
      <c r="D462" s="125">
        <f t="shared" ref="D462:BO462" si="44">SUM(D443-D451)</f>
        <v>610321643.2299999</v>
      </c>
      <c r="E462" s="125">
        <f t="shared" si="44"/>
        <v>161082630.01000005</v>
      </c>
      <c r="F462" s="125">
        <f t="shared" si="44"/>
        <v>342361871.62</v>
      </c>
      <c r="G462" s="125">
        <f t="shared" si="44"/>
        <v>95373068.470000014</v>
      </c>
      <c r="H462" s="125">
        <f t="shared" si="44"/>
        <v>81837971.859999985</v>
      </c>
      <c r="I462" s="125">
        <f t="shared" si="44"/>
        <v>30812733.189999998</v>
      </c>
      <c r="J462" s="125">
        <f t="shared" si="44"/>
        <v>2001782576.3999999</v>
      </c>
      <c r="K462" s="125">
        <f t="shared" si="44"/>
        <v>151268186.70000002</v>
      </c>
      <c r="L462" s="125">
        <f t="shared" si="44"/>
        <v>45873264.099999994</v>
      </c>
      <c r="M462" s="125">
        <f t="shared" si="44"/>
        <v>387839213.44999999</v>
      </c>
      <c r="N462" s="125">
        <f t="shared" si="44"/>
        <v>40343005</v>
      </c>
      <c r="O462" s="125">
        <f t="shared" si="44"/>
        <v>110279510.53999999</v>
      </c>
      <c r="P462" s="125">
        <f t="shared" si="44"/>
        <v>221019950.12000003</v>
      </c>
      <c r="Q462" s="125">
        <f t="shared" si="44"/>
        <v>187790843.14000005</v>
      </c>
      <c r="R462" s="125">
        <f t="shared" si="44"/>
        <v>19351798.809999999</v>
      </c>
      <c r="S462" s="125">
        <f t="shared" si="44"/>
        <v>72428057.98999998</v>
      </c>
      <c r="T462" s="125">
        <f t="shared" si="44"/>
        <v>58065748.380000003</v>
      </c>
      <c r="U462" s="125">
        <f t="shared" si="44"/>
        <v>35559429.04999999</v>
      </c>
      <c r="V462" s="125">
        <f t="shared" si="44"/>
        <v>800035644.08000016</v>
      </c>
      <c r="W462" s="125">
        <f t="shared" si="44"/>
        <v>149835630.46999997</v>
      </c>
      <c r="X462" s="125">
        <f t="shared" si="44"/>
        <v>74083455.049999997</v>
      </c>
      <c r="Y462" s="125">
        <f t="shared" si="44"/>
        <v>174748215.14000002</v>
      </c>
      <c r="Z462" s="125">
        <f t="shared" si="44"/>
        <v>53429557.300000004</v>
      </c>
      <c r="AA462" s="125">
        <f t="shared" si="44"/>
        <v>79495491.310000017</v>
      </c>
      <c r="AB462" s="125">
        <f t="shared" si="44"/>
        <v>77360667.829999998</v>
      </c>
      <c r="AC462" s="125">
        <f t="shared" si="44"/>
        <v>29303167.699999999</v>
      </c>
      <c r="AD462" s="125">
        <f t="shared" si="44"/>
        <v>29547215.390000001</v>
      </c>
      <c r="AE462" s="125">
        <f t="shared" si="44"/>
        <v>1019417326.04</v>
      </c>
      <c r="AF462" s="125">
        <f t="shared" si="44"/>
        <v>58185645.960000001</v>
      </c>
      <c r="AG462" s="125">
        <f t="shared" si="44"/>
        <v>36820747.601000004</v>
      </c>
      <c r="AH462" s="125">
        <f t="shared" si="44"/>
        <v>34010358.49000001</v>
      </c>
      <c r="AI462" s="125">
        <f t="shared" si="44"/>
        <v>32844837.289999999</v>
      </c>
      <c r="AJ462" s="125">
        <f t="shared" si="44"/>
        <v>56180277.04999999</v>
      </c>
      <c r="AK462" s="125">
        <f t="shared" si="44"/>
        <v>45699434.680000007</v>
      </c>
      <c r="AL462" s="125">
        <f t="shared" si="44"/>
        <v>44460250.390000001</v>
      </c>
      <c r="AM462" s="125">
        <f t="shared" si="44"/>
        <v>71131826.189999983</v>
      </c>
      <c r="AN462" s="125">
        <f t="shared" si="44"/>
        <v>42217559.06000001</v>
      </c>
      <c r="AO462" s="125">
        <f t="shared" si="44"/>
        <v>44229585.209999993</v>
      </c>
      <c r="AP462" s="125">
        <f t="shared" si="44"/>
        <v>38019090.82</v>
      </c>
      <c r="AQ462" s="125">
        <f t="shared" si="44"/>
        <v>325452661.45000005</v>
      </c>
      <c r="AR462" s="125">
        <f t="shared" si="44"/>
        <v>45638451.659999996</v>
      </c>
      <c r="AS462" s="125">
        <f t="shared" si="44"/>
        <v>44719517.599999994</v>
      </c>
      <c r="AT462" s="125">
        <f t="shared" si="44"/>
        <v>40201598.799999997</v>
      </c>
      <c r="AU462" s="125">
        <f t="shared" si="44"/>
        <v>40679989.070000008</v>
      </c>
      <c r="AV462" s="125">
        <f t="shared" si="44"/>
        <v>15497821.58</v>
      </c>
      <c r="AW462" s="125">
        <f t="shared" si="44"/>
        <v>25858296.079999998</v>
      </c>
      <c r="AX462" s="125">
        <f t="shared" si="44"/>
        <v>924703017.42999983</v>
      </c>
      <c r="AY462" s="125">
        <f t="shared" si="44"/>
        <v>51116767.289999992</v>
      </c>
      <c r="AZ462" s="125">
        <f t="shared" si="44"/>
        <v>64826809.209999993</v>
      </c>
      <c r="BA462" s="125">
        <f t="shared" si="44"/>
        <v>90777796.430000007</v>
      </c>
      <c r="BB462" s="125">
        <f t="shared" si="44"/>
        <v>83367657.879999995</v>
      </c>
      <c r="BC462" s="125">
        <f t="shared" si="44"/>
        <v>66135554.490000002</v>
      </c>
      <c r="BD462" s="125">
        <f t="shared" si="44"/>
        <v>130268391.15920001</v>
      </c>
      <c r="BE462" s="125">
        <f t="shared" si="44"/>
        <v>91814408.809999973</v>
      </c>
      <c r="BF462" s="125">
        <f t="shared" si="44"/>
        <v>56946239.549999997</v>
      </c>
      <c r="BG462" s="125">
        <f t="shared" si="44"/>
        <v>23650742.559999995</v>
      </c>
      <c r="BH462" s="125">
        <f t="shared" si="44"/>
        <v>16043004.33</v>
      </c>
      <c r="BI462" s="125">
        <f t="shared" si="44"/>
        <v>607997953.41999996</v>
      </c>
      <c r="BJ462" s="125">
        <f t="shared" si="44"/>
        <v>216178746.93000001</v>
      </c>
      <c r="BK462" s="125">
        <f t="shared" si="44"/>
        <v>52538334.109999985</v>
      </c>
      <c r="BL462" s="125">
        <f t="shared" si="44"/>
        <v>35421084.670000002</v>
      </c>
      <c r="BM462" s="125">
        <f t="shared" si="44"/>
        <v>50665884.640000001</v>
      </c>
      <c r="BN462" s="125">
        <f t="shared" si="44"/>
        <v>72740084.340000004</v>
      </c>
      <c r="BO462" s="125">
        <f t="shared" si="44"/>
        <v>32465197.310000002</v>
      </c>
      <c r="BP462" s="125">
        <f t="shared" ref="BP462:BY462" si="45">SUM(BP443-BP451)</f>
        <v>396387224.77000004</v>
      </c>
      <c r="BQ462" s="125">
        <f t="shared" si="45"/>
        <v>39523492.969999999</v>
      </c>
      <c r="BR462" s="125">
        <f t="shared" si="45"/>
        <v>42371902.200000003</v>
      </c>
      <c r="BS462" s="125">
        <f t="shared" si="45"/>
        <v>63263348.129999988</v>
      </c>
      <c r="BT462" s="125">
        <f t="shared" si="45"/>
        <v>70704256.770000011</v>
      </c>
      <c r="BU462" s="125">
        <f t="shared" si="45"/>
        <v>146976280.43999997</v>
      </c>
      <c r="BV462" s="125">
        <f t="shared" si="45"/>
        <v>46951839.200000003</v>
      </c>
      <c r="BW462" s="125">
        <f t="shared" si="45"/>
        <v>25358764.419999994</v>
      </c>
      <c r="BX462" s="125">
        <f t="shared" si="45"/>
        <v>20169224.91</v>
      </c>
      <c r="BY462" s="125">
        <f t="shared" si="45"/>
        <v>10615586545.599598</v>
      </c>
    </row>
  </sheetData>
  <mergeCells count="18">
    <mergeCell ref="A243:C243"/>
    <mergeCell ref="A438:C438"/>
    <mergeCell ref="BP2:BX2"/>
    <mergeCell ref="B3:B4"/>
    <mergeCell ref="C3:C4"/>
    <mergeCell ref="A47:C47"/>
    <mergeCell ref="A129:C129"/>
    <mergeCell ref="A179:C179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มี.ค.62 pop UC</vt:lpstr>
      <vt:lpstr>คำนวณUnit Cost มี.ค.62</vt:lpstr>
      <vt:lpstr>'คำนวณUnit Cost มี.ค.62'!Print_Titles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2019-05-13T02:45:02Z</dcterms:created>
  <dcterms:modified xsi:type="dcterms:W3CDTF">2019-05-13T02:46:03Z</dcterms:modified>
</cp:coreProperties>
</file>