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งานปี 2564\คปสอ.ติดดาว 2564\ประชุมพิจารณาเกณฑ์ 2564 (24 ธ.ค.63)\"/>
    </mc:Choice>
  </mc:AlternateContent>
  <xr:revisionPtr revIDLastSave="0" documentId="13_ncr:1_{0576021C-AA3C-48AB-BC38-1C8AD06F55B5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สรุปคะแนน" sheetId="6" r:id="rId1"/>
    <sheet name="องค์ 1 นโยบาย" sheetId="4" r:id="rId2"/>
    <sheet name="องค์ 2 ระบบสุขภาพอำเภอ" sheetId="2" r:id="rId3"/>
    <sheet name="องค์ 3 รพ.สต.ติดดาว" sheetId="5" r:id="rId4"/>
    <sheet name="องค์ 4 To Excellence" sheetId="3" r:id="rId5"/>
  </sheets>
  <definedNames>
    <definedName name="_xlnm.Print_Area" localSheetId="0">สรุปคะแนน!$A$1:$D$8</definedName>
    <definedName name="_xlnm.Print_Area" localSheetId="1">'องค์ 1 นโยบาย'!$A$1:$K$143</definedName>
    <definedName name="_xlnm.Print_Area" localSheetId="2">'องค์ 2 ระบบสุขภาพอำเภอ'!$A$1:$H$25</definedName>
    <definedName name="_xlnm.Print_Area" localSheetId="4">'องค์ 4 To Excellence'!$A$1:$I$10</definedName>
    <definedName name="_xlnm.Print_Titles" localSheetId="1">'องค์ 1 นโยบาย'!$2:$2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4" l="1"/>
  <c r="J6" i="4"/>
  <c r="J4" i="4"/>
  <c r="K4" i="4" s="1"/>
  <c r="K129" i="4"/>
  <c r="K114" i="4"/>
  <c r="K74" i="4"/>
  <c r="C4" i="6" l="1"/>
  <c r="J129" i="4"/>
  <c r="J141" i="4"/>
  <c r="J138" i="4"/>
  <c r="J135" i="4"/>
  <c r="J132" i="4"/>
  <c r="J130" i="4"/>
  <c r="J21" i="4" l="1"/>
  <c r="J61" i="4"/>
  <c r="J57" i="4"/>
  <c r="J53" i="4"/>
  <c r="J109" i="4"/>
  <c r="J104" i="4"/>
  <c r="J97" i="4"/>
  <c r="J127" i="4"/>
  <c r="J122" i="4"/>
  <c r="J118" i="4"/>
  <c r="J115" i="4"/>
  <c r="J114" i="4"/>
  <c r="G1" i="5"/>
  <c r="C6" i="6"/>
  <c r="D6" i="6"/>
  <c r="J96" i="4"/>
  <c r="J92" i="4"/>
  <c r="J84" i="4"/>
  <c r="J81" i="4"/>
  <c r="J78" i="4"/>
  <c r="J75" i="4"/>
  <c r="J49" i="4"/>
  <c r="J46" i="4"/>
  <c r="J41" i="4"/>
  <c r="J38" i="4"/>
  <c r="J35" i="4"/>
  <c r="K13" i="4"/>
  <c r="I3" i="3"/>
  <c r="I2" i="3"/>
  <c r="C7" i="6"/>
  <c r="D7" i="6"/>
  <c r="G6" i="2"/>
  <c r="H1" i="2"/>
  <c r="C5" i="6"/>
  <c r="D5" i="6"/>
  <c r="F6" i="2"/>
  <c r="H18" i="2"/>
  <c r="H17" i="2"/>
  <c r="H16" i="2"/>
  <c r="H15" i="2"/>
  <c r="H14" i="2"/>
  <c r="H13" i="2"/>
  <c r="H12" i="2"/>
  <c r="H11" i="2"/>
  <c r="H10" i="2"/>
  <c r="H9" i="2"/>
  <c r="H7" i="2"/>
  <c r="I74" i="4"/>
  <c r="J95" i="4"/>
  <c r="K95" i="4"/>
  <c r="J74" i="4"/>
  <c r="J52" i="4"/>
  <c r="K52" i="4"/>
  <c r="J34" i="4"/>
  <c r="K34" i="4"/>
  <c r="H6" i="2"/>
  <c r="D4" i="6"/>
  <c r="C3" i="6"/>
  <c r="C6" i="2"/>
  <c r="D6" i="2"/>
  <c r="E18" i="2"/>
  <c r="E17" i="2"/>
  <c r="E16" i="2"/>
  <c r="E15" i="2"/>
  <c r="E14" i="2"/>
  <c r="E13" i="2"/>
  <c r="E12" i="2"/>
  <c r="E11" i="2"/>
  <c r="E10" i="2"/>
  <c r="E9" i="2"/>
  <c r="E7" i="2"/>
  <c r="E6" i="2"/>
</calcChain>
</file>

<file path=xl/sharedStrings.xml><?xml version="1.0" encoding="utf-8"?>
<sst xmlns="http://schemas.openxmlformats.org/spreadsheetml/2006/main" count="308" uniqueCount="219">
  <si>
    <t>พัฒนาการเด็ก</t>
  </si>
  <si>
    <t>Sepsis</t>
  </si>
  <si>
    <t>รายการประเมินประเมิน</t>
  </si>
  <si>
    <t>น้ำหนัก</t>
  </si>
  <si>
    <t>ร้อยละ100</t>
  </si>
  <si>
    <t>A</t>
  </si>
  <si>
    <t>คะแนน</t>
  </si>
  <si>
    <t>เต็ม</t>
  </si>
  <si>
    <t>คะแนนเต็มถ่วงน้ำหนัก</t>
  </si>
  <si>
    <t>ส่วนที่ 1 ข้อมูลพื้นฐานระบบสุขภาพอำเภอ</t>
  </si>
  <si>
    <t>ส่วนที่ 2 การพัฒนาระบบสุขภาพอำเภอตามมาตรฐานที่กำหนด</t>
  </si>
  <si>
    <t>การนำ</t>
  </si>
  <si>
    <t>การบริหารแผนกลยุทธ์</t>
  </si>
  <si>
    <t>การมุ่งเน้นผู้รับบริการ ประชาชนในพื้นที่และผู้เกี่ยวข้องที่สำคัญ</t>
  </si>
  <si>
    <t>การจัดการความรู้ การวัดและการวิเคราะห์ การวางระบบสารสนเทศและการสื่อสาร</t>
  </si>
  <si>
    <t>การมุ่งเน้นทรัพยากรบุคคล</t>
  </si>
  <si>
    <t>การจัดกระบวนการ</t>
  </si>
  <si>
    <t>การเฝ้าระวังโรคและภัยสุขภาพ</t>
  </si>
  <si>
    <t>การทำงานกับชุมชน</t>
  </si>
  <si>
    <t>กระบวนการดูแลผู้ป่วย</t>
  </si>
  <si>
    <t xml:space="preserve">ผลสัมฤทธิ์ของการดำเนินงานของเครือข่ายสุขภาพระดับอำเภอ   </t>
  </si>
  <si>
    <t>รวมทั้งหมด</t>
  </si>
  <si>
    <t>น้ำหนักปี 2563</t>
  </si>
  <si>
    <t>คะแนนเต็ม</t>
  </si>
  <si>
    <t>รวม</t>
  </si>
  <si>
    <t>ลำดับ</t>
  </si>
  <si>
    <r>
      <t>6.คปสอ.นำเสนอผลงานวิชาการอย่างใดอย่างหนึ่ง ได้แก่ วิจัย หรือ R2R  หรือ  นวัตกรรม หรือ Best practice แล้วได้</t>
    </r>
    <r>
      <rPr>
        <b/>
        <sz val="14"/>
        <color theme="1"/>
        <rFont val="TH SarabunPSK"/>
        <family val="2"/>
      </rPr>
      <t>รับรางวัลที่ 1 หรือที่ 2 หรือที่ 3 ในระดับจังหวัดขึ้นไป</t>
    </r>
    <r>
      <rPr>
        <sz val="14"/>
        <color theme="1"/>
        <rFont val="TH SarabunPSK"/>
        <family val="2"/>
      </rPr>
      <t xml:space="preserve">  </t>
    </r>
    <r>
      <rPr>
        <b/>
        <sz val="14"/>
        <color rgb="FFC00000"/>
        <rFont val="TH SarabunPSK"/>
        <family val="2"/>
      </rPr>
      <t>(2 คะแนน) (นับเรื่องเดียวที่ได้รางวัลสูงสุด)</t>
    </r>
  </si>
  <si>
    <t xml:space="preserve">1.เล่มเอกสารผลงานวิชาการประเภทวิจัย หรือ R2R  หรือ นวัดกรรม  หรือ Best Practice  
2.บัญชีรายชื่อผลงานวิชาการฯ และ เจ้าของผลงานวิชาการประเภท วิจัย หรือ R2R หรือ นวัตกรรม หรือ Best Practice 
3.วารสารที่ตีพิมพ์  ใบประกาศ รูปภาพ โล่รางวัล
เล่มบทคัดย่อในเวทีวิชาการ หรืออื่นๆที่เป็นหลักฐานเชิงประจักษ์
4.กำหนดการประชุมที่สามารถแสดงได้ว่าเข้าร่วมนำเสนอผลงานวิชาการฯ
5.ใช้ผลงานวิชาการที่อยู่ระหว่างดำเนินการในปี 2562-2563                                                                       
</t>
  </si>
  <si>
    <t>ด้านที่ 1 การวิเคราะห์สถานการณ์/ระบบข้อมูล</t>
  </si>
  <si>
    <t>ด้านที่ 2 การขับเคลื่อน/แผนงานโครงการ</t>
  </si>
  <si>
    <t>1.1 มีระบบฐานข้อมูลผู้ป่วยวัณโรคย้อนหลัง 3 ปี</t>
  </si>
  <si>
    <t xml:space="preserve">1.2 วิเคราะห์สภาพปัญหาการดำเนินงานวัณโรคในพื้นที่ </t>
  </si>
  <si>
    <t xml:space="preserve">2.1 มีคณะกรรมการฯและมีการขับเคลื่อนงานวัณโรคระดับอำเภอ </t>
  </si>
  <si>
    <t>2.2 จัดทำแผนงาน/โครงการควบคุมวัณโรค</t>
  </si>
  <si>
    <t>ด้านที่ 3 การดำเนินงาน</t>
  </si>
  <si>
    <t>3.1 การดำเนินการตามแผนงาน/โครงการให้แล้วเสร็จ</t>
  </si>
  <si>
    <t>3.2 จัดทำ Flow chart การดำเนินงานติดตามผู้ป่วยวัณโรค (PA)</t>
  </si>
  <si>
    <t>3.3 การคัดกรองผู้ป่วยวัณโรคในกลุ่มเป้าหมาย 7 กลุ่มเสี่ยง</t>
  </si>
  <si>
    <t>3.4 การบันทึกการเยี่ยมบ้าน และการกำกับการกินยา (DOT) ให้มีประสิทธิภาพ</t>
  </si>
  <si>
    <t>ด้านที่ 4 ผลลัพท์</t>
  </si>
  <si>
    <t>ด้านที่ 5 สรุปและประเมินผล</t>
  </si>
  <si>
    <t>5.1 สรุปผลและประเมินผล</t>
  </si>
  <si>
    <t>5.2 ถอดบทเรียน/วิจัย</t>
  </si>
  <si>
    <t>1.1 มีระบบฐานข้อมูลผู้ป่วยไข้เลือดออกย้อนหลัง 5 ปี</t>
  </si>
  <si>
    <t xml:space="preserve">1.2 วิเคราะห์สภาพปัญหาการดำเนินงานไข้เลือดอออก วิเคราะห์พื้นที่เสี่ยง </t>
  </si>
  <si>
    <t>2.1 ใช้กลไก พชอ. ในการขับเคลื่อน ตามนโยบายผู้ว่าราชการจังหวัด</t>
  </si>
  <si>
    <t>2.2 จัดทำแผนงาน/โครงการควบคุมไข้เลือดออก</t>
  </si>
  <si>
    <t>3.2 เฝ้าระวังโรคตามระบบ รง.506 และรายงานเร่งด่วน</t>
  </si>
  <si>
    <t>4.1 อัตราป่วยด้วยโรคไข้เลือดออกลดลงจากค่ามัธยฐานย้อนหลัง 5 ปี ร้อยละ 15</t>
  </si>
  <si>
    <t>4.2 อัตราป่วยตาย ไม่เกินร้อยละ 0.10</t>
  </si>
  <si>
    <t>4.3 หมู่บ้านเกิด second gerneration ไม่เกินร้อยละ 5</t>
  </si>
  <si>
    <t xml:space="preserve">   - ค่า CI = 0  มากกว่า ร้อยละ 80 (ของ โรงเรียน วัด สถานที่ราชการที่สำรวจ)</t>
  </si>
  <si>
    <t>4.5 การควบคุมโรค ตามมาตรการ 3 3 1 มากกว่าร้อยละ 80 ของผู้ป่วย</t>
  </si>
  <si>
    <t>เกณฑ์การให้คะแนน</t>
  </si>
  <si>
    <t>&lt; 70%</t>
  </si>
  <si>
    <t>70-79.9%</t>
  </si>
  <si>
    <t>80-89.9%</t>
  </si>
  <si>
    <t>80-8.99%</t>
  </si>
  <si>
    <t>55-59.9%</t>
  </si>
  <si>
    <t>60-64.9%</t>
  </si>
  <si>
    <t>&lt; 60%</t>
  </si>
  <si>
    <t>60-69.9%</t>
  </si>
  <si>
    <t>≥ 90%</t>
  </si>
  <si>
    <t>≥ 20%</t>
  </si>
  <si>
    <t xml:space="preserve">≥ 90% </t>
  </si>
  <si>
    <t xml:space="preserve">≥ 65% </t>
  </si>
  <si>
    <t>ระดับ รพ.สต./รพ.</t>
  </si>
  <si>
    <t>ระดับ รพ.</t>
  </si>
  <si>
    <t>ระดับ สสอ.</t>
  </si>
  <si>
    <t>1.มีการประเมินคัดกรองปัญหาสุขภาพที่สำคัญ/โรคที่พบบ่อย Geriatric Syndrome และมีข้อมูลผู้สูงอายุที่จำเป็นต้องได้รับการดูแลช่วยเหลือระยะยาว (HDCService/Vision2020)</t>
  </si>
  <si>
    <t>2.ผู้สูงอายุที่มีผลการประเมิน ADL น้อยกว่า 11 ได้รับการจัดทำแผนการดูแลรายบุคคล (Care Plan) ในโปรแกรม Long Term Care (3C) กรมอนามัย</t>
  </si>
  <si>
    <t>1.มีการจัดทำแผนการดำเนินงาน และชี้แจงแนวทางในการดำเนินงาน แก่ รพ., รพ.สต. เพื่อให้การดำเนินงานเป็นไปในแนวทางเดียวกัน</t>
  </si>
  <si>
    <t>2.มีการสรุปผลการดำเนินงาน รายเดือน รายไตรมาส เพื่อควบคุมกำกับการดำเนินงาน และคืนข้อมูลแก่ รพ., รพ.สต. เพื่อปรับแผนการดำเนินงาน</t>
  </si>
  <si>
    <t>4.มีการสรุปผลการดำเนินงานเข้าที่ประชุมคณะกรรมการพัฒนาคุณภาพชีวิตระดับอำเภอ (พชอ.) ทุกเดือน</t>
  </si>
  <si>
    <t xml:space="preserve">3.ผู้สูงอายุที่มีผลการประเมิน ADL น้อยกว่า 11 ถูกขึ้นทะเบียน ในโปรแกรม Long Term Care สปสช. </t>
  </si>
  <si>
    <t>4.ผู้สูงอายุที่มีผลการประเมิน ADL น้อยกว่า 11 ได้รับการดูแลตาม Care Plan</t>
  </si>
  <si>
    <t xml:space="preserve">5.มีการดูแลผู้สูงอายุที่มีผลการประเมิน ADL น้อยกว่า 11 โดยท้องถิ่น ชุมชน มีส่วนร่วม เช่น การเบิกจ่ายค่าตอบแทน Care giver, การจัดซื้อวัสดุทางการแพทย์, การปรับสภาพแวดล้อมในบ้าน </t>
  </si>
  <si>
    <t>4.4 การเฝ้าระวังค่าดัชนีลูกน้ำยุงลาย   มีผลการสำรวจค่าดัชนีลูกน้ำยุงลาย ทุกเดือน</t>
  </si>
  <si>
    <t>คณะทำงานฯระดับอำเภอ มีการประชุม อย่างน้อย 2 ครั้ง ต่อปี</t>
  </si>
  <si>
    <t xml:space="preserve">รพ.สต. รพ. สสอ. รวบรวมและวิเคราะห์สถานการณ์ข้อมูลผู้ป่วยโรคเบาหวาน โรคความดันโลหิตสูง โรคหัวใจและหลอดเลือด โรคไตเรื้อรัง ในพื้นที่รับผิดชอบ จำแนกรายตำบล หรือราย รพ.สต. ที่เป็นปัจจุบัน </t>
  </si>
  <si>
    <t>คะแนนที่ได้</t>
  </si>
  <si>
    <t>ระดับเขต หรือภาค หรือ ประเทศ หรือ ลงวารสารวิชาการ(ผลงานปี62/63) (5 คะแนน)
น้อยกว่าหรือเท่ากับร้อยละ 10    ได้ 1 คะแนน
ร้อยละ 11 -15                     ได้  2 คะแนน
ร้อยละ 16 - 20                    ได้  3 คะแนน
ร้อยละ 21-25                      ได้  4 คะแนน 
มากกว่าร้อยละ 25                ได้   5 คะแนน
หมายเหตุ : เรื่องที่นำเสนอในระดับจังหวัด และ นำเสนอในระดับเขต ภาค ประเทศ  สามารถซ้ำกันได้</t>
  </si>
  <si>
    <r>
      <t xml:space="preserve">4.ร้อยละของโรงพยาบาลส่งเสริมสุขภาพตำบลที่มีผลงานวิชาการอย่างใดอย่างหนึ่ง ได้แก่ วิจัย R2R นวัตกรรม </t>
    </r>
    <r>
      <rPr>
        <b/>
        <sz val="14"/>
        <rFont val="TH SarabunPSK"/>
        <family val="2"/>
      </rPr>
      <t xml:space="preserve">(5 คะแนน/คปสอ.) </t>
    </r>
    <r>
      <rPr>
        <sz val="14"/>
        <rFont val="TH SarabunPSK"/>
        <family val="2"/>
      </rPr>
      <t xml:space="preserve">
น้อยกว่าหรือเท่ากับร้อยละ 20    ได้  1  คะแนน
ร้อยละ 21-30                      ได้  2  คะแนน
ร้อยละ 31-40                      ได้  3  คะแนน
ร้อยละ 41-50                      ได้  4  คะแนน
มากกว่าร้อยละ 50                  ได้  5  คะแนน 
</t>
    </r>
  </si>
  <si>
    <r>
      <t xml:space="preserve">5.ร้อยละของผลงานวิชาการ ประเภท </t>
    </r>
    <r>
      <rPr>
        <b/>
        <sz val="14"/>
        <rFont val="TH SarabunPSK"/>
        <family val="2"/>
      </rPr>
      <t>วิจัย หรือ R2R  หรือ นวัตกรรม หรือ Best practice</t>
    </r>
    <r>
      <rPr>
        <sz val="14"/>
        <rFont val="TH SarabunPSK"/>
        <family val="2"/>
      </rPr>
      <t xml:space="preserve"> (อย่างใดอย่างหนึ่ง) ของ คปสอ.นั้นๆ ที่ได้มีการนำเสนอและเผยแพร่ผลงานผ่านเวทีวิชาการในระดับต่างๆ </t>
    </r>
    <r>
      <rPr>
        <b/>
        <sz val="14"/>
        <rFont val="TH SarabunPSK"/>
        <family val="2"/>
      </rPr>
      <t>(10 คะแนน)</t>
    </r>
    <r>
      <rPr>
        <sz val="14"/>
        <rFont val="TH SarabunPSK"/>
        <family val="2"/>
      </rPr>
      <t xml:space="preserve">
</t>
    </r>
    <r>
      <rPr>
        <b/>
        <u/>
        <sz val="14"/>
        <rFont val="TH SarabunPSK"/>
        <family val="2"/>
      </rPr>
      <t>ระดับจังหวัด (5 คะแนน)(ผลงานปี 62/63)</t>
    </r>
    <r>
      <rPr>
        <sz val="14"/>
        <rFont val="TH SarabunPSK"/>
        <family val="2"/>
      </rPr>
      <t xml:space="preserve">
น้อยกว่าหรือเท่ากับร้อยละ 10    ได้  1 คะแนน
ร้อยละ 11 -15                     ได้  2 คะแนน
ร้อยละ 16 - 20                    ได้  3 คะแนน
ร้อยละ 21-25                      ได้  4 คะแนน 
มากกว่าร้อยละ 25                ได้  5  คะแนน
</t>
    </r>
    <r>
      <rPr>
        <b/>
        <u/>
        <sz val="14"/>
        <color rgb="FFC00000"/>
        <rFont val="TH SarabunPSK"/>
        <family val="2"/>
      </rPr>
      <t/>
    </r>
  </si>
  <si>
    <t>คะแนนองค์ประกอบที่ 4 To Excellence</t>
  </si>
  <si>
    <t>คะแนนองค์ประกอบที่ 2 ระบบสุขภาพอำเภอ</t>
  </si>
  <si>
    <t>1. มีและใช้แบบประเมินคัดกรองผู้ป่วยที่มีภาวะติดเชื้อในกระแสเลือด เช่น qSOFA , SOSscore, MEWS เป็นต้น ( 0.25 คะแนน)</t>
  </si>
  <si>
    <t>2. มีและใช้แนวทางการรักษาผู้ป่วยที่มีภาวะติดเชื้อในกระแสเลือด (CPG) ที่ได้รับการสนับสนุนจากโรงพยาบาลแม่ข่าย (0.25คะแนน)</t>
  </si>
  <si>
    <t>3. มีกิจกรรมให้ความรู้ภาวะติดเชื้อในกระแสเลือดแก่กลุ่มเสี่ยงในพื้นที่รับผิดชอบ ( 0.5 คะแนน)</t>
  </si>
  <si>
    <t>1.มีฐานข้อมูลผู้ป่วยที่มีภาวะติดเชื้อในกระแสเลือด ราย รพสต. ย้อนหลังอย่างน้อย 1 ปี ( 0.5 คะแนน)</t>
  </si>
  <si>
    <t>2.มีการประชุมคณะทำงาน หรือผู้รับผิดชอบงานอย่างน้อย  2  ครั้ง/ปี (0.25 คะแน)</t>
  </si>
  <si>
    <t>3.มีการนิเทศ ติดตาม และสรุปผลการดำเนินงาน ทุก 3 เดือน(0.25 คะแนน)</t>
  </si>
  <si>
    <t xml:space="preserve">1.มีคณะทำงานเป็นทีมสหสาขาวิชาชีพของโรงพยาบาล (ระดับ S M F) ซึ่งประกอบด้วยผู้แทนจาก รพ.สต. รพ. สสอ. และมีการประชุมร่วมกันอย่าง 2 ครั้ง /ปี </t>
  </si>
  <si>
    <t xml:space="preserve">2.มีการพัฒนาบุคคลากรในเรื่องการดูแลรักษาผู้ป่วยที่มีภาวะติดเชื้อในกระแสเลือด ใน คปสอ. </t>
  </si>
  <si>
    <t>3.มีการรวบรวมและวิเคราะห์สถานการณ์ข้อมูลผู้ป่วยที่มีภาวะติดเชื้อในกระแสเลือด ใน คปสอ. ทุกเดือน</t>
  </si>
  <si>
    <t>4.มีและใช้แบบประเมินคัดกรองผู้ป่วยที่มีภาวะติดเชื้อในกระแสเลือด เช่น qSOFA , SOSscore, MEWS เป็นต้น</t>
  </si>
  <si>
    <t>5.มีและใช้แนวทางการรักษาผู้ป่วยที่มีภาวะติดเชื้อในกระแสเลือด (CPG)ใน คปสอ.</t>
  </si>
  <si>
    <t>6.มีการสนับสนุนและนิเทศติดตามประเมินผลการดำเนินงานของ รพสต.</t>
  </si>
  <si>
    <t xml:space="preserve">7.มีอัตราการได้รับ Antibiotic ภายใน 1 ชั่วโมง ร้อยละ 90 (นับจากเวลาที่ได้รับการวินิจฉัย) </t>
  </si>
  <si>
    <t>8.มีอัตราการเจาะ H/C ก่อนได้รับ Antibiotic  ร้อยละ 90</t>
  </si>
  <si>
    <t xml:space="preserve">9.มีอัตราการได้รับ IV 30 ml/kg ใน 1 ชั่วโมงแรก ร้อยละ 90  (กรณีไม่มีข้อห้าม) </t>
  </si>
  <si>
    <t>10.มีอัตราที่ผู้ป่วยได้รับการดูแลแบบภาวะวิกฤติ (ระดับ 2-3) ภายใน 3 ชั่วโมง  ร้อยละ 30</t>
  </si>
  <si>
    <t xml:space="preserve">11 มีอัตราการเสียชีวิตจากภาวะการติดเชื้อในกะแสเลือดแบบรุนแรงของผู้ป่วยที่เข้ารับการรักษาในโรงพยาบาล น้อยกว่าร้อยละ 24 ในกลุ่มผู้ป่วย community-acquired sepsis </t>
  </si>
  <si>
    <t>คะแนนรวมน้ำหนัก</t>
  </si>
  <si>
    <t>คะแนนองค์ประกอบที่ 3 รพ.สต.ติดดาว</t>
  </si>
  <si>
    <t>จำนวนรพ.สต.ในความรับผิดชอบของ คปสอ.ทั้งหมด</t>
  </si>
  <si>
    <t>คะแนนรพ.สต.ติดดาว รวม (คะแนนรพ.สต.1+รพ.สต.2+...+รพ.สต.n)</t>
  </si>
  <si>
    <t>สรุปคะแนน</t>
  </si>
  <si>
    <t>องค์ 1 นโยบาย</t>
  </si>
  <si>
    <t>องค์ 2 ระบบสุขภาพอำเภอ</t>
  </si>
  <si>
    <t>องค์ 3 รพ.สต.ติดดาว</t>
  </si>
  <si>
    <t>องค์ 4 To Excellence</t>
  </si>
  <si>
    <t>ดาวที่ได้</t>
  </si>
  <si>
    <t>คะแนนองค์ประกอบที่ 1 นโยบาย</t>
  </si>
  <si>
    <t>การผ่านรายหมวด(&gt;80%)</t>
  </si>
  <si>
    <t>อำเภอมีกระบวนการประเมินและปรับปรุงอย่างเป็นระบบ (systematic evaluation &amp; improvement) ส่งผลให้อำเภอมีผลลัพธ์  เป็นเลิศ เป็นผู้นำในงานด้าน นั้น ๆ</t>
  </si>
  <si>
    <t xml:space="preserve">อำเภอสามารถแสดงผลลัพธ์ที่โดดเด่น ชุมชนและท้องถิ่นมีบทบาทชัดเจนมากขึ้นในการดำเนินงานสุขภาพในชุมชน </t>
  </si>
  <si>
    <t>โรงพยาบาลและ Contracting Unit for Primary Care (CUP) มีบทบาทชัดเจนในการสนับสนุนให้โรงพยาบาลส่งเสริมสุขภาพตำบลส่วนใหญ่มีการจัดบริการในสำนักงานตามกระบวนงานที่ออกแบบไว้ ชุมชนและท้องถิ่นมีบทบาทในการร่วมดำเนินงานด้านสุขภาพในชุมชน</t>
  </si>
  <si>
    <t xml:space="preserve">เริ่มเห็นบทบาทของเครือข่ายสุขภาพระดับอำเภอในการชี้นำให้โรงพยาบาลส่งเสริมสุขภาพตำบลร่วมกันวางกระบวนงานให้เชื่อมโยงสอดคล้องกับโรงพยาบาลและเริ่มมีการนำกระบวนงานนั้นไปปฏิบัติ ตลอดจนมีการขยายงานลงสู่ชุมชนมากขึ้น </t>
  </si>
  <si>
    <t xml:space="preserve">เป็นช่วงเริ่มต้นของการพัฒนา หน่วยงานส่วนใหญ่ดำเนินงานตามแนวทางเดิมที่ เคยทำอยู่
การดำเนินงานมีลักษณะตั้งรับ ไม่เชื่อมโยงกัน ยังไม่ค่อยมีการดำเนินงานเชิงรุกใน ชุมชน </t>
  </si>
  <si>
    <t>5 คะแนน</t>
  </si>
  <si>
    <t>4 คะแนน</t>
  </si>
  <si>
    <t>3 คะแนน</t>
  </si>
  <si>
    <t>2 คะแนน</t>
  </si>
  <si>
    <t>1 คะแนน</t>
  </si>
  <si>
    <r>
      <t xml:space="preserve">3.ร้อยละของโรงพยาบาลส่งเสริมสุขภาพตำบลที่มีผลงาน Best Practice อย่างน้อย 1 เรื่อง   </t>
    </r>
    <r>
      <rPr>
        <b/>
        <sz val="14"/>
        <rFont val="TH SarabunPSK"/>
        <family val="2"/>
      </rPr>
      <t xml:space="preserve">(5 คะแนน/คปสอ.) </t>
    </r>
    <r>
      <rPr>
        <sz val="14"/>
        <rFont val="TH SarabunPSK"/>
        <family val="2"/>
      </rPr>
      <t xml:space="preserve">
น้อยกว่าร้อยละ 55 ได้ 0 คะแนน
ร้อยละ 55-65       ได้  1  คะแนน
ร้อยละ 66-75       ได้  2  คะแนน
ร้อยละ 76-85       ได้  3  คะแนน
ร้อยละ 86-95       ได้  4  คะแนน
ร้อยละ 96-100     ได้  5  คะแนน
</t>
    </r>
  </si>
  <si>
    <r>
      <t xml:space="preserve">2.คปสอ. มีนวัตกรรม Health Literacy   อย่างน้อย 1 เรื่อง </t>
    </r>
    <r>
      <rPr>
        <b/>
        <sz val="14"/>
        <rFont val="TH SarabunPSK"/>
        <family val="2"/>
      </rPr>
      <t>(1 คะแนน)</t>
    </r>
  </si>
  <si>
    <t>สามารถประเมินตนเองโดยใส่คะแนนเฉพาะช่องสีเหลืองที่มีลูกสรสีแดง
ในแต่ละองค์ประกอบ</t>
  </si>
  <si>
    <t>ตัวอย่างการใส่คะแนน</t>
  </si>
  <si>
    <t>คปสอ.มีการขับเคลื่อนการส่งเสริมพัฒนาการเด็กปฐมวัยอย่างเป็นรูปธรรม โดยมีกระบวนการวิเคราะห์ปัญหา วางแผนแก้ไขและพัฒนา ถ่ายทอดแผน และนิเทศติดตามการดำเนินงาน เพื่อให้สถานบริการจัดบริการที่มีคุณภาพ เด็กปฐมวัยเข้าถึงบริการและมีพัฒนาการสมวัย</t>
  </si>
  <si>
    <t>&lt; 17%</t>
  </si>
  <si>
    <t>17-17.9%</t>
  </si>
  <si>
    <t>18-18.9%</t>
  </si>
  <si>
    <t>19-19.9%</t>
  </si>
  <si>
    <t>&lt; 50%</t>
  </si>
  <si>
    <t>50-54.9%</t>
  </si>
  <si>
    <t xml:space="preserve">1.ร้อยละของเด็ก 0-5 ปี ได้รับการคัดกรองพัฒนาการ </t>
  </si>
  <si>
    <t>2. ร้อยละของเด็ก 0-5 ปีที่ได้รับการคัดกรองพัฒนาการ พบสงสัยล่าช้า</t>
  </si>
  <si>
    <t xml:space="preserve">3. ร้อยละของเด็ก 0-5 พบสงสัยล่าช้าได้รับการติดตามกระตุ้น (DSPM2) </t>
  </si>
  <si>
    <t>5. ร้อยละของเด็กที่ได้รับการกระตุ้นพัฒนาการด้วย TEDA4I มีครอบครัวนักกระตุ้นพัฒนาการ (อสค.กระตุ้นพัฒนาการ)</t>
  </si>
  <si>
    <t>6. ร้อยละของสถานบริการสาธารณสุขจัดบริการคัดกรองพัฒนาการ ตามแนวทางการพัฒนาระบบบริการคัดกรองพัฒนาการจังหวัดสระแก้ว 
(WCC คุณภาพ)</t>
  </si>
  <si>
    <t>4. ร้อยละของเด็กพัฒนาการสงสัยล่าช้าได้รับการกระตุ้นพัฒนาการด้วย TEDA4I</t>
  </si>
  <si>
    <t>หมายเหตุ 
1.ประเมินตามคำนิยาม และเป้าหมาย/เกณฑ์ ตัวชี้วัดกระทรวง ปี 2563
2.ประเมินกระบวนการจากการสัมภาษณ์ ความเชื่อมโยงกับองค์ประกอบอื่น  3.ประเมินผลลัพธิ์ตัวชี้วัดจาก HDC ณ เวลาเดียวกันทุก คปสอ.ก่อนออกประเมิน 1 สัปดาห์</t>
  </si>
  <si>
    <t>เครือข่ายบริการสุขภาพรวบรวมและวิเคราะห์สถานการณ์ข้อมูลกลุ่มเสี่ยงโรคเบาหวาน โรคความดันโลหิตสูง โรคหัวใจและหลอดเลือด โรคไตเรื้อรัง ในพื้นที่รับผิดชอบ จำแนกรายตำบล หรือราย รพ.สต. ที่เป็นปัจจุบัน</t>
  </si>
  <si>
    <t xml:space="preserve">เครือข่ายบริการสุขภาพมีแผนงานโครงการ กิจกรรมการป้องกันโรค การสื่อสารความเสี่ยง และการดำเนินงานคลินิก NCD Clinic Plus / CKD Clinic  /Stroke  ที่เชื่อมโยงกับ รพท. </t>
  </si>
  <si>
    <t xml:space="preserve">เครือข่ายบริการสุขภาพมีคำสั่งแต่งตั้งสหวิชาชีพ เป็นคณะทำงานฯ ระดับอำเภอที่ประกอบด้วยผู้แทนจาก รพ.สต. สสอ. รพ.      </t>
  </si>
  <si>
    <t xml:space="preserve">เครือข่ายบริการสุขภาพมีคู่มือหรือแนวทางการปฏิบัติงานเกี่ยวกับโรคไม่ติดต่อ  </t>
  </si>
  <si>
    <t xml:space="preserve">รพ. สสอ. มีการนิเทศ ติดตาม ประเมินผลการดำเนินงานคลินิกและผลสรุป ของ รพ.สต.อย่างน้อย 1 ครั้ง / รพ.สต. </t>
  </si>
  <si>
    <t xml:space="preserve">เครือข่ายบริการสุขภาพมีผลสำเร็จในการดำเนินงาน ดังนี้
</t>
  </si>
  <si>
    <t xml:space="preserve">1.คะแนนจากการประเมิน NCD Clinic Plus/CKD Clinic </t>
  </si>
  <si>
    <t>≥ 80%</t>
  </si>
  <si>
    <t xml:space="preserve">2.ร้อยละของประชากรอายุ 35-59 ปี ได้รับการตรวจคัดกรองเบาหวานและความดันโลหิตสูง </t>
  </si>
  <si>
    <t>≥ 60%</t>
  </si>
  <si>
    <t>3.ร้อยละการตรวจติดตามกลุ่มสงสัยป่วยด้วยโรคเบาหวาน</t>
  </si>
  <si>
    <t>&lt; 12%</t>
  </si>
  <si>
    <t>≥ 15%</t>
  </si>
  <si>
    <t>4.ร้อยละการตรวจติดตามกลุ่มสงสัยป่วยด้วยโรคความดันโลหิตสูง</t>
  </si>
  <si>
    <t>&lt; 30%</t>
  </si>
  <si>
    <t>30-39.9%</t>
  </si>
  <si>
    <t>40-51.9%</t>
  </si>
  <si>
    <t xml:space="preserve">≥ 52% </t>
  </si>
  <si>
    <t xml:space="preserve">5.ร้อยละผู้ป่วยเบาหวานที่ควบคุมระดับน้ำตาลในเลือดได้ดี </t>
  </si>
  <si>
    <t>&lt; 20%</t>
  </si>
  <si>
    <t>20-29.9%</t>
  </si>
  <si>
    <t xml:space="preserve">≥ 40% </t>
  </si>
  <si>
    <t xml:space="preserve">6.ร้อยละผู้ป่วยความดันโลหิตสูงที่ควบคุมความดันโลหิตได้ดี </t>
  </si>
  <si>
    <t>40-49.9%</t>
  </si>
  <si>
    <t xml:space="preserve">≥ 50% </t>
  </si>
  <si>
    <t>7.ร้อยละชุมชนผ่านเกณฑ์การดำเนินงาน "ชุมชนวิถีใหม่ ห่างไกล NCDs"</t>
  </si>
  <si>
    <t>วิเคราะห์ข้อมูลชุมชน</t>
  </si>
  <si>
    <t>จัดทำแผน</t>
  </si>
  <si>
    <t>ติดตามประเมินผล</t>
  </si>
  <si>
    <t>ผ่านเกณฑ์ 1 ชุมชน</t>
  </si>
  <si>
    <t>8.ร้อยละของผู้ป่วยเบาหวาน ความดันโลหิตสูงที่ขึ้นทะเบียนได้รับการประเมินโอกาสเสี่ยงต่อโรคหัวใจและหลอดเลือด (CVD Risk)</t>
  </si>
  <si>
    <t>80-87.4%</t>
  </si>
  <si>
    <t xml:space="preserve">≥ 87.5% </t>
  </si>
  <si>
    <t xml:space="preserve">9.ร้อยละผู้ป่วยเบาหวานที่ได้รับการตรวจภาวะแทรกซ้อนทางตา และ เท้า </t>
  </si>
  <si>
    <t>&lt; 40%</t>
  </si>
  <si>
    <t>50-59.9%</t>
  </si>
  <si>
    <t xml:space="preserve">10.ร้อยละของผู้ป่วย CKD มีอัตราการลดลงของ eGFR &lt; 5 ml/min/1.73 m2/yr  </t>
  </si>
  <si>
    <t>&lt; 55%</t>
  </si>
  <si>
    <t>60-65.9%</t>
  </si>
  <si>
    <t>≥ 66%</t>
  </si>
  <si>
    <t>หมายเหตุ  
1.ประเมินตามคำนิยาม และเป้าหมาย/เกณฑ์ ตัวชี้วัดกระทรวง ปี 2564
2.ประเมินกระบวนการจากการสัมภาษณ์ ความเชื่อมโยงกับองค์ประกอบอื่น และเอกสารประกอบ
3.ประเมินผลลัพธิ์ตัวชี้วัดจาก HDC ณ เวลาเดียวกันทุก คปสอ.ก่อนออกประเมิน 1 สัปดาห์</t>
  </si>
  <si>
    <t>NCD</t>
  </si>
  <si>
    <t>ผู้สูงอายุ</t>
  </si>
  <si>
    <t>6.มีการจัดกิจกรรมสร้างสุขภาพในชมรมผู้สูงอายุ, โรงเรียนผู้สูงอายุ เช่น กิจกรรมสร้างสุข 5 มิติ, การจัดกิจกรรมเพื่อส่งเสริมพฤติกรรมสุขภาพที่พึงประสงค์, การจัดทำแผนดูแลสุขภาพผู้สูงอายุรายบุคคล (Individual wellness plan), การจัดกิจกรรมเพื่อป้องกันภาวะหกล้ม และสมองเสื่อม, การประเมินและปรับสภาพแวดล้อมในบ้านของผู้สูงอายุในชุมชน</t>
  </si>
  <si>
    <t xml:space="preserve">1.มีการจัดตั้งคลินิกผู้สูงอายุในโรงพยาบาล </t>
  </si>
  <si>
    <t xml:space="preserve">2.มีการจัดบริการการดูแลสุขภาพผู้สูงอายุที่บ้านที่มีคุณภาพ (Home Health Care) จากสถานบริการสู่ชุมชน โดยบุคลากรสาธารณสุข และทีมสหสาขาวิชาชีพ และมีศูนย์ส่งต่อดูแลต่อเนื่อง (COC) </t>
  </si>
  <si>
    <t>3.มีการสนับสนุนการจัดบริการส่งเสริมป้องกันทันตสุขภาพ</t>
  </si>
  <si>
    <t>4.มีการพัฒนาการจัดบริการและบุคลากร เช่น ทบทวน CPG, ทบทวนแนวทางการส่งต่อ-ส่งกลับ, การให้คำปรึกษาเฉพาะราย ,การอบรม Care giver, อสม., อาสาสมัครบริบาลผู้สูงอายุ, อสค., ญาติ</t>
  </si>
  <si>
    <t>3.มีการสนับสนุนการดูแลผู้สูงอายุที่มีผลการประเมิน ADL น้อยกว่า 11 ในระดับตำบล โดยท้องถิ่น ชุมชน มีส่วนร่วม เช่น การเบิกจ่ายค่าตอบแทน Care giver, อาสาสมัครบริบาลผู้สูงอายุ, การจัดซื้อวัสดุทางการแพทย์, การปรับสภาพแวดล้อมในบ้าน</t>
  </si>
  <si>
    <t xml:space="preserve"> อุบัติเหตุทางถนน</t>
  </si>
  <si>
    <t>1.1 มีระบบฐานข้อมูลอุบัติเหตุทางถนนย้อนหลัง 3 ปี</t>
  </si>
  <si>
    <t>1.2 มีการจัดการข้อมูลเฝ้าระวัง และจัดทำแนวโน้วสถานการณ์ปัญหาการบาดเจ็บและเสียชีวิตตามหลักวิทยาการบาดเจ็บ คน รถ ถนน แยกรายตำบลและกลุ่มอายุและข้อมูลปัญหาเฉพาะพื้นที่อำเภอ และนำข้อมูลมาวิเคราะห์สามเหลี่ยมปัจจัยกำหนดสุขภาพ บุคคล ,สภาพแวดล้อม,ระบบที่เกี่ยวข้อง กำหนดจุดเสี่ยง</t>
  </si>
  <si>
    <t>2.1 มีคำสั่งคณะกรรมการ พชอ.</t>
  </si>
  <si>
    <t>2.2 จัดทำแผนงาน/โครงการป้องกันและลดอุบัติเหตุทางถนน</t>
  </si>
  <si>
    <t>2.3 มีการประชุมคณะกรรมการ พชอ. เดือนละ 1 ครั้ง</t>
  </si>
  <si>
    <t>3.1 การดำเนินการตามแผนงาน/โครงการให้แล้วเสร็จ ตามที่กำหนด</t>
  </si>
  <si>
    <t>3.2 มีการสอบสวนสาเหตุการบาดเจ็บ และเสียชีวิตจากอุบัติเหตุทางถนน ในกรณีอุบัติเหตุหมู่ อย่างน้อย 50% (อุบัติเหตุหมู่คือกรณีเกิดเหตุ 1ครั้งมีผู้บาดเจ็บ 4 รายขึ้นไป หรือเสียชีวิต 2รายขึ้นไป )</t>
  </si>
  <si>
    <t>4.1 อัตราผู้เสียชีวิตจากอุบัติเหตุทางถนนลดลง ร้อยละ 10 จากค่าเฉลี่ยย้อนหลัง 3ปี</t>
  </si>
  <si>
    <t>5.1 มีรายงานสรุปผลการถอดบทเรียนการดำเนินงานแก้ไขปัญหาอุบัติเหตุทางถนน</t>
  </si>
  <si>
    <t>วัณโรค(TB)</t>
  </si>
  <si>
    <t>4.1 ความครอบคลุมการขึ้นทะเบียนรักษาผู้ป่วยวัณโรครายใหม่และกลับเป็นซ้ำ (TB Treatment Coverage) ร้อยละ 85</t>
  </si>
  <si>
    <t>4.2 อัตราความสำเร็จการรักษาผู้ป่วยวัณโรครายใหม่ ร้อยละ 88</t>
  </si>
  <si>
    <t>ไข้เลือดออก</t>
  </si>
  <si>
    <t>โรคติดเชื้อไวรัสโคโรนา 2019 (COVID-19)</t>
  </si>
  <si>
    <t xml:space="preserve">1.มีรายงานสถานการณ์โควิด-19 ระดับอำเภอ
</t>
  </si>
  <si>
    <t>มีความพร้อมห้องแยก วัสดุอุปกรณ์ เวชภัณฑ์ (รพ.)</t>
  </si>
  <si>
    <t>มีมาตรการเฝ้าระวังกัน ป้องกัน ควบคุมโรค COVID-19 อำเภอ</t>
  </si>
  <si>
    <t xml:space="preserve">มีแผนเผชิญเหตุ กรณีการระบาดของโรคติดเชื้อไวรัสโคโรนา 2019 </t>
  </si>
  <si>
    <t>มีการฝึกซ้อมแผนตอบโต้ภาวะฉุกเฉิน</t>
  </si>
  <si>
    <t>เหตุการณ์การระบาดโรคติดเชื้อไวรัสโคโรนา 2019 สามารถควบคุมุให้สงบได้ ภายใน 28 วัน</t>
  </si>
  <si>
    <t xml:space="preserve">หน่วยงานเครือข่ายมีการเตรียมความพร้อมรับมือในการเฝ้าระวัง ป้องกัน และควบคุมโรคติดเชื้อไวรัส
หน่วยงานเครือข่ายมีการเตรียมความพร้อมรับมือในการเฝ้าระวัง ป้องกัน และควบคุมโรคติดเชื้อไวรัส
หน่วยงานเครือข่ายมีการเตรียมความพร้อมรับมือในการเฝ้าระวัง ป้องกัน และควบคุมโรคติดเชื้อไวรัสโคโรนา 2019
</t>
  </si>
  <si>
    <r>
      <rPr>
        <u/>
        <sz val="16"/>
        <rFont val="TH SarabunPSK"/>
        <family val="2"/>
      </rPr>
      <t>ระดับ รพสต.</t>
    </r>
    <r>
      <rPr>
        <sz val="16"/>
        <rFont val="TH SarabunPSK"/>
        <family val="2"/>
      </rPr>
      <t xml:space="preserve">
</t>
    </r>
    <r>
      <rPr>
        <u/>
        <sz val="16"/>
        <color theme="1"/>
        <rFont val="TH SarabunPSK"/>
        <family val="2"/>
      </rPr>
      <t/>
    </r>
  </si>
  <si>
    <r>
      <rPr>
        <u/>
        <sz val="16"/>
        <rFont val="TH SarabunPSK"/>
        <family val="2"/>
      </rPr>
      <t xml:space="preserve">ระดับ สสอ.
</t>
    </r>
    <r>
      <rPr>
        <sz val="16"/>
        <rFont val="TH SarabunPSK"/>
        <family val="2"/>
      </rPr>
      <t xml:space="preserve">
</t>
    </r>
    <r>
      <rPr>
        <u/>
        <sz val="16"/>
        <color theme="1"/>
        <rFont val="TH SarabunPSK"/>
        <family val="2"/>
      </rPr>
      <t/>
    </r>
  </si>
  <si>
    <r>
      <rPr>
        <u/>
        <sz val="16"/>
        <rFont val="TH SarabunPSK"/>
        <family val="2"/>
      </rPr>
      <t xml:space="preserve">ระดับ รพ.
</t>
    </r>
    <r>
      <rPr>
        <sz val="16"/>
        <rFont val="TH SarabunPSK"/>
        <family val="2"/>
      </rPr>
      <t xml:space="preserve">
</t>
    </r>
  </si>
  <si>
    <r>
      <t xml:space="preserve">   - ค่า HI </t>
    </r>
    <r>
      <rPr>
        <u/>
        <sz val="16"/>
        <rFont val="TH SarabunPSK"/>
        <family val="2"/>
      </rPr>
      <t>&lt;</t>
    </r>
    <r>
      <rPr>
        <sz val="16"/>
        <rFont val="TH SarabunPSK"/>
        <family val="2"/>
      </rPr>
      <t xml:space="preserve"> 10 มากกว่า ร้อยละ 80 ของหมู่บ้านทั้งหมด</t>
    </r>
  </si>
  <si>
    <r>
      <t xml:space="preserve">1.โรงพยาบาล  สำนักงานสาธารณสุขอำเภอ มีผลงานวิชาการประเภทวิจัย หรือ R2R หรือ นวัตกรรม   </t>
    </r>
    <r>
      <rPr>
        <b/>
        <sz val="14"/>
        <rFont val="TH SarabunPSK"/>
        <family val="2"/>
      </rPr>
      <t>( 1 คะแนน/หน่วยงาน หรือ 2 คะแนน/คปสอ.)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</si>
</sst>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8"/>
      <name val="Arial"/>
      <family val="2"/>
    </font>
    <font>
      <b/>
      <sz val="18"/>
      <color rgb="FF000000"/>
      <name val="TH SarabunPSK"/>
      <family val="2"/>
    </font>
    <font>
      <b/>
      <sz val="16"/>
      <color rgb="FF000000"/>
      <name val="TH SarabunPSK"/>
      <family val="2"/>
    </font>
    <font>
      <b/>
      <sz val="19"/>
      <color rgb="FF000000"/>
      <name val="TH SarabunPSK"/>
      <family val="2"/>
    </font>
    <font>
      <b/>
      <sz val="14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  <font>
      <sz val="14"/>
      <color rgb="FF000000"/>
      <name val="TH SarabunPSK"/>
      <family val="2"/>
    </font>
    <font>
      <b/>
      <sz val="14"/>
      <color rgb="FFC00000"/>
      <name val="TH SarabunPSK"/>
      <family val="2"/>
    </font>
    <font>
      <b/>
      <u/>
      <sz val="14"/>
      <color rgb="FFC00000"/>
      <name val="TH SarabunPSK"/>
      <family val="2"/>
    </font>
    <font>
      <b/>
      <sz val="14"/>
      <color theme="1"/>
      <name val="TH SarabunPSK"/>
      <family val="2"/>
    </font>
    <font>
      <u/>
      <sz val="16"/>
      <color theme="1"/>
      <name val="TH SarabunPSK"/>
      <family val="2"/>
    </font>
    <font>
      <b/>
      <sz val="16"/>
      <name val="TH SarabunPSK"/>
      <family val="2"/>
    </font>
    <font>
      <b/>
      <u/>
      <sz val="14"/>
      <name val="TH SarabunPSK"/>
      <family val="2"/>
    </font>
    <font>
      <b/>
      <sz val="26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name val="TH SarabunPSK"/>
      <family val="2"/>
    </font>
    <font>
      <b/>
      <sz val="24"/>
      <name val="TH SarabunPSK"/>
      <family val="2"/>
    </font>
    <font>
      <b/>
      <sz val="18"/>
      <color theme="1"/>
      <name val="TH SarabunPSK"/>
      <family val="2"/>
    </font>
    <font>
      <b/>
      <sz val="18"/>
      <color theme="0"/>
      <name val="TH SarabunPSK"/>
      <family val="2"/>
    </font>
    <font>
      <b/>
      <sz val="26"/>
      <color theme="0"/>
      <name val="TH SarabunPSK"/>
      <family val="2"/>
    </font>
    <font>
      <b/>
      <sz val="12"/>
      <color rgb="FFFF0000"/>
      <name val="TH SarabunPSK"/>
      <family val="2"/>
    </font>
    <font>
      <sz val="11"/>
      <color theme="1"/>
      <name val="TH SarabunPSK"/>
      <family val="2"/>
    </font>
    <font>
      <sz val="16"/>
      <color rgb="FFFF0000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b/>
      <u/>
      <sz val="16"/>
      <name val="TH SarabunPSK"/>
      <family val="2"/>
    </font>
    <font>
      <u/>
      <sz val="16"/>
      <name val="TH SarabunPSK"/>
      <family val="2"/>
    </font>
    <font>
      <sz val="11"/>
      <name val="Calibri"/>
      <family val="2"/>
      <charset val="22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3153"/>
        <bgColor indexed="64"/>
      </patternFill>
    </fill>
    <fill>
      <patternFill patternType="solid">
        <fgColor rgb="FFFDC929"/>
        <bgColor indexed="64"/>
      </patternFill>
    </fill>
    <fill>
      <patternFill patternType="solid">
        <fgColor rgb="FF417A98"/>
        <bgColor indexed="64"/>
      </patternFill>
    </fill>
    <fill>
      <patternFill patternType="solid">
        <fgColor rgb="FF46AEB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2" fillId="8" borderId="2" xfId="0" applyFont="1" applyFill="1" applyBorder="1" applyAlignment="1">
      <alignment horizontal="center"/>
    </xf>
    <xf numFmtId="0" fontId="8" fillId="0" borderId="0" xfId="0" applyFont="1"/>
    <xf numFmtId="0" fontId="8" fillId="0" borderId="2" xfId="0" applyFont="1" applyBorder="1"/>
    <xf numFmtId="0" fontId="8" fillId="0" borderId="0" xfId="0" applyFont="1" applyAlignment="1">
      <alignment horizontal="left" wrapText="1"/>
    </xf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9" borderId="2" xfId="0" applyFont="1" applyFill="1" applyBorder="1" applyAlignment="1">
      <alignment horizontal="center"/>
    </xf>
    <xf numFmtId="0" fontId="10" fillId="10" borderId="3" xfId="0" applyFont="1" applyFill="1" applyBorder="1" applyAlignment="1">
      <alignment horizontal="left" vertical="top" wrapText="1"/>
    </xf>
    <xf numFmtId="0" fontId="1" fillId="10" borderId="6" xfId="0" applyFont="1" applyFill="1" applyBorder="1" applyAlignment="1">
      <alignment horizontal="center" vertical="top" wrapText="1"/>
    </xf>
    <xf numFmtId="0" fontId="1" fillId="10" borderId="6" xfId="0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2" fillId="10" borderId="7" xfId="0" applyFont="1" applyFill="1" applyBorder="1" applyAlignment="1">
      <alignment vertical="top"/>
    </xf>
    <xf numFmtId="0" fontId="2" fillId="10" borderId="3" xfId="0" applyFont="1" applyFill="1" applyBorder="1" applyAlignment="1">
      <alignment vertical="top"/>
    </xf>
    <xf numFmtId="0" fontId="7" fillId="9" borderId="2" xfId="0" applyFont="1" applyFill="1" applyBorder="1" applyAlignment="1">
      <alignment horizontal="center" vertical="top"/>
    </xf>
    <xf numFmtId="0" fontId="18" fillId="11" borderId="2" xfId="0" applyFont="1" applyFill="1" applyBorder="1" applyAlignment="1">
      <alignment horizontal="center"/>
    </xf>
    <xf numFmtId="1" fontId="5" fillId="9" borderId="2" xfId="0" applyNumberFormat="1" applyFont="1" applyFill="1" applyBorder="1" applyAlignment="1">
      <alignment horizontal="center" vertical="top"/>
    </xf>
    <xf numFmtId="1" fontId="2" fillId="8" borderId="2" xfId="0" applyNumberFormat="1" applyFont="1" applyFill="1" applyBorder="1" applyAlignment="1">
      <alignment horizontal="center" vertical="top"/>
    </xf>
    <xf numFmtId="0" fontId="1" fillId="11" borderId="2" xfId="0" applyFont="1" applyFill="1" applyBorder="1"/>
    <xf numFmtId="0" fontId="19" fillId="11" borderId="2" xfId="0" applyFont="1" applyFill="1" applyBorder="1" applyAlignment="1">
      <alignment horizontal="center" vertical="top"/>
    </xf>
    <xf numFmtId="0" fontId="1" fillId="12" borderId="2" xfId="0" applyFont="1" applyFill="1" applyBorder="1"/>
    <xf numFmtId="0" fontId="7" fillId="9" borderId="2" xfId="0" applyFont="1" applyFill="1" applyBorder="1" applyAlignment="1">
      <alignment horizontal="center" vertical="center" wrapText="1" readingOrder="1"/>
    </xf>
    <xf numFmtId="0" fontId="4" fillId="7" borderId="2" xfId="0" applyFont="1" applyFill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center" vertical="center" wrapText="1" readingOrder="1"/>
    </xf>
    <xf numFmtId="0" fontId="5" fillId="8" borderId="2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vertical="top" wrapText="1"/>
    </xf>
    <xf numFmtId="0" fontId="3" fillId="13" borderId="2" xfId="0" applyFont="1" applyFill="1" applyBorder="1" applyAlignment="1">
      <alignment vertical="top" wrapText="1"/>
    </xf>
    <xf numFmtId="0" fontId="6" fillId="3" borderId="2" xfId="0" applyFont="1" applyFill="1" applyBorder="1" applyAlignment="1">
      <alignment horizontal="center" vertical="center" wrapText="1" readingOrder="1"/>
    </xf>
    <xf numFmtId="0" fontId="4" fillId="3" borderId="2" xfId="0" applyFont="1" applyFill="1" applyBorder="1" applyAlignment="1">
      <alignment horizontal="left" vertical="center" wrapText="1" readingOrder="1"/>
    </xf>
    <xf numFmtId="0" fontId="4" fillId="3" borderId="2" xfId="0" applyFont="1" applyFill="1" applyBorder="1" applyAlignment="1">
      <alignment horizontal="center" vertical="center" wrapText="1" readingOrder="1"/>
    </xf>
    <xf numFmtId="0" fontId="4" fillId="8" borderId="2" xfId="0" applyFont="1" applyFill="1" applyBorder="1" applyAlignment="1">
      <alignment horizontal="center" vertical="center" wrapText="1" readingOrder="1"/>
    </xf>
    <xf numFmtId="0" fontId="6" fillId="4" borderId="2" xfId="0" applyFont="1" applyFill="1" applyBorder="1" applyAlignment="1">
      <alignment horizontal="center" vertical="center" wrapText="1" readingOrder="1"/>
    </xf>
    <xf numFmtId="0" fontId="4" fillId="4" borderId="2" xfId="0" applyFont="1" applyFill="1" applyBorder="1" applyAlignment="1">
      <alignment horizontal="left" vertical="center" wrapText="1" readingOrder="1"/>
    </xf>
    <xf numFmtId="0" fontId="4" fillId="4" borderId="2" xfId="0" applyFont="1" applyFill="1" applyBorder="1" applyAlignment="1">
      <alignment horizontal="center" vertical="center" wrapText="1" readingOrder="1"/>
    </xf>
    <xf numFmtId="0" fontId="6" fillId="5" borderId="2" xfId="0" applyFont="1" applyFill="1" applyBorder="1" applyAlignment="1">
      <alignment horizontal="center" vertical="center" wrapText="1" readingOrder="1"/>
    </xf>
    <xf numFmtId="0" fontId="4" fillId="5" borderId="2" xfId="0" applyFont="1" applyFill="1" applyBorder="1" applyAlignment="1">
      <alignment horizontal="left" vertical="center" wrapText="1" readingOrder="1"/>
    </xf>
    <xf numFmtId="0" fontId="4" fillId="5" borderId="2" xfId="0" applyFont="1" applyFill="1" applyBorder="1" applyAlignment="1">
      <alignment horizontal="center" vertical="center" wrapText="1" readingOrder="1"/>
    </xf>
    <xf numFmtId="0" fontId="6" fillId="6" borderId="2" xfId="0" applyFont="1" applyFill="1" applyBorder="1" applyAlignment="1">
      <alignment horizontal="center" vertical="center" wrapText="1" readingOrder="1"/>
    </xf>
    <xf numFmtId="0" fontId="4" fillId="6" borderId="2" xfId="0" applyFont="1" applyFill="1" applyBorder="1" applyAlignment="1">
      <alignment horizontal="left" vertical="center" wrapText="1" readingOrder="1"/>
    </xf>
    <xf numFmtId="0" fontId="4" fillId="6" borderId="2" xfId="0" applyFont="1" applyFill="1" applyBorder="1" applyAlignment="1">
      <alignment horizontal="center" vertical="center" wrapText="1" readingOrder="1"/>
    </xf>
    <xf numFmtId="0" fontId="2" fillId="8" borderId="2" xfId="0" applyFont="1" applyFill="1" applyBorder="1" applyAlignment="1">
      <alignment horizontal="center" vertical="top"/>
    </xf>
    <xf numFmtId="0" fontId="2" fillId="15" borderId="2" xfId="0" applyFont="1" applyFill="1" applyBorder="1" applyAlignment="1">
      <alignment horizontal="center" vertical="top"/>
    </xf>
    <xf numFmtId="0" fontId="2" fillId="13" borderId="2" xfId="0" applyFont="1" applyFill="1" applyBorder="1" applyAlignment="1">
      <alignment horizontal="center" vertical="top"/>
    </xf>
    <xf numFmtId="0" fontId="2" fillId="10" borderId="2" xfId="0" applyFont="1" applyFill="1" applyBorder="1" applyAlignment="1">
      <alignment horizontal="center" vertical="top"/>
    </xf>
    <xf numFmtId="0" fontId="1" fillId="10" borderId="2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top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2" fontId="18" fillId="12" borderId="2" xfId="0" applyNumberFormat="1" applyFont="1" applyFill="1" applyBorder="1" applyAlignment="1">
      <alignment horizontal="center"/>
    </xf>
    <xf numFmtId="2" fontId="4" fillId="12" borderId="2" xfId="0" applyNumberFormat="1" applyFont="1" applyFill="1" applyBorder="1" applyAlignment="1">
      <alignment horizontal="center" vertical="top"/>
    </xf>
    <xf numFmtId="0" fontId="21" fillId="0" borderId="2" xfId="0" applyFont="1" applyBorder="1"/>
    <xf numFmtId="0" fontId="21" fillId="0" borderId="2" xfId="0" applyFont="1" applyBorder="1" applyAlignment="1">
      <alignment horizontal="center"/>
    </xf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5" borderId="2" xfId="0" applyFont="1" applyFill="1" applyBorder="1"/>
    <xf numFmtId="0" fontId="22" fillId="5" borderId="2" xfId="0" applyFont="1" applyFill="1" applyBorder="1" applyAlignment="1">
      <alignment horizontal="center"/>
    </xf>
    <xf numFmtId="0" fontId="22" fillId="6" borderId="2" xfId="0" applyFont="1" applyFill="1" applyBorder="1"/>
    <xf numFmtId="0" fontId="22" fillId="6" borderId="2" xfId="0" applyFont="1" applyFill="1" applyBorder="1" applyAlignment="1">
      <alignment horizontal="center"/>
    </xf>
    <xf numFmtId="0" fontId="19" fillId="4" borderId="2" xfId="0" applyFont="1" applyFill="1" applyBorder="1"/>
    <xf numFmtId="0" fontId="19" fillId="4" borderId="2" xfId="0" applyFont="1" applyFill="1" applyBorder="1" applyAlignment="1">
      <alignment horizontal="center"/>
    </xf>
    <xf numFmtId="0" fontId="23" fillId="5" borderId="2" xfId="0" applyFont="1" applyFill="1" applyBorder="1" applyAlignment="1">
      <alignment horizontal="center"/>
    </xf>
    <xf numFmtId="2" fontId="22" fillId="3" borderId="2" xfId="0" applyNumberFormat="1" applyFont="1" applyFill="1" applyBorder="1" applyAlignment="1">
      <alignment horizontal="center"/>
    </xf>
    <xf numFmtId="2" fontId="22" fillId="5" borderId="2" xfId="0" applyNumberFormat="1" applyFont="1" applyFill="1" applyBorder="1" applyAlignment="1">
      <alignment horizontal="center"/>
    </xf>
    <xf numFmtId="2" fontId="22" fillId="6" borderId="2" xfId="0" applyNumberFormat="1" applyFont="1" applyFill="1" applyBorder="1" applyAlignment="1">
      <alignment horizontal="center"/>
    </xf>
    <xf numFmtId="0" fontId="21" fillId="0" borderId="2" xfId="0" applyFont="1" applyFill="1" applyBorder="1"/>
    <xf numFmtId="2" fontId="21" fillId="0" borderId="2" xfId="0" applyNumberFormat="1" applyFont="1" applyBorder="1" applyAlignment="1">
      <alignment horizontal="center"/>
    </xf>
    <xf numFmtId="2" fontId="19" fillId="4" borderId="2" xfId="0" applyNumberFormat="1" applyFont="1" applyFill="1" applyBorder="1" applyAlignment="1">
      <alignment horizontal="center"/>
    </xf>
    <xf numFmtId="0" fontId="21" fillId="8" borderId="2" xfId="0" applyFont="1" applyFill="1" applyBorder="1"/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4" fillId="17" borderId="0" xfId="0" applyFont="1" applyFill="1" applyBorder="1" applyAlignment="1">
      <alignment horizontal="left" vertical="center" wrapText="1" readingOrder="1"/>
    </xf>
    <xf numFmtId="0" fontId="0" fillId="16" borderId="0" xfId="0" applyFill="1"/>
    <xf numFmtId="0" fontId="25" fillId="8" borderId="0" xfId="0" applyFont="1" applyFill="1" applyAlignment="1">
      <alignment horizontal="center" vertical="center"/>
    </xf>
    <xf numFmtId="0" fontId="0" fillId="0" borderId="2" xfId="0" applyBorder="1"/>
    <xf numFmtId="0" fontId="2" fillId="18" borderId="2" xfId="0" applyFont="1" applyFill="1" applyBorder="1" applyAlignment="1">
      <alignment horizontal="center" vertical="top"/>
    </xf>
    <xf numFmtId="0" fontId="1" fillId="9" borderId="2" xfId="0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9" borderId="2" xfId="0" applyFont="1" applyFill="1" applyBorder="1" applyAlignment="1">
      <alignment horizontal="center" vertical="top"/>
    </xf>
    <xf numFmtId="0" fontId="15" fillId="0" borderId="2" xfId="0" applyFont="1" applyBorder="1" applyAlignment="1">
      <alignment vertical="top" wrapText="1"/>
    </xf>
    <xf numFmtId="0" fontId="15" fillId="0" borderId="2" xfId="0" applyFont="1" applyBorder="1" applyAlignment="1">
      <alignment horizontal="center" vertical="top" wrapText="1"/>
    </xf>
    <xf numFmtId="0" fontId="27" fillId="0" borderId="2" xfId="0" applyFont="1" applyBorder="1" applyAlignment="1">
      <alignment vertical="top" wrapText="1"/>
    </xf>
    <xf numFmtId="0" fontId="27" fillId="0" borderId="2" xfId="0" applyFont="1" applyBorder="1" applyAlignment="1">
      <alignment horizontal="center" vertical="top" wrapText="1"/>
    </xf>
    <xf numFmtId="0" fontId="27" fillId="0" borderId="4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left" vertical="top" wrapText="1"/>
    </xf>
    <xf numFmtId="0" fontId="27" fillId="10" borderId="2" xfId="0" applyFont="1" applyFill="1" applyBorder="1" applyAlignment="1">
      <alignment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6" xfId="0" applyFont="1" applyBorder="1" applyAlignment="1">
      <alignment vertical="top" wrapText="1"/>
    </xf>
    <xf numFmtId="0" fontId="27" fillId="0" borderId="2" xfId="0" applyFont="1" applyBorder="1" applyAlignment="1">
      <alignment vertical="center" wrapText="1"/>
    </xf>
    <xf numFmtId="9" fontId="27" fillId="0" borderId="2" xfId="0" applyNumberFormat="1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15" fillId="9" borderId="7" xfId="0" applyFont="1" applyFill="1" applyBorder="1" applyAlignment="1">
      <alignment horizontal="center" vertical="top"/>
    </xf>
    <xf numFmtId="0" fontId="15" fillId="9" borderId="2" xfId="0" applyFont="1" applyFill="1" applyBorder="1" applyAlignment="1">
      <alignment horizontal="center"/>
    </xf>
    <xf numFmtId="0" fontId="15" fillId="0" borderId="2" xfId="0" applyFont="1" applyBorder="1" applyAlignment="1">
      <alignment horizontal="left"/>
    </xf>
    <xf numFmtId="0" fontId="27" fillId="0" borderId="2" xfId="0" applyFont="1" applyBorder="1" applyAlignment="1">
      <alignment horizontal="center"/>
    </xf>
    <xf numFmtId="0" fontId="15" fillId="0" borderId="2" xfId="0" applyFont="1" applyBorder="1" applyAlignment="1">
      <alignment vertical="center" wrapText="1"/>
    </xf>
    <xf numFmtId="0" fontId="27" fillId="0" borderId="2" xfId="0" applyFont="1" applyBorder="1" applyAlignment="1">
      <alignment horizontal="left" vertical="top" wrapText="1"/>
    </xf>
    <xf numFmtId="0" fontId="27" fillId="0" borderId="2" xfId="0" applyFont="1" applyBorder="1" applyAlignment="1">
      <alignment horizontal="center" vertical="top"/>
    </xf>
    <xf numFmtId="0" fontId="15" fillId="10" borderId="1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27" fillId="18" borderId="2" xfId="0" applyFont="1" applyFill="1" applyBorder="1" applyAlignment="1">
      <alignment horizontal="center" vertical="top"/>
    </xf>
    <xf numFmtId="0" fontId="27" fillId="15" borderId="2" xfId="0" applyFont="1" applyFill="1" applyBorder="1" applyAlignment="1">
      <alignment horizontal="center" vertical="top"/>
    </xf>
    <xf numFmtId="0" fontId="27" fillId="13" borderId="2" xfId="0" applyFont="1" applyFill="1" applyBorder="1" applyAlignment="1">
      <alignment horizontal="center" vertical="top"/>
    </xf>
    <xf numFmtId="0" fontId="31" fillId="0" borderId="0" xfId="0" applyFont="1"/>
    <xf numFmtId="0" fontId="24" fillId="0" borderId="11" xfId="0" applyFont="1" applyBorder="1" applyAlignment="1">
      <alignment horizontal="center" wrapText="1"/>
    </xf>
    <xf numFmtId="0" fontId="27" fillId="0" borderId="15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8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27" fillId="0" borderId="8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10" xfId="0" applyFont="1" applyBorder="1" applyAlignment="1">
      <alignment horizontal="left" vertical="center"/>
    </xf>
    <xf numFmtId="0" fontId="2" fillId="10" borderId="1" xfId="0" applyFont="1" applyFill="1" applyBorder="1" applyAlignment="1">
      <alignment horizontal="center"/>
    </xf>
    <xf numFmtId="0" fontId="2" fillId="10" borderId="7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26" fillId="10" borderId="1" xfId="0" applyFont="1" applyFill="1" applyBorder="1" applyAlignment="1">
      <alignment horizontal="center"/>
    </xf>
    <xf numFmtId="0" fontId="26" fillId="10" borderId="7" xfId="0" applyFont="1" applyFill="1" applyBorder="1" applyAlignment="1">
      <alignment horizontal="center"/>
    </xf>
    <xf numFmtId="0" fontId="26" fillId="10" borderId="3" xfId="0" applyFont="1" applyFill="1" applyBorder="1" applyAlignment="1">
      <alignment horizontal="center"/>
    </xf>
    <xf numFmtId="0" fontId="15" fillId="9" borderId="4" xfId="0" applyFont="1" applyFill="1" applyBorder="1" applyAlignment="1">
      <alignment horizontal="left"/>
    </xf>
    <xf numFmtId="0" fontId="15" fillId="9" borderId="5" xfId="0" applyFont="1" applyFill="1" applyBorder="1" applyAlignment="1">
      <alignment horizontal="left"/>
    </xf>
    <xf numFmtId="0" fontId="15" fillId="9" borderId="6" xfId="0" applyFont="1" applyFill="1" applyBorder="1" applyAlignment="1">
      <alignment horizontal="left"/>
    </xf>
    <xf numFmtId="0" fontId="27" fillId="0" borderId="1" xfId="0" applyFont="1" applyBorder="1" applyAlignment="1">
      <alignment horizontal="center" vertical="top"/>
    </xf>
    <xf numFmtId="0" fontId="27" fillId="0" borderId="7" xfId="0" applyFont="1" applyBorder="1" applyAlignment="1">
      <alignment horizontal="center" vertical="top"/>
    </xf>
    <xf numFmtId="0" fontId="27" fillId="0" borderId="3" xfId="0" applyFont="1" applyBorder="1" applyAlignment="1">
      <alignment horizontal="center" vertical="top"/>
    </xf>
    <xf numFmtId="0" fontId="29" fillId="0" borderId="14" xfId="0" applyFont="1" applyBorder="1" applyAlignment="1">
      <alignment horizontal="left" vertical="top"/>
    </xf>
    <xf numFmtId="0" fontId="29" fillId="0" borderId="11" xfId="0" applyFont="1" applyBorder="1" applyAlignment="1">
      <alignment horizontal="left" vertical="top"/>
    </xf>
    <xf numFmtId="0" fontId="29" fillId="0" borderId="9" xfId="0" applyFont="1" applyBorder="1" applyAlignment="1">
      <alignment horizontal="left" vertical="top"/>
    </xf>
    <xf numFmtId="0" fontId="27" fillId="0" borderId="4" xfId="0" applyFont="1" applyBorder="1" applyAlignment="1">
      <alignment horizontal="left" vertical="top" wrapText="1"/>
    </xf>
    <xf numFmtId="0" fontId="27" fillId="0" borderId="5" xfId="0" applyFont="1" applyBorder="1" applyAlignment="1">
      <alignment horizontal="left" vertical="top" wrapText="1"/>
    </xf>
    <xf numFmtId="0" fontId="27" fillId="0" borderId="6" xfId="0" applyFont="1" applyBorder="1" applyAlignment="1">
      <alignment horizontal="left" vertical="top" wrapText="1"/>
    </xf>
    <xf numFmtId="0" fontId="29" fillId="0" borderId="4" xfId="0" applyFont="1" applyBorder="1" applyAlignment="1">
      <alignment horizontal="left" vertical="top"/>
    </xf>
    <xf numFmtId="0" fontId="29" fillId="0" borderId="5" xfId="0" applyFont="1" applyBorder="1" applyAlignment="1">
      <alignment horizontal="left" vertical="top"/>
    </xf>
    <xf numFmtId="0" fontId="29" fillId="0" borderId="6" xfId="0" applyFont="1" applyBorder="1" applyAlignment="1">
      <alignment horizontal="left" vertical="top"/>
    </xf>
    <xf numFmtId="0" fontId="27" fillId="0" borderId="4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left" vertical="center" wrapText="1"/>
    </xf>
    <xf numFmtId="0" fontId="27" fillId="0" borderId="6" xfId="0" applyFont="1" applyBorder="1" applyAlignment="1">
      <alignment horizontal="left" vertical="center" wrapText="1"/>
    </xf>
    <xf numFmtId="0" fontId="29" fillId="0" borderId="4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left" vertical="center"/>
    </xf>
    <xf numFmtId="0" fontId="27" fillId="0" borderId="5" xfId="0" applyFont="1" applyBorder="1" applyAlignment="1">
      <alignment horizontal="left" vertical="center"/>
    </xf>
    <xf numFmtId="0" fontId="27" fillId="0" borderId="6" xfId="0" applyFont="1" applyBorder="1" applyAlignment="1">
      <alignment horizontal="left" vertical="center"/>
    </xf>
    <xf numFmtId="0" fontId="29" fillId="0" borderId="4" xfId="0" applyFont="1" applyBorder="1" applyAlignment="1">
      <alignment horizontal="left" vertical="center"/>
    </xf>
    <xf numFmtId="0" fontId="29" fillId="0" borderId="5" xfId="0" applyFont="1" applyBorder="1" applyAlignment="1">
      <alignment horizontal="left" vertical="center"/>
    </xf>
    <xf numFmtId="0" fontId="29" fillId="0" borderId="6" xfId="0" applyFont="1" applyBorder="1" applyAlignment="1">
      <alignment horizontal="left" vertical="center"/>
    </xf>
    <xf numFmtId="0" fontId="18" fillId="11" borderId="2" xfId="0" applyFont="1" applyFill="1" applyBorder="1" applyAlignment="1">
      <alignment horizontal="center"/>
    </xf>
    <xf numFmtId="0" fontId="18" fillId="12" borderId="2" xfId="0" applyFont="1" applyFill="1" applyBorder="1" applyAlignment="1">
      <alignment horizontal="center"/>
    </xf>
    <xf numFmtId="0" fontId="23" fillId="3" borderId="12" xfId="0" applyFont="1" applyFill="1" applyBorder="1" applyAlignment="1">
      <alignment horizontal="center"/>
    </xf>
    <xf numFmtId="0" fontId="23" fillId="3" borderId="13" xfId="0" applyFont="1" applyFill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0" fontId="27" fillId="0" borderId="7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27" fillId="15" borderId="4" xfId="0" applyFont="1" applyFill="1" applyBorder="1" applyAlignment="1">
      <alignment horizontal="left" vertical="top" wrapText="1"/>
    </xf>
    <xf numFmtId="0" fontId="27" fillId="15" borderId="5" xfId="0" applyFont="1" applyFill="1" applyBorder="1" applyAlignment="1">
      <alignment horizontal="left" vertical="top" wrapText="1"/>
    </xf>
    <xf numFmtId="0" fontId="27" fillId="15" borderId="6" xfId="0" applyFont="1" applyFill="1" applyBorder="1" applyAlignment="1">
      <alignment horizontal="left" vertical="top" wrapText="1"/>
    </xf>
    <xf numFmtId="0" fontId="29" fillId="0" borderId="4" xfId="0" applyFont="1" applyBorder="1" applyAlignment="1">
      <alignment horizontal="left" vertical="top" wrapText="1"/>
    </xf>
    <xf numFmtId="0" fontId="29" fillId="0" borderId="5" xfId="0" applyFont="1" applyBorder="1" applyAlignment="1">
      <alignment horizontal="left" vertical="top" wrapText="1"/>
    </xf>
    <xf numFmtId="0" fontId="29" fillId="0" borderId="6" xfId="0" applyFont="1" applyBorder="1" applyAlignment="1">
      <alignment horizontal="left" vertical="top" wrapText="1"/>
    </xf>
    <xf numFmtId="0" fontId="27" fillId="0" borderId="4" xfId="0" applyFont="1" applyBorder="1" applyAlignment="1">
      <alignment horizontal="left" vertical="top"/>
    </xf>
    <xf numFmtId="0" fontId="27" fillId="0" borderId="5" xfId="0" applyFont="1" applyBorder="1" applyAlignment="1">
      <alignment horizontal="left" vertical="top"/>
    </xf>
    <xf numFmtId="0" fontId="27" fillId="0" borderId="6" xfId="0" applyFont="1" applyBorder="1" applyAlignment="1">
      <alignment horizontal="left" vertical="top"/>
    </xf>
    <xf numFmtId="0" fontId="15" fillId="0" borderId="4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27" fillId="0" borderId="11" xfId="0" applyFont="1" applyBorder="1" applyAlignment="1">
      <alignment horizontal="left" vertical="top" wrapText="1"/>
    </xf>
    <xf numFmtId="0" fontId="27" fillId="0" borderId="9" xfId="0" applyFont="1" applyBorder="1" applyAlignment="1">
      <alignment horizontal="left" vertical="top" wrapText="1"/>
    </xf>
    <xf numFmtId="0" fontId="27" fillId="10" borderId="4" xfId="0" applyFont="1" applyFill="1" applyBorder="1" applyAlignment="1">
      <alignment horizontal="left" vertical="top" wrapText="1"/>
    </xf>
    <xf numFmtId="0" fontId="27" fillId="10" borderId="5" xfId="0" applyFont="1" applyFill="1" applyBorder="1" applyAlignment="1">
      <alignment horizontal="left" vertical="top" wrapText="1"/>
    </xf>
    <xf numFmtId="0" fontId="27" fillId="10" borderId="6" xfId="0" applyFont="1" applyFill="1" applyBorder="1" applyAlignment="1">
      <alignment horizontal="left" vertical="top" wrapText="1"/>
    </xf>
    <xf numFmtId="0" fontId="15" fillId="9" borderId="5" xfId="0" applyFont="1" applyFill="1" applyBorder="1" applyAlignment="1">
      <alignment horizontal="left" vertical="top" wrapText="1"/>
    </xf>
    <xf numFmtId="0" fontId="15" fillId="9" borderId="6" xfId="0" applyFont="1" applyFill="1" applyBorder="1" applyAlignment="1">
      <alignment horizontal="left" vertical="top" wrapText="1"/>
    </xf>
    <xf numFmtId="0" fontId="15" fillId="9" borderId="5" xfId="0" applyFont="1" applyFill="1" applyBorder="1" applyAlignment="1">
      <alignment horizontal="left" vertical="top"/>
    </xf>
    <xf numFmtId="0" fontId="15" fillId="9" borderId="6" xfId="0" applyFont="1" applyFill="1" applyBorder="1" applyAlignment="1">
      <alignment horizontal="left" vertical="top"/>
    </xf>
    <xf numFmtId="0" fontId="27" fillId="0" borderId="8" xfId="0" applyFont="1" applyBorder="1" applyAlignment="1">
      <alignment horizontal="center" vertical="top"/>
    </xf>
    <xf numFmtId="0" fontId="15" fillId="0" borderId="4" xfId="0" applyFont="1" applyBorder="1" applyAlignment="1">
      <alignment horizontal="left" vertical="top"/>
    </xf>
    <xf numFmtId="0" fontId="15" fillId="0" borderId="5" xfId="0" applyFont="1" applyBorder="1" applyAlignment="1">
      <alignment horizontal="left" vertical="top"/>
    </xf>
    <xf numFmtId="0" fontId="15" fillId="0" borderId="6" xfId="0" applyFont="1" applyBorder="1" applyAlignment="1">
      <alignment horizontal="left" vertical="top"/>
    </xf>
    <xf numFmtId="0" fontId="15" fillId="9" borderId="3" xfId="0" applyFont="1" applyFill="1" applyBorder="1" applyAlignment="1">
      <alignment horizontal="left" vertical="top" wrapText="1"/>
    </xf>
    <xf numFmtId="0" fontId="29" fillId="0" borderId="14" xfId="0" applyFont="1" applyBorder="1" applyAlignment="1">
      <alignment horizontal="left" vertical="top" wrapText="1"/>
    </xf>
    <xf numFmtId="0" fontId="29" fillId="0" borderId="11" xfId="0" applyFont="1" applyBorder="1" applyAlignment="1">
      <alignment horizontal="left" vertical="top" wrapText="1"/>
    </xf>
    <xf numFmtId="0" fontId="29" fillId="0" borderId="9" xfId="0" applyFont="1" applyBorder="1" applyAlignment="1">
      <alignment horizontal="left" vertical="top" wrapText="1"/>
    </xf>
    <xf numFmtId="0" fontId="29" fillId="0" borderId="8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17" fillId="9" borderId="2" xfId="0" applyFont="1" applyFill="1" applyBorder="1" applyAlignment="1">
      <alignment horizontal="center"/>
    </xf>
    <xf numFmtId="0" fontId="20" fillId="14" borderId="2" xfId="0" applyFont="1" applyFill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left" vertical="center" wrapText="1" readingOrder="1"/>
    </xf>
    <xf numFmtId="0" fontId="7" fillId="9" borderId="2" xfId="0" applyFont="1" applyFill="1" applyBorder="1" applyAlignment="1">
      <alignment horizontal="center" vertical="center" wrapText="1" readingOrder="1"/>
    </xf>
    <xf numFmtId="0" fontId="1" fillId="9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 vertical="center" wrapText="1" readingOrder="1"/>
    </xf>
    <xf numFmtId="0" fontId="1" fillId="8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3" fillId="6" borderId="0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23" fillId="6" borderId="12" xfId="0" applyFont="1" applyFill="1" applyBorder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left" vertical="top" wrapText="1"/>
    </xf>
    <xf numFmtId="0" fontId="8" fillId="10" borderId="5" xfId="0" applyFont="1" applyFill="1" applyBorder="1" applyAlignment="1">
      <alignment horizontal="left" vertical="top" wrapText="1"/>
    </xf>
    <xf numFmtId="0" fontId="8" fillId="10" borderId="6" xfId="0" applyFont="1" applyFill="1" applyBorder="1" applyAlignment="1">
      <alignment horizontal="left" vertical="top" wrapText="1"/>
    </xf>
    <xf numFmtId="0" fontId="9" fillId="10" borderId="4" xfId="0" applyFont="1" applyFill="1" applyBorder="1" applyAlignment="1">
      <alignment horizontal="left" vertical="top" wrapText="1"/>
    </xf>
    <xf numFmtId="0" fontId="9" fillId="10" borderId="5" xfId="0" applyFont="1" applyFill="1" applyBorder="1" applyAlignment="1">
      <alignment horizontal="left" vertical="top" wrapText="1"/>
    </xf>
    <xf numFmtId="0" fontId="9" fillId="10" borderId="6" xfId="0" applyFont="1" applyFill="1" applyBorder="1" applyAlignment="1">
      <alignment horizontal="left" vertical="top" wrapText="1"/>
    </xf>
    <xf numFmtId="0" fontId="10" fillId="10" borderId="1" xfId="0" applyFont="1" applyFill="1" applyBorder="1" applyAlignment="1">
      <alignment horizontal="left" vertical="top" wrapText="1"/>
    </xf>
    <xf numFmtId="0" fontId="10" fillId="10" borderId="7" xfId="0" applyFont="1" applyFill="1" applyBorder="1" applyAlignment="1">
      <alignment horizontal="left" vertical="top" wrapText="1"/>
    </xf>
    <xf numFmtId="0" fontId="10" fillId="10" borderId="3" xfId="0" applyFont="1" applyFill="1" applyBorder="1" applyAlignment="1">
      <alignment horizontal="left" vertical="top" wrapText="1"/>
    </xf>
  </cellXfs>
  <cellStyles count="1">
    <cellStyle name="ปกติ" xfId="0" builtinId="0"/>
  </cellStyles>
  <dxfs count="2">
    <dxf>
      <font>
        <color theme="9" tint="-0.499984740745262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46AEB1"/>
      <color rgb="FF417A98"/>
      <color rgb="FFCB3153"/>
      <color rgb="FFFDC9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1607344</xdr:colOff>
      <xdr:row>7</xdr:row>
      <xdr:rowOff>148828</xdr:rowOff>
    </xdr:from>
    <xdr:to>
      <xdr:col>3</xdr:col>
      <xdr:colOff>1746647</xdr:colOff>
      <xdr:row>7</xdr:row>
      <xdr:rowOff>327422</xdr:rowOff>
    </xdr:to>
    <xdr:sp macro="" textlink="">
      <xdr:nvSpPr>
        <xdr:cNvPr id="2" name="ลูกศร: ซ้าย 1">
          <a:extLst>
            <a:ext uri="{FF2B5EF4-FFF2-40B4-BE49-F238E27FC236}">
              <a16:creationId xmlns:a16="http://schemas.microsoft.com/office/drawing/2014/main" id="{94287DEA-2905-499F-8157-6C933E19DA3E}"/>
            </a:ext>
          </a:extLst>
        </xdr:cNvPr>
        <xdr:cNvSpPr/>
      </xdr:nvSpPr>
      <xdr:spPr>
        <a:xfrm>
          <a:off x="5191125" y="2607469"/>
          <a:ext cx="139303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21432</xdr:colOff>
      <xdr:row>0</xdr:row>
      <xdr:rowOff>104775</xdr:rowOff>
    </xdr:from>
    <xdr:to>
      <xdr:col>3</xdr:col>
      <xdr:colOff>160735</xdr:colOff>
      <xdr:row>0</xdr:row>
      <xdr:rowOff>283369</xdr:rowOff>
    </xdr:to>
    <xdr:sp macro="" textlink="">
      <xdr:nvSpPr>
        <xdr:cNvPr id="4" name="ลูกศร: ซ้าย 3">
          <a:extLst>
            <a:ext uri="{FF2B5EF4-FFF2-40B4-BE49-F238E27FC236}">
              <a16:creationId xmlns:a16="http://schemas.microsoft.com/office/drawing/2014/main" id="{2268CE38-D17B-4D57-9595-A369A8E633AB}"/>
            </a:ext>
          </a:extLst>
        </xdr:cNvPr>
        <xdr:cNvSpPr/>
      </xdr:nvSpPr>
      <xdr:spPr>
        <a:xfrm>
          <a:off x="3605213" y="104775"/>
          <a:ext cx="139303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3</xdr:col>
      <xdr:colOff>130969</xdr:colOff>
      <xdr:row>0</xdr:row>
      <xdr:rowOff>47625</xdr:rowOff>
    </xdr:from>
    <xdr:ext cx="761747" cy="327526"/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F72D1049-6F79-4F1E-949A-1A687AE56A76}"/>
            </a:ext>
          </a:extLst>
        </xdr:cNvPr>
        <xdr:cNvSpPr txBox="1"/>
      </xdr:nvSpPr>
      <xdr:spPr>
        <a:xfrm>
          <a:off x="3714750" y="47625"/>
          <a:ext cx="761747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ระบุดาวที่ได้</a:t>
          </a:r>
          <a:endParaRPr lang="en-US" sz="1400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571500</xdr:colOff>
      <xdr:row>4</xdr:row>
      <xdr:rowOff>38100</xdr:rowOff>
    </xdr:from>
    <xdr:to>
      <xdr:col>9</xdr:col>
      <xdr:colOff>750094</xdr:colOff>
      <xdr:row>4</xdr:row>
      <xdr:rowOff>216694</xdr:rowOff>
    </xdr:to>
    <xdr:sp macro="" textlink="">
      <xdr:nvSpPr>
        <xdr:cNvPr id="2" name="ลูกศร: ซ้าย 1">
          <a:extLst>
            <a:ext uri="{FF2B5EF4-FFF2-40B4-BE49-F238E27FC236}">
              <a16:creationId xmlns:a16="http://schemas.microsoft.com/office/drawing/2014/main" id="{5CE946A3-9171-4E58-B3A7-4AA6E4C8DA28}"/>
            </a:ext>
          </a:extLst>
        </xdr:cNvPr>
        <xdr:cNvSpPr/>
      </xdr:nvSpPr>
      <xdr:spPr>
        <a:xfrm>
          <a:off x="10687050" y="145732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6</xdr:row>
      <xdr:rowOff>66675</xdr:rowOff>
    </xdr:from>
    <xdr:to>
      <xdr:col>9</xdr:col>
      <xdr:colOff>769144</xdr:colOff>
      <xdr:row>6</xdr:row>
      <xdr:rowOff>245269</xdr:rowOff>
    </xdr:to>
    <xdr:sp macro="" textlink="">
      <xdr:nvSpPr>
        <xdr:cNvPr id="4" name="ลูกศร: ซ้าย 3">
          <a:extLst>
            <a:ext uri="{FF2B5EF4-FFF2-40B4-BE49-F238E27FC236}">
              <a16:creationId xmlns:a16="http://schemas.microsoft.com/office/drawing/2014/main" id="{79376BDE-3E27-4F34-8A8F-C8937318DADE}"/>
            </a:ext>
          </a:extLst>
        </xdr:cNvPr>
        <xdr:cNvSpPr/>
      </xdr:nvSpPr>
      <xdr:spPr>
        <a:xfrm>
          <a:off x="10706100" y="528637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600075</xdr:colOff>
      <xdr:row>7</xdr:row>
      <xdr:rowOff>66675</xdr:rowOff>
    </xdr:from>
    <xdr:to>
      <xdr:col>10</xdr:col>
      <xdr:colOff>7144</xdr:colOff>
      <xdr:row>7</xdr:row>
      <xdr:rowOff>245269</xdr:rowOff>
    </xdr:to>
    <xdr:sp macro="" textlink="">
      <xdr:nvSpPr>
        <xdr:cNvPr id="5" name="ลูกศร: ซ้าย 4">
          <a:extLst>
            <a:ext uri="{FF2B5EF4-FFF2-40B4-BE49-F238E27FC236}">
              <a16:creationId xmlns:a16="http://schemas.microsoft.com/office/drawing/2014/main" id="{C10ACA8B-2A4C-4B9E-A26A-1E24572759D4}"/>
            </a:ext>
          </a:extLst>
        </xdr:cNvPr>
        <xdr:cNvSpPr/>
      </xdr:nvSpPr>
      <xdr:spPr>
        <a:xfrm>
          <a:off x="10715625" y="559117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8</xdr:row>
      <xdr:rowOff>57150</xdr:rowOff>
    </xdr:from>
    <xdr:to>
      <xdr:col>9</xdr:col>
      <xdr:colOff>769144</xdr:colOff>
      <xdr:row>8</xdr:row>
      <xdr:rowOff>235744</xdr:rowOff>
    </xdr:to>
    <xdr:sp macro="" textlink="">
      <xdr:nvSpPr>
        <xdr:cNvPr id="6" name="ลูกศร: ซ้าย 5">
          <a:extLst>
            <a:ext uri="{FF2B5EF4-FFF2-40B4-BE49-F238E27FC236}">
              <a16:creationId xmlns:a16="http://schemas.microsoft.com/office/drawing/2014/main" id="{13BEEE5E-63AE-4B62-A9D0-BBC98BFEA1C2}"/>
            </a:ext>
          </a:extLst>
        </xdr:cNvPr>
        <xdr:cNvSpPr/>
      </xdr:nvSpPr>
      <xdr:spPr>
        <a:xfrm>
          <a:off x="10706100" y="5886450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9</xdr:row>
      <xdr:rowOff>57150</xdr:rowOff>
    </xdr:from>
    <xdr:to>
      <xdr:col>9</xdr:col>
      <xdr:colOff>769144</xdr:colOff>
      <xdr:row>9</xdr:row>
      <xdr:rowOff>235744</xdr:rowOff>
    </xdr:to>
    <xdr:sp macro="" textlink="">
      <xdr:nvSpPr>
        <xdr:cNvPr id="7" name="ลูกศร: ซ้าย 6">
          <a:extLst>
            <a:ext uri="{FF2B5EF4-FFF2-40B4-BE49-F238E27FC236}">
              <a16:creationId xmlns:a16="http://schemas.microsoft.com/office/drawing/2014/main" id="{EAB76042-94FE-4B96-A04F-19F595F40E64}"/>
            </a:ext>
          </a:extLst>
        </xdr:cNvPr>
        <xdr:cNvSpPr/>
      </xdr:nvSpPr>
      <xdr:spPr>
        <a:xfrm>
          <a:off x="10706100" y="6191250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10</xdr:row>
      <xdr:rowOff>57150</xdr:rowOff>
    </xdr:from>
    <xdr:to>
      <xdr:col>9</xdr:col>
      <xdr:colOff>769144</xdr:colOff>
      <xdr:row>10</xdr:row>
      <xdr:rowOff>235744</xdr:rowOff>
    </xdr:to>
    <xdr:sp macro="" textlink="">
      <xdr:nvSpPr>
        <xdr:cNvPr id="8" name="ลูกศร: ซ้าย 7">
          <a:extLst>
            <a:ext uri="{FF2B5EF4-FFF2-40B4-BE49-F238E27FC236}">
              <a16:creationId xmlns:a16="http://schemas.microsoft.com/office/drawing/2014/main" id="{F40F1097-378F-4DDD-AFD9-8C522B652391}"/>
            </a:ext>
          </a:extLst>
        </xdr:cNvPr>
        <xdr:cNvSpPr/>
      </xdr:nvSpPr>
      <xdr:spPr>
        <a:xfrm>
          <a:off x="10706100" y="6496050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11</xdr:row>
      <xdr:rowOff>66675</xdr:rowOff>
    </xdr:from>
    <xdr:to>
      <xdr:col>9</xdr:col>
      <xdr:colOff>769144</xdr:colOff>
      <xdr:row>11</xdr:row>
      <xdr:rowOff>245269</xdr:rowOff>
    </xdr:to>
    <xdr:sp macro="" textlink="">
      <xdr:nvSpPr>
        <xdr:cNvPr id="9" name="ลูกศร: ซ้าย 8">
          <a:extLst>
            <a:ext uri="{FF2B5EF4-FFF2-40B4-BE49-F238E27FC236}">
              <a16:creationId xmlns:a16="http://schemas.microsoft.com/office/drawing/2014/main" id="{89109056-4247-40AA-8D57-3456580AA957}"/>
            </a:ext>
          </a:extLst>
        </xdr:cNvPr>
        <xdr:cNvSpPr/>
      </xdr:nvSpPr>
      <xdr:spPr>
        <a:xfrm>
          <a:off x="10706100" y="711517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13</xdr:row>
      <xdr:rowOff>38100</xdr:rowOff>
    </xdr:from>
    <xdr:to>
      <xdr:col>9</xdr:col>
      <xdr:colOff>769144</xdr:colOff>
      <xdr:row>13</xdr:row>
      <xdr:rowOff>216694</xdr:rowOff>
    </xdr:to>
    <xdr:sp macro="" textlink="">
      <xdr:nvSpPr>
        <xdr:cNvPr id="13" name="ลูกศร: ซ้าย 12">
          <a:extLst>
            <a:ext uri="{FF2B5EF4-FFF2-40B4-BE49-F238E27FC236}">
              <a16:creationId xmlns:a16="http://schemas.microsoft.com/office/drawing/2014/main" id="{C24B215C-79B7-4576-9858-D720D29ACFB0}"/>
            </a:ext>
          </a:extLst>
        </xdr:cNvPr>
        <xdr:cNvSpPr/>
      </xdr:nvSpPr>
      <xdr:spPr>
        <a:xfrm>
          <a:off x="10706100" y="8610600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14</xdr:row>
      <xdr:rowOff>47625</xdr:rowOff>
    </xdr:from>
    <xdr:to>
      <xdr:col>9</xdr:col>
      <xdr:colOff>769144</xdr:colOff>
      <xdr:row>14</xdr:row>
      <xdr:rowOff>226219</xdr:rowOff>
    </xdr:to>
    <xdr:sp macro="" textlink="">
      <xdr:nvSpPr>
        <xdr:cNvPr id="14" name="ลูกศร: ซ้าย 13">
          <a:extLst>
            <a:ext uri="{FF2B5EF4-FFF2-40B4-BE49-F238E27FC236}">
              <a16:creationId xmlns:a16="http://schemas.microsoft.com/office/drawing/2014/main" id="{75B7BE7F-2AD1-456F-8C50-78FD35507DAD}"/>
            </a:ext>
          </a:extLst>
        </xdr:cNvPr>
        <xdr:cNvSpPr/>
      </xdr:nvSpPr>
      <xdr:spPr>
        <a:xfrm>
          <a:off x="10706100" y="9296400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581025</xdr:colOff>
      <xdr:row>15</xdr:row>
      <xdr:rowOff>47625</xdr:rowOff>
    </xdr:from>
    <xdr:to>
      <xdr:col>9</xdr:col>
      <xdr:colOff>759619</xdr:colOff>
      <xdr:row>15</xdr:row>
      <xdr:rowOff>226219</xdr:rowOff>
    </xdr:to>
    <xdr:sp macro="" textlink="">
      <xdr:nvSpPr>
        <xdr:cNvPr id="15" name="ลูกศร: ซ้าย 14">
          <a:extLst>
            <a:ext uri="{FF2B5EF4-FFF2-40B4-BE49-F238E27FC236}">
              <a16:creationId xmlns:a16="http://schemas.microsoft.com/office/drawing/2014/main" id="{A2AE0E3E-BEAB-44D3-BE7F-AB3DDE1ABABA}"/>
            </a:ext>
          </a:extLst>
        </xdr:cNvPr>
        <xdr:cNvSpPr/>
      </xdr:nvSpPr>
      <xdr:spPr>
        <a:xfrm>
          <a:off x="10696575" y="9925050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16</xdr:row>
      <xdr:rowOff>66675</xdr:rowOff>
    </xdr:from>
    <xdr:to>
      <xdr:col>9</xdr:col>
      <xdr:colOff>769144</xdr:colOff>
      <xdr:row>16</xdr:row>
      <xdr:rowOff>245269</xdr:rowOff>
    </xdr:to>
    <xdr:sp macro="" textlink="">
      <xdr:nvSpPr>
        <xdr:cNvPr id="16" name="ลูกศร: ซ้าย 15">
          <a:extLst>
            <a:ext uri="{FF2B5EF4-FFF2-40B4-BE49-F238E27FC236}">
              <a16:creationId xmlns:a16="http://schemas.microsoft.com/office/drawing/2014/main" id="{D7D7132E-B309-4F81-B733-F9DB18ED0361}"/>
            </a:ext>
          </a:extLst>
        </xdr:cNvPr>
        <xdr:cNvSpPr/>
      </xdr:nvSpPr>
      <xdr:spPr>
        <a:xfrm>
          <a:off x="10706100" y="1056322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600075</xdr:colOff>
      <xdr:row>17</xdr:row>
      <xdr:rowOff>47625</xdr:rowOff>
    </xdr:from>
    <xdr:to>
      <xdr:col>10</xdr:col>
      <xdr:colOff>7144</xdr:colOff>
      <xdr:row>17</xdr:row>
      <xdr:rowOff>226219</xdr:rowOff>
    </xdr:to>
    <xdr:sp macro="" textlink="">
      <xdr:nvSpPr>
        <xdr:cNvPr id="17" name="ลูกศร: ซ้าย 16">
          <a:extLst>
            <a:ext uri="{FF2B5EF4-FFF2-40B4-BE49-F238E27FC236}">
              <a16:creationId xmlns:a16="http://schemas.microsoft.com/office/drawing/2014/main" id="{DFECB6FD-1C8D-4BAC-AEE9-37739CEF237B}"/>
            </a:ext>
          </a:extLst>
        </xdr:cNvPr>
        <xdr:cNvSpPr/>
      </xdr:nvSpPr>
      <xdr:spPr>
        <a:xfrm>
          <a:off x="10715625" y="1117282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600075</xdr:colOff>
      <xdr:row>18</xdr:row>
      <xdr:rowOff>57150</xdr:rowOff>
    </xdr:from>
    <xdr:to>
      <xdr:col>10</xdr:col>
      <xdr:colOff>7144</xdr:colOff>
      <xdr:row>18</xdr:row>
      <xdr:rowOff>235744</xdr:rowOff>
    </xdr:to>
    <xdr:sp macro="" textlink="">
      <xdr:nvSpPr>
        <xdr:cNvPr id="18" name="ลูกศร: ซ้าย 17">
          <a:extLst>
            <a:ext uri="{FF2B5EF4-FFF2-40B4-BE49-F238E27FC236}">
              <a16:creationId xmlns:a16="http://schemas.microsoft.com/office/drawing/2014/main" id="{34BF1CB1-2755-4741-8D76-2EAC78F76850}"/>
            </a:ext>
          </a:extLst>
        </xdr:cNvPr>
        <xdr:cNvSpPr/>
      </xdr:nvSpPr>
      <xdr:spPr>
        <a:xfrm>
          <a:off x="10715625" y="11544300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19</xdr:row>
      <xdr:rowOff>38100</xdr:rowOff>
    </xdr:from>
    <xdr:to>
      <xdr:col>9</xdr:col>
      <xdr:colOff>769144</xdr:colOff>
      <xdr:row>19</xdr:row>
      <xdr:rowOff>216694</xdr:rowOff>
    </xdr:to>
    <xdr:sp macro="" textlink="">
      <xdr:nvSpPr>
        <xdr:cNvPr id="19" name="ลูกศร: ซ้าย 18">
          <a:extLst>
            <a:ext uri="{FF2B5EF4-FFF2-40B4-BE49-F238E27FC236}">
              <a16:creationId xmlns:a16="http://schemas.microsoft.com/office/drawing/2014/main" id="{81087507-929E-4635-A29F-4F77DFFCFCB6}"/>
            </a:ext>
          </a:extLst>
        </xdr:cNvPr>
        <xdr:cNvSpPr/>
      </xdr:nvSpPr>
      <xdr:spPr>
        <a:xfrm>
          <a:off x="10706100" y="1189672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22</xdr:row>
      <xdr:rowOff>47625</xdr:rowOff>
    </xdr:from>
    <xdr:to>
      <xdr:col>9</xdr:col>
      <xdr:colOff>769144</xdr:colOff>
      <xdr:row>22</xdr:row>
      <xdr:rowOff>226219</xdr:rowOff>
    </xdr:to>
    <xdr:sp macro="" textlink="">
      <xdr:nvSpPr>
        <xdr:cNvPr id="21" name="ลูกศร: ซ้าย 20">
          <a:extLst>
            <a:ext uri="{FF2B5EF4-FFF2-40B4-BE49-F238E27FC236}">
              <a16:creationId xmlns:a16="http://schemas.microsoft.com/office/drawing/2014/main" id="{81B5AB3E-C71B-46BF-89FA-0C089A7DBD98}"/>
            </a:ext>
          </a:extLst>
        </xdr:cNvPr>
        <xdr:cNvSpPr/>
      </xdr:nvSpPr>
      <xdr:spPr>
        <a:xfrm>
          <a:off x="10706100" y="12858750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23</xdr:row>
      <xdr:rowOff>47625</xdr:rowOff>
    </xdr:from>
    <xdr:to>
      <xdr:col>9</xdr:col>
      <xdr:colOff>769144</xdr:colOff>
      <xdr:row>23</xdr:row>
      <xdr:rowOff>226219</xdr:rowOff>
    </xdr:to>
    <xdr:sp macro="" textlink="">
      <xdr:nvSpPr>
        <xdr:cNvPr id="22" name="ลูกศร: ซ้าย 21">
          <a:extLst>
            <a:ext uri="{FF2B5EF4-FFF2-40B4-BE49-F238E27FC236}">
              <a16:creationId xmlns:a16="http://schemas.microsoft.com/office/drawing/2014/main" id="{907FAAF7-A9C2-4D0D-A651-46523B78B6A0}"/>
            </a:ext>
          </a:extLst>
        </xdr:cNvPr>
        <xdr:cNvSpPr/>
      </xdr:nvSpPr>
      <xdr:spPr>
        <a:xfrm>
          <a:off x="10706100" y="13163550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600075</xdr:colOff>
      <xdr:row>24</xdr:row>
      <xdr:rowOff>38100</xdr:rowOff>
    </xdr:from>
    <xdr:to>
      <xdr:col>10</xdr:col>
      <xdr:colOff>7144</xdr:colOff>
      <xdr:row>24</xdr:row>
      <xdr:rowOff>216694</xdr:rowOff>
    </xdr:to>
    <xdr:sp macro="" textlink="">
      <xdr:nvSpPr>
        <xdr:cNvPr id="23" name="ลูกศร: ซ้าย 22">
          <a:extLst>
            <a:ext uri="{FF2B5EF4-FFF2-40B4-BE49-F238E27FC236}">
              <a16:creationId xmlns:a16="http://schemas.microsoft.com/office/drawing/2014/main" id="{482750C1-D733-494A-8560-0B9B35251239}"/>
            </a:ext>
          </a:extLst>
        </xdr:cNvPr>
        <xdr:cNvSpPr/>
      </xdr:nvSpPr>
      <xdr:spPr>
        <a:xfrm>
          <a:off x="10715625" y="1345882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25</xdr:row>
      <xdr:rowOff>76200</xdr:rowOff>
    </xdr:from>
    <xdr:to>
      <xdr:col>9</xdr:col>
      <xdr:colOff>769144</xdr:colOff>
      <xdr:row>25</xdr:row>
      <xdr:rowOff>254794</xdr:rowOff>
    </xdr:to>
    <xdr:sp macro="" textlink="">
      <xdr:nvSpPr>
        <xdr:cNvPr id="24" name="ลูกศร: ซ้าย 23">
          <a:extLst>
            <a:ext uri="{FF2B5EF4-FFF2-40B4-BE49-F238E27FC236}">
              <a16:creationId xmlns:a16="http://schemas.microsoft.com/office/drawing/2014/main" id="{ACB77250-508A-439B-B6EE-22277134E835}"/>
            </a:ext>
          </a:extLst>
        </xdr:cNvPr>
        <xdr:cNvSpPr/>
      </xdr:nvSpPr>
      <xdr:spPr>
        <a:xfrm>
          <a:off x="10706100" y="1380172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29</xdr:row>
      <xdr:rowOff>66675</xdr:rowOff>
    </xdr:from>
    <xdr:to>
      <xdr:col>9</xdr:col>
      <xdr:colOff>769144</xdr:colOff>
      <xdr:row>29</xdr:row>
      <xdr:rowOff>245269</xdr:rowOff>
    </xdr:to>
    <xdr:sp macro="" textlink="">
      <xdr:nvSpPr>
        <xdr:cNvPr id="25" name="ลูกศร: ซ้าย 24">
          <a:extLst>
            <a:ext uri="{FF2B5EF4-FFF2-40B4-BE49-F238E27FC236}">
              <a16:creationId xmlns:a16="http://schemas.microsoft.com/office/drawing/2014/main" id="{E6BACE1E-C6D7-430B-A9A4-B2099659E71C}"/>
            </a:ext>
          </a:extLst>
        </xdr:cNvPr>
        <xdr:cNvSpPr/>
      </xdr:nvSpPr>
      <xdr:spPr>
        <a:xfrm>
          <a:off x="10706100" y="14097000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600075</xdr:colOff>
      <xdr:row>30</xdr:row>
      <xdr:rowOff>57150</xdr:rowOff>
    </xdr:from>
    <xdr:to>
      <xdr:col>10</xdr:col>
      <xdr:colOff>7144</xdr:colOff>
      <xdr:row>30</xdr:row>
      <xdr:rowOff>235744</xdr:rowOff>
    </xdr:to>
    <xdr:sp macro="" textlink="">
      <xdr:nvSpPr>
        <xdr:cNvPr id="26" name="ลูกศร: ซ้าย 25">
          <a:extLst>
            <a:ext uri="{FF2B5EF4-FFF2-40B4-BE49-F238E27FC236}">
              <a16:creationId xmlns:a16="http://schemas.microsoft.com/office/drawing/2014/main" id="{8182BEA2-8611-4452-A226-A96ED6A6BAE2}"/>
            </a:ext>
          </a:extLst>
        </xdr:cNvPr>
        <xdr:cNvSpPr/>
      </xdr:nvSpPr>
      <xdr:spPr>
        <a:xfrm>
          <a:off x="10715625" y="1439227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609600</xdr:colOff>
      <xdr:row>31</xdr:row>
      <xdr:rowOff>76200</xdr:rowOff>
    </xdr:from>
    <xdr:to>
      <xdr:col>10</xdr:col>
      <xdr:colOff>16669</xdr:colOff>
      <xdr:row>31</xdr:row>
      <xdr:rowOff>254794</xdr:rowOff>
    </xdr:to>
    <xdr:sp macro="" textlink="">
      <xdr:nvSpPr>
        <xdr:cNvPr id="27" name="ลูกศร: ซ้าย 26">
          <a:extLst>
            <a:ext uri="{FF2B5EF4-FFF2-40B4-BE49-F238E27FC236}">
              <a16:creationId xmlns:a16="http://schemas.microsoft.com/office/drawing/2014/main" id="{F3420DE5-278E-48DA-B455-E981993756F3}"/>
            </a:ext>
          </a:extLst>
        </xdr:cNvPr>
        <xdr:cNvSpPr/>
      </xdr:nvSpPr>
      <xdr:spPr>
        <a:xfrm>
          <a:off x="10725150" y="1471612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600075</xdr:colOff>
      <xdr:row>36</xdr:row>
      <xdr:rowOff>85725</xdr:rowOff>
    </xdr:from>
    <xdr:to>
      <xdr:col>10</xdr:col>
      <xdr:colOff>7144</xdr:colOff>
      <xdr:row>36</xdr:row>
      <xdr:rowOff>264319</xdr:rowOff>
    </xdr:to>
    <xdr:sp macro="" textlink="">
      <xdr:nvSpPr>
        <xdr:cNvPr id="28" name="ลูกศร: ซ้าย 27">
          <a:extLst>
            <a:ext uri="{FF2B5EF4-FFF2-40B4-BE49-F238E27FC236}">
              <a16:creationId xmlns:a16="http://schemas.microsoft.com/office/drawing/2014/main" id="{0CD49FEA-086D-498A-84D9-E81DFF51AAA2}"/>
            </a:ext>
          </a:extLst>
        </xdr:cNvPr>
        <xdr:cNvSpPr/>
      </xdr:nvSpPr>
      <xdr:spPr>
        <a:xfrm>
          <a:off x="10715625" y="1730692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35</xdr:row>
      <xdr:rowOff>66675</xdr:rowOff>
    </xdr:from>
    <xdr:to>
      <xdr:col>9</xdr:col>
      <xdr:colOff>769144</xdr:colOff>
      <xdr:row>35</xdr:row>
      <xdr:rowOff>245269</xdr:rowOff>
    </xdr:to>
    <xdr:sp macro="" textlink="">
      <xdr:nvSpPr>
        <xdr:cNvPr id="29" name="ลูกศร: ซ้าย 28">
          <a:extLst>
            <a:ext uri="{FF2B5EF4-FFF2-40B4-BE49-F238E27FC236}">
              <a16:creationId xmlns:a16="http://schemas.microsoft.com/office/drawing/2014/main" id="{368EB76B-6096-4C58-A961-C7CB0C5B59EA}"/>
            </a:ext>
          </a:extLst>
        </xdr:cNvPr>
        <xdr:cNvSpPr/>
      </xdr:nvSpPr>
      <xdr:spPr>
        <a:xfrm>
          <a:off x="10706100" y="1698307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38</xdr:row>
      <xdr:rowOff>57150</xdr:rowOff>
    </xdr:from>
    <xdr:to>
      <xdr:col>9</xdr:col>
      <xdr:colOff>769144</xdr:colOff>
      <xdr:row>38</xdr:row>
      <xdr:rowOff>235744</xdr:rowOff>
    </xdr:to>
    <xdr:sp macro="" textlink="">
      <xdr:nvSpPr>
        <xdr:cNvPr id="30" name="ลูกศร: ซ้าย 29">
          <a:extLst>
            <a:ext uri="{FF2B5EF4-FFF2-40B4-BE49-F238E27FC236}">
              <a16:creationId xmlns:a16="http://schemas.microsoft.com/office/drawing/2014/main" id="{4306BAEE-FBA4-4CDF-8B06-85C809BB1FD0}"/>
            </a:ext>
          </a:extLst>
        </xdr:cNvPr>
        <xdr:cNvSpPr/>
      </xdr:nvSpPr>
      <xdr:spPr>
        <a:xfrm>
          <a:off x="10706100" y="17887950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39</xdr:row>
      <xdr:rowOff>66675</xdr:rowOff>
    </xdr:from>
    <xdr:to>
      <xdr:col>9</xdr:col>
      <xdr:colOff>769144</xdr:colOff>
      <xdr:row>39</xdr:row>
      <xdr:rowOff>245269</xdr:rowOff>
    </xdr:to>
    <xdr:sp macro="" textlink="">
      <xdr:nvSpPr>
        <xdr:cNvPr id="31" name="ลูกศร: ซ้าย 30">
          <a:extLst>
            <a:ext uri="{FF2B5EF4-FFF2-40B4-BE49-F238E27FC236}">
              <a16:creationId xmlns:a16="http://schemas.microsoft.com/office/drawing/2014/main" id="{F70E14B9-CA8A-41EC-8D01-54DFF86CD421}"/>
            </a:ext>
          </a:extLst>
        </xdr:cNvPr>
        <xdr:cNvSpPr/>
      </xdr:nvSpPr>
      <xdr:spPr>
        <a:xfrm>
          <a:off x="10706100" y="1820227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600075</xdr:colOff>
      <xdr:row>41</xdr:row>
      <xdr:rowOff>47625</xdr:rowOff>
    </xdr:from>
    <xdr:to>
      <xdr:col>10</xdr:col>
      <xdr:colOff>7144</xdr:colOff>
      <xdr:row>41</xdr:row>
      <xdr:rowOff>226219</xdr:rowOff>
    </xdr:to>
    <xdr:sp macro="" textlink="">
      <xdr:nvSpPr>
        <xdr:cNvPr id="32" name="ลูกศร: ซ้าย 31">
          <a:extLst>
            <a:ext uri="{FF2B5EF4-FFF2-40B4-BE49-F238E27FC236}">
              <a16:creationId xmlns:a16="http://schemas.microsoft.com/office/drawing/2014/main" id="{17C026C1-BBA6-494C-BD01-1845801C0FB5}"/>
            </a:ext>
          </a:extLst>
        </xdr:cNvPr>
        <xdr:cNvSpPr/>
      </xdr:nvSpPr>
      <xdr:spPr>
        <a:xfrm>
          <a:off x="10715625" y="1879282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600075</xdr:colOff>
      <xdr:row>42</xdr:row>
      <xdr:rowOff>76200</xdr:rowOff>
    </xdr:from>
    <xdr:to>
      <xdr:col>10</xdr:col>
      <xdr:colOff>7144</xdr:colOff>
      <xdr:row>42</xdr:row>
      <xdr:rowOff>254794</xdr:rowOff>
    </xdr:to>
    <xdr:sp macro="" textlink="">
      <xdr:nvSpPr>
        <xdr:cNvPr id="33" name="ลูกศร: ซ้าย 32">
          <a:extLst>
            <a:ext uri="{FF2B5EF4-FFF2-40B4-BE49-F238E27FC236}">
              <a16:creationId xmlns:a16="http://schemas.microsoft.com/office/drawing/2014/main" id="{008F20EB-5239-411A-A1C0-49B7F6830E41}"/>
            </a:ext>
          </a:extLst>
        </xdr:cNvPr>
        <xdr:cNvSpPr/>
      </xdr:nvSpPr>
      <xdr:spPr>
        <a:xfrm>
          <a:off x="10715625" y="19126200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43</xdr:row>
      <xdr:rowOff>47625</xdr:rowOff>
    </xdr:from>
    <xdr:to>
      <xdr:col>9</xdr:col>
      <xdr:colOff>769144</xdr:colOff>
      <xdr:row>43</xdr:row>
      <xdr:rowOff>226219</xdr:rowOff>
    </xdr:to>
    <xdr:sp macro="" textlink="">
      <xdr:nvSpPr>
        <xdr:cNvPr id="34" name="ลูกศร: ซ้าย 33">
          <a:extLst>
            <a:ext uri="{FF2B5EF4-FFF2-40B4-BE49-F238E27FC236}">
              <a16:creationId xmlns:a16="http://schemas.microsoft.com/office/drawing/2014/main" id="{CA641DB0-4C14-42A6-B797-8B1D333DA76E}"/>
            </a:ext>
          </a:extLst>
        </xdr:cNvPr>
        <xdr:cNvSpPr/>
      </xdr:nvSpPr>
      <xdr:spPr>
        <a:xfrm>
          <a:off x="10706100" y="1940242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600075</xdr:colOff>
      <xdr:row>44</xdr:row>
      <xdr:rowOff>47625</xdr:rowOff>
    </xdr:from>
    <xdr:to>
      <xdr:col>10</xdr:col>
      <xdr:colOff>7144</xdr:colOff>
      <xdr:row>44</xdr:row>
      <xdr:rowOff>226219</xdr:rowOff>
    </xdr:to>
    <xdr:sp macro="" textlink="">
      <xdr:nvSpPr>
        <xdr:cNvPr id="35" name="ลูกศร: ซ้าย 34">
          <a:extLst>
            <a:ext uri="{FF2B5EF4-FFF2-40B4-BE49-F238E27FC236}">
              <a16:creationId xmlns:a16="http://schemas.microsoft.com/office/drawing/2014/main" id="{509BE228-044C-4A12-8CC6-609A4DAA9704}"/>
            </a:ext>
          </a:extLst>
        </xdr:cNvPr>
        <xdr:cNvSpPr/>
      </xdr:nvSpPr>
      <xdr:spPr>
        <a:xfrm>
          <a:off x="10715625" y="1970722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46</xdr:row>
      <xdr:rowOff>57150</xdr:rowOff>
    </xdr:from>
    <xdr:to>
      <xdr:col>9</xdr:col>
      <xdr:colOff>769144</xdr:colOff>
      <xdr:row>46</xdr:row>
      <xdr:rowOff>235744</xdr:rowOff>
    </xdr:to>
    <xdr:sp macro="" textlink="">
      <xdr:nvSpPr>
        <xdr:cNvPr id="36" name="ลูกศร: ซ้าย 35">
          <a:extLst>
            <a:ext uri="{FF2B5EF4-FFF2-40B4-BE49-F238E27FC236}">
              <a16:creationId xmlns:a16="http://schemas.microsoft.com/office/drawing/2014/main" id="{7F8ACBC3-2E4F-4114-B16E-187C23E01CFD}"/>
            </a:ext>
          </a:extLst>
        </xdr:cNvPr>
        <xdr:cNvSpPr/>
      </xdr:nvSpPr>
      <xdr:spPr>
        <a:xfrm>
          <a:off x="10706100" y="2031682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609600</xdr:colOff>
      <xdr:row>47</xdr:row>
      <xdr:rowOff>57150</xdr:rowOff>
    </xdr:from>
    <xdr:to>
      <xdr:col>10</xdr:col>
      <xdr:colOff>16669</xdr:colOff>
      <xdr:row>47</xdr:row>
      <xdr:rowOff>235744</xdr:rowOff>
    </xdr:to>
    <xdr:sp macro="" textlink="">
      <xdr:nvSpPr>
        <xdr:cNvPr id="37" name="ลูกศร: ซ้าย 36">
          <a:extLst>
            <a:ext uri="{FF2B5EF4-FFF2-40B4-BE49-F238E27FC236}">
              <a16:creationId xmlns:a16="http://schemas.microsoft.com/office/drawing/2014/main" id="{25EF17D2-713E-488D-9F18-CBDFD5FF5E28}"/>
            </a:ext>
          </a:extLst>
        </xdr:cNvPr>
        <xdr:cNvSpPr/>
      </xdr:nvSpPr>
      <xdr:spPr>
        <a:xfrm>
          <a:off x="10725150" y="2062162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49</xdr:row>
      <xdr:rowOff>47625</xdr:rowOff>
    </xdr:from>
    <xdr:to>
      <xdr:col>9</xdr:col>
      <xdr:colOff>769144</xdr:colOff>
      <xdr:row>49</xdr:row>
      <xdr:rowOff>226219</xdr:rowOff>
    </xdr:to>
    <xdr:sp macro="" textlink="">
      <xdr:nvSpPr>
        <xdr:cNvPr id="38" name="ลูกศร: ซ้าย 37">
          <a:extLst>
            <a:ext uri="{FF2B5EF4-FFF2-40B4-BE49-F238E27FC236}">
              <a16:creationId xmlns:a16="http://schemas.microsoft.com/office/drawing/2014/main" id="{BEB609C3-46FA-48CF-9D21-F8A772670348}"/>
            </a:ext>
          </a:extLst>
        </xdr:cNvPr>
        <xdr:cNvSpPr/>
      </xdr:nvSpPr>
      <xdr:spPr>
        <a:xfrm>
          <a:off x="10706100" y="21221700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50</xdr:row>
      <xdr:rowOff>76200</xdr:rowOff>
    </xdr:from>
    <xdr:to>
      <xdr:col>9</xdr:col>
      <xdr:colOff>769144</xdr:colOff>
      <xdr:row>50</xdr:row>
      <xdr:rowOff>254794</xdr:rowOff>
    </xdr:to>
    <xdr:sp macro="" textlink="">
      <xdr:nvSpPr>
        <xdr:cNvPr id="39" name="ลูกศร: ซ้าย 38">
          <a:extLst>
            <a:ext uri="{FF2B5EF4-FFF2-40B4-BE49-F238E27FC236}">
              <a16:creationId xmlns:a16="http://schemas.microsoft.com/office/drawing/2014/main" id="{F0EA9443-D980-4070-98CB-C298807355A1}"/>
            </a:ext>
          </a:extLst>
        </xdr:cNvPr>
        <xdr:cNvSpPr/>
      </xdr:nvSpPr>
      <xdr:spPr>
        <a:xfrm>
          <a:off x="10706100" y="2155507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53</xdr:row>
      <xdr:rowOff>76200</xdr:rowOff>
    </xdr:from>
    <xdr:to>
      <xdr:col>9</xdr:col>
      <xdr:colOff>769144</xdr:colOff>
      <xdr:row>53</xdr:row>
      <xdr:rowOff>254794</xdr:rowOff>
    </xdr:to>
    <xdr:sp macro="" textlink="">
      <xdr:nvSpPr>
        <xdr:cNvPr id="40" name="ลูกศร: ซ้าย 39">
          <a:extLst>
            <a:ext uri="{FF2B5EF4-FFF2-40B4-BE49-F238E27FC236}">
              <a16:creationId xmlns:a16="http://schemas.microsoft.com/office/drawing/2014/main" id="{D661A506-8224-4034-86E0-8185A9363A6E}"/>
            </a:ext>
          </a:extLst>
        </xdr:cNvPr>
        <xdr:cNvSpPr/>
      </xdr:nvSpPr>
      <xdr:spPr>
        <a:xfrm>
          <a:off x="10706100" y="2246947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571500</xdr:colOff>
      <xdr:row>54</xdr:row>
      <xdr:rowOff>66675</xdr:rowOff>
    </xdr:from>
    <xdr:to>
      <xdr:col>9</xdr:col>
      <xdr:colOff>750094</xdr:colOff>
      <xdr:row>54</xdr:row>
      <xdr:rowOff>245269</xdr:rowOff>
    </xdr:to>
    <xdr:sp macro="" textlink="">
      <xdr:nvSpPr>
        <xdr:cNvPr id="41" name="ลูกศร: ซ้าย 40">
          <a:extLst>
            <a:ext uri="{FF2B5EF4-FFF2-40B4-BE49-F238E27FC236}">
              <a16:creationId xmlns:a16="http://schemas.microsoft.com/office/drawing/2014/main" id="{4B18848D-D8D3-4371-BE03-83D76BF11DDB}"/>
            </a:ext>
          </a:extLst>
        </xdr:cNvPr>
        <xdr:cNvSpPr/>
      </xdr:nvSpPr>
      <xdr:spPr>
        <a:xfrm>
          <a:off x="10687050" y="22764750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571500</xdr:colOff>
      <xdr:row>55</xdr:row>
      <xdr:rowOff>95250</xdr:rowOff>
    </xdr:from>
    <xdr:to>
      <xdr:col>9</xdr:col>
      <xdr:colOff>750094</xdr:colOff>
      <xdr:row>55</xdr:row>
      <xdr:rowOff>273844</xdr:rowOff>
    </xdr:to>
    <xdr:sp macro="" textlink="">
      <xdr:nvSpPr>
        <xdr:cNvPr id="42" name="ลูกศร: ซ้าย 41">
          <a:extLst>
            <a:ext uri="{FF2B5EF4-FFF2-40B4-BE49-F238E27FC236}">
              <a16:creationId xmlns:a16="http://schemas.microsoft.com/office/drawing/2014/main" id="{D8753AFC-6E13-4CB5-8F75-DC830989BF79}"/>
            </a:ext>
          </a:extLst>
        </xdr:cNvPr>
        <xdr:cNvSpPr/>
      </xdr:nvSpPr>
      <xdr:spPr>
        <a:xfrm>
          <a:off x="10687050" y="2309812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600075</xdr:colOff>
      <xdr:row>62</xdr:row>
      <xdr:rowOff>47625</xdr:rowOff>
    </xdr:from>
    <xdr:to>
      <xdr:col>10</xdr:col>
      <xdr:colOff>7144</xdr:colOff>
      <xdr:row>62</xdr:row>
      <xdr:rowOff>226219</xdr:rowOff>
    </xdr:to>
    <xdr:sp macro="" textlink="">
      <xdr:nvSpPr>
        <xdr:cNvPr id="43" name="ลูกศร: ซ้าย 42">
          <a:extLst>
            <a:ext uri="{FF2B5EF4-FFF2-40B4-BE49-F238E27FC236}">
              <a16:creationId xmlns:a16="http://schemas.microsoft.com/office/drawing/2014/main" id="{59C2C257-51EE-412B-A302-72F3B89168E6}"/>
            </a:ext>
          </a:extLst>
        </xdr:cNvPr>
        <xdr:cNvSpPr/>
      </xdr:nvSpPr>
      <xdr:spPr>
        <a:xfrm>
          <a:off x="10715625" y="2551747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600075</xdr:colOff>
      <xdr:row>63</xdr:row>
      <xdr:rowOff>76200</xdr:rowOff>
    </xdr:from>
    <xdr:to>
      <xdr:col>10</xdr:col>
      <xdr:colOff>7144</xdr:colOff>
      <xdr:row>63</xdr:row>
      <xdr:rowOff>254794</xdr:rowOff>
    </xdr:to>
    <xdr:sp macro="" textlink="">
      <xdr:nvSpPr>
        <xdr:cNvPr id="44" name="ลูกศร: ซ้าย 43">
          <a:extLst>
            <a:ext uri="{FF2B5EF4-FFF2-40B4-BE49-F238E27FC236}">
              <a16:creationId xmlns:a16="http://schemas.microsoft.com/office/drawing/2014/main" id="{91BF05E1-12B6-4500-8A4B-AD9AEB6D1BF8}"/>
            </a:ext>
          </a:extLst>
        </xdr:cNvPr>
        <xdr:cNvSpPr/>
      </xdr:nvSpPr>
      <xdr:spPr>
        <a:xfrm>
          <a:off x="10715625" y="25850850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64</xdr:row>
      <xdr:rowOff>47625</xdr:rowOff>
    </xdr:from>
    <xdr:to>
      <xdr:col>9</xdr:col>
      <xdr:colOff>769144</xdr:colOff>
      <xdr:row>64</xdr:row>
      <xdr:rowOff>226219</xdr:rowOff>
    </xdr:to>
    <xdr:sp macro="" textlink="">
      <xdr:nvSpPr>
        <xdr:cNvPr id="45" name="ลูกศร: ซ้าย 44">
          <a:extLst>
            <a:ext uri="{FF2B5EF4-FFF2-40B4-BE49-F238E27FC236}">
              <a16:creationId xmlns:a16="http://schemas.microsoft.com/office/drawing/2014/main" id="{123CF99D-D61D-4B02-AF68-21B0E1741A47}"/>
            </a:ext>
          </a:extLst>
        </xdr:cNvPr>
        <xdr:cNvSpPr/>
      </xdr:nvSpPr>
      <xdr:spPr>
        <a:xfrm>
          <a:off x="10706100" y="2612707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600075</xdr:colOff>
      <xdr:row>65</xdr:row>
      <xdr:rowOff>47625</xdr:rowOff>
    </xdr:from>
    <xdr:to>
      <xdr:col>10</xdr:col>
      <xdr:colOff>7144</xdr:colOff>
      <xdr:row>65</xdr:row>
      <xdr:rowOff>226219</xdr:rowOff>
    </xdr:to>
    <xdr:sp macro="" textlink="">
      <xdr:nvSpPr>
        <xdr:cNvPr id="46" name="ลูกศร: ซ้าย 45">
          <a:extLst>
            <a:ext uri="{FF2B5EF4-FFF2-40B4-BE49-F238E27FC236}">
              <a16:creationId xmlns:a16="http://schemas.microsoft.com/office/drawing/2014/main" id="{0CAEDEF3-5AC3-4A2A-A837-F51B50032434}"/>
            </a:ext>
          </a:extLst>
        </xdr:cNvPr>
        <xdr:cNvSpPr/>
      </xdr:nvSpPr>
      <xdr:spPr>
        <a:xfrm>
          <a:off x="10715625" y="2643187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66</xdr:row>
      <xdr:rowOff>66675</xdr:rowOff>
    </xdr:from>
    <xdr:to>
      <xdr:col>9</xdr:col>
      <xdr:colOff>769144</xdr:colOff>
      <xdr:row>66</xdr:row>
      <xdr:rowOff>245269</xdr:rowOff>
    </xdr:to>
    <xdr:sp macro="" textlink="">
      <xdr:nvSpPr>
        <xdr:cNvPr id="47" name="ลูกศร: ซ้าย 46">
          <a:extLst>
            <a:ext uri="{FF2B5EF4-FFF2-40B4-BE49-F238E27FC236}">
              <a16:creationId xmlns:a16="http://schemas.microsoft.com/office/drawing/2014/main" id="{8B543D37-B94D-4441-9925-9D38F0585937}"/>
            </a:ext>
          </a:extLst>
        </xdr:cNvPr>
        <xdr:cNvSpPr/>
      </xdr:nvSpPr>
      <xdr:spPr>
        <a:xfrm>
          <a:off x="10706100" y="2675572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67</xdr:row>
      <xdr:rowOff>95250</xdr:rowOff>
    </xdr:from>
    <xdr:to>
      <xdr:col>9</xdr:col>
      <xdr:colOff>769144</xdr:colOff>
      <xdr:row>67</xdr:row>
      <xdr:rowOff>273844</xdr:rowOff>
    </xdr:to>
    <xdr:sp macro="" textlink="">
      <xdr:nvSpPr>
        <xdr:cNvPr id="48" name="ลูกศร: ซ้าย 47">
          <a:extLst>
            <a:ext uri="{FF2B5EF4-FFF2-40B4-BE49-F238E27FC236}">
              <a16:creationId xmlns:a16="http://schemas.microsoft.com/office/drawing/2014/main" id="{8604CEB0-B65D-4625-8767-57E81597465F}"/>
            </a:ext>
          </a:extLst>
        </xdr:cNvPr>
        <xdr:cNvSpPr/>
      </xdr:nvSpPr>
      <xdr:spPr>
        <a:xfrm>
          <a:off x="10706100" y="27089100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581025</xdr:colOff>
      <xdr:row>68</xdr:row>
      <xdr:rowOff>66675</xdr:rowOff>
    </xdr:from>
    <xdr:to>
      <xdr:col>9</xdr:col>
      <xdr:colOff>759619</xdr:colOff>
      <xdr:row>68</xdr:row>
      <xdr:rowOff>245269</xdr:rowOff>
    </xdr:to>
    <xdr:sp macro="" textlink="">
      <xdr:nvSpPr>
        <xdr:cNvPr id="49" name="ลูกศร: ซ้าย 48">
          <a:extLst>
            <a:ext uri="{FF2B5EF4-FFF2-40B4-BE49-F238E27FC236}">
              <a16:creationId xmlns:a16="http://schemas.microsoft.com/office/drawing/2014/main" id="{27A0277E-49E1-434A-BDDD-D5234BF32CE3}"/>
            </a:ext>
          </a:extLst>
        </xdr:cNvPr>
        <xdr:cNvSpPr/>
      </xdr:nvSpPr>
      <xdr:spPr>
        <a:xfrm>
          <a:off x="10696575" y="2736532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69</xdr:row>
      <xdr:rowOff>66675</xdr:rowOff>
    </xdr:from>
    <xdr:to>
      <xdr:col>9</xdr:col>
      <xdr:colOff>769144</xdr:colOff>
      <xdr:row>69</xdr:row>
      <xdr:rowOff>245269</xdr:rowOff>
    </xdr:to>
    <xdr:sp macro="" textlink="">
      <xdr:nvSpPr>
        <xdr:cNvPr id="50" name="ลูกศร: ซ้าย 49">
          <a:extLst>
            <a:ext uri="{FF2B5EF4-FFF2-40B4-BE49-F238E27FC236}">
              <a16:creationId xmlns:a16="http://schemas.microsoft.com/office/drawing/2014/main" id="{C7BCB645-0892-4796-8365-4EE272255994}"/>
            </a:ext>
          </a:extLst>
        </xdr:cNvPr>
        <xdr:cNvSpPr/>
      </xdr:nvSpPr>
      <xdr:spPr>
        <a:xfrm>
          <a:off x="10706100" y="2767012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57</xdr:row>
      <xdr:rowOff>57150</xdr:rowOff>
    </xdr:from>
    <xdr:to>
      <xdr:col>9</xdr:col>
      <xdr:colOff>769144</xdr:colOff>
      <xdr:row>57</xdr:row>
      <xdr:rowOff>235744</xdr:rowOff>
    </xdr:to>
    <xdr:sp macro="" textlink="">
      <xdr:nvSpPr>
        <xdr:cNvPr id="51" name="ลูกศร: ซ้าย 50">
          <a:extLst>
            <a:ext uri="{FF2B5EF4-FFF2-40B4-BE49-F238E27FC236}">
              <a16:creationId xmlns:a16="http://schemas.microsoft.com/office/drawing/2014/main" id="{A6A36195-E1E4-4315-A605-EB186B9F7291}"/>
            </a:ext>
          </a:extLst>
        </xdr:cNvPr>
        <xdr:cNvSpPr/>
      </xdr:nvSpPr>
      <xdr:spPr>
        <a:xfrm>
          <a:off x="10706100" y="2366962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58</xdr:row>
      <xdr:rowOff>85725</xdr:rowOff>
    </xdr:from>
    <xdr:to>
      <xdr:col>9</xdr:col>
      <xdr:colOff>769144</xdr:colOff>
      <xdr:row>58</xdr:row>
      <xdr:rowOff>264319</xdr:rowOff>
    </xdr:to>
    <xdr:sp macro="" textlink="">
      <xdr:nvSpPr>
        <xdr:cNvPr id="52" name="ลูกศร: ซ้าย 51">
          <a:extLst>
            <a:ext uri="{FF2B5EF4-FFF2-40B4-BE49-F238E27FC236}">
              <a16:creationId xmlns:a16="http://schemas.microsoft.com/office/drawing/2014/main" id="{398F3148-EDBB-417E-A064-C933D4516AB0}"/>
            </a:ext>
          </a:extLst>
        </xdr:cNvPr>
        <xdr:cNvSpPr/>
      </xdr:nvSpPr>
      <xdr:spPr>
        <a:xfrm>
          <a:off x="10706100" y="24003000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581025</xdr:colOff>
      <xdr:row>59</xdr:row>
      <xdr:rowOff>57150</xdr:rowOff>
    </xdr:from>
    <xdr:to>
      <xdr:col>9</xdr:col>
      <xdr:colOff>759619</xdr:colOff>
      <xdr:row>59</xdr:row>
      <xdr:rowOff>235744</xdr:rowOff>
    </xdr:to>
    <xdr:sp macro="" textlink="">
      <xdr:nvSpPr>
        <xdr:cNvPr id="53" name="ลูกศร: ซ้าย 52">
          <a:extLst>
            <a:ext uri="{FF2B5EF4-FFF2-40B4-BE49-F238E27FC236}">
              <a16:creationId xmlns:a16="http://schemas.microsoft.com/office/drawing/2014/main" id="{ECD05CFC-92F0-4F7C-9429-C61D497022F1}"/>
            </a:ext>
          </a:extLst>
        </xdr:cNvPr>
        <xdr:cNvSpPr/>
      </xdr:nvSpPr>
      <xdr:spPr>
        <a:xfrm>
          <a:off x="10696575" y="2427922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61</xdr:row>
      <xdr:rowOff>76200</xdr:rowOff>
    </xdr:from>
    <xdr:to>
      <xdr:col>9</xdr:col>
      <xdr:colOff>769144</xdr:colOff>
      <xdr:row>61</xdr:row>
      <xdr:rowOff>254794</xdr:rowOff>
    </xdr:to>
    <xdr:sp macro="" textlink="">
      <xdr:nvSpPr>
        <xdr:cNvPr id="54" name="ลูกศร: ซ้าย 53">
          <a:extLst>
            <a:ext uri="{FF2B5EF4-FFF2-40B4-BE49-F238E27FC236}">
              <a16:creationId xmlns:a16="http://schemas.microsoft.com/office/drawing/2014/main" id="{312C5D3B-978F-4CD9-81E5-AB1219BD2226}"/>
            </a:ext>
          </a:extLst>
        </xdr:cNvPr>
        <xdr:cNvSpPr/>
      </xdr:nvSpPr>
      <xdr:spPr>
        <a:xfrm>
          <a:off x="10706100" y="2490787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600075</xdr:colOff>
      <xdr:row>70</xdr:row>
      <xdr:rowOff>57150</xdr:rowOff>
    </xdr:from>
    <xdr:to>
      <xdr:col>10</xdr:col>
      <xdr:colOff>7144</xdr:colOff>
      <xdr:row>70</xdr:row>
      <xdr:rowOff>235744</xdr:rowOff>
    </xdr:to>
    <xdr:sp macro="" textlink="">
      <xdr:nvSpPr>
        <xdr:cNvPr id="55" name="ลูกศร: ซ้าย 54">
          <a:extLst>
            <a:ext uri="{FF2B5EF4-FFF2-40B4-BE49-F238E27FC236}">
              <a16:creationId xmlns:a16="http://schemas.microsoft.com/office/drawing/2014/main" id="{043F3542-3901-405C-A6B3-FA8C6E0B57CE}"/>
            </a:ext>
          </a:extLst>
        </xdr:cNvPr>
        <xdr:cNvSpPr/>
      </xdr:nvSpPr>
      <xdr:spPr>
        <a:xfrm>
          <a:off x="10715625" y="27965400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600075</xdr:colOff>
      <xdr:row>71</xdr:row>
      <xdr:rowOff>66675</xdr:rowOff>
    </xdr:from>
    <xdr:to>
      <xdr:col>10</xdr:col>
      <xdr:colOff>7144</xdr:colOff>
      <xdr:row>71</xdr:row>
      <xdr:rowOff>245269</xdr:rowOff>
    </xdr:to>
    <xdr:sp macro="" textlink="">
      <xdr:nvSpPr>
        <xdr:cNvPr id="56" name="ลูกศร: ซ้าย 55">
          <a:extLst>
            <a:ext uri="{FF2B5EF4-FFF2-40B4-BE49-F238E27FC236}">
              <a16:creationId xmlns:a16="http://schemas.microsoft.com/office/drawing/2014/main" id="{BD7D44E1-1556-4D12-A15C-E84DAE52FEA0}"/>
            </a:ext>
          </a:extLst>
        </xdr:cNvPr>
        <xdr:cNvSpPr/>
      </xdr:nvSpPr>
      <xdr:spPr>
        <a:xfrm>
          <a:off x="10715625" y="2827972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75</xdr:row>
      <xdr:rowOff>47625</xdr:rowOff>
    </xdr:from>
    <xdr:to>
      <xdr:col>9</xdr:col>
      <xdr:colOff>769144</xdr:colOff>
      <xdr:row>75</xdr:row>
      <xdr:rowOff>226219</xdr:rowOff>
    </xdr:to>
    <xdr:sp macro="" textlink="">
      <xdr:nvSpPr>
        <xdr:cNvPr id="57" name="ลูกศร: ซ้าย 56">
          <a:extLst>
            <a:ext uri="{FF2B5EF4-FFF2-40B4-BE49-F238E27FC236}">
              <a16:creationId xmlns:a16="http://schemas.microsoft.com/office/drawing/2014/main" id="{27C2CB48-AFE8-4AA4-97B6-3F584D44C1D3}"/>
            </a:ext>
          </a:extLst>
        </xdr:cNvPr>
        <xdr:cNvSpPr/>
      </xdr:nvSpPr>
      <xdr:spPr>
        <a:xfrm>
          <a:off x="10706100" y="30746700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76</xdr:row>
      <xdr:rowOff>66675</xdr:rowOff>
    </xdr:from>
    <xdr:to>
      <xdr:col>9</xdr:col>
      <xdr:colOff>769144</xdr:colOff>
      <xdr:row>76</xdr:row>
      <xdr:rowOff>245269</xdr:rowOff>
    </xdr:to>
    <xdr:sp macro="" textlink="">
      <xdr:nvSpPr>
        <xdr:cNvPr id="58" name="ลูกศร: ซ้าย 57">
          <a:extLst>
            <a:ext uri="{FF2B5EF4-FFF2-40B4-BE49-F238E27FC236}">
              <a16:creationId xmlns:a16="http://schemas.microsoft.com/office/drawing/2014/main" id="{0CA16029-99B6-47D1-93A9-12BB4D5650A8}"/>
            </a:ext>
          </a:extLst>
        </xdr:cNvPr>
        <xdr:cNvSpPr/>
      </xdr:nvSpPr>
      <xdr:spPr>
        <a:xfrm>
          <a:off x="10706100" y="31070550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600075</xdr:colOff>
      <xdr:row>78</xdr:row>
      <xdr:rowOff>66675</xdr:rowOff>
    </xdr:from>
    <xdr:to>
      <xdr:col>10</xdr:col>
      <xdr:colOff>7144</xdr:colOff>
      <xdr:row>78</xdr:row>
      <xdr:rowOff>245269</xdr:rowOff>
    </xdr:to>
    <xdr:sp macro="" textlink="">
      <xdr:nvSpPr>
        <xdr:cNvPr id="59" name="ลูกศร: ซ้าย 58">
          <a:extLst>
            <a:ext uri="{FF2B5EF4-FFF2-40B4-BE49-F238E27FC236}">
              <a16:creationId xmlns:a16="http://schemas.microsoft.com/office/drawing/2014/main" id="{1B83F851-33BD-43DF-9B7F-AA0AF8402D2D}"/>
            </a:ext>
          </a:extLst>
        </xdr:cNvPr>
        <xdr:cNvSpPr/>
      </xdr:nvSpPr>
      <xdr:spPr>
        <a:xfrm>
          <a:off x="10715625" y="31680150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79</xdr:row>
      <xdr:rowOff>85725</xdr:rowOff>
    </xdr:from>
    <xdr:to>
      <xdr:col>9</xdr:col>
      <xdr:colOff>769144</xdr:colOff>
      <xdr:row>79</xdr:row>
      <xdr:rowOff>264319</xdr:rowOff>
    </xdr:to>
    <xdr:sp macro="" textlink="">
      <xdr:nvSpPr>
        <xdr:cNvPr id="60" name="ลูกศร: ซ้าย 59">
          <a:extLst>
            <a:ext uri="{FF2B5EF4-FFF2-40B4-BE49-F238E27FC236}">
              <a16:creationId xmlns:a16="http://schemas.microsoft.com/office/drawing/2014/main" id="{62239FB2-DDE6-4ED0-A99F-4942B10BF018}"/>
            </a:ext>
          </a:extLst>
        </xdr:cNvPr>
        <xdr:cNvSpPr/>
      </xdr:nvSpPr>
      <xdr:spPr>
        <a:xfrm>
          <a:off x="10706100" y="32004000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81</xdr:row>
      <xdr:rowOff>57150</xdr:rowOff>
    </xdr:from>
    <xdr:to>
      <xdr:col>9</xdr:col>
      <xdr:colOff>769144</xdr:colOff>
      <xdr:row>81</xdr:row>
      <xdr:rowOff>235744</xdr:rowOff>
    </xdr:to>
    <xdr:sp macro="" textlink="">
      <xdr:nvSpPr>
        <xdr:cNvPr id="61" name="ลูกศร: ซ้าย 60">
          <a:extLst>
            <a:ext uri="{FF2B5EF4-FFF2-40B4-BE49-F238E27FC236}">
              <a16:creationId xmlns:a16="http://schemas.microsoft.com/office/drawing/2014/main" id="{B73D2FE5-A183-4DDE-ACE9-94C6A84ABBA2}"/>
            </a:ext>
          </a:extLst>
        </xdr:cNvPr>
        <xdr:cNvSpPr/>
      </xdr:nvSpPr>
      <xdr:spPr>
        <a:xfrm>
          <a:off x="10706100" y="3258502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581025</xdr:colOff>
      <xdr:row>82</xdr:row>
      <xdr:rowOff>76200</xdr:rowOff>
    </xdr:from>
    <xdr:to>
      <xdr:col>9</xdr:col>
      <xdr:colOff>759619</xdr:colOff>
      <xdr:row>82</xdr:row>
      <xdr:rowOff>254794</xdr:rowOff>
    </xdr:to>
    <xdr:sp macro="" textlink="">
      <xdr:nvSpPr>
        <xdr:cNvPr id="62" name="ลูกศร: ซ้าย 61">
          <a:extLst>
            <a:ext uri="{FF2B5EF4-FFF2-40B4-BE49-F238E27FC236}">
              <a16:creationId xmlns:a16="http://schemas.microsoft.com/office/drawing/2014/main" id="{DB208B0A-A1F3-40A0-91F5-405E8316E2A7}"/>
            </a:ext>
          </a:extLst>
        </xdr:cNvPr>
        <xdr:cNvSpPr/>
      </xdr:nvSpPr>
      <xdr:spPr>
        <a:xfrm>
          <a:off x="10696575" y="3290887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84</xdr:row>
      <xdr:rowOff>76200</xdr:rowOff>
    </xdr:from>
    <xdr:to>
      <xdr:col>9</xdr:col>
      <xdr:colOff>769144</xdr:colOff>
      <xdr:row>84</xdr:row>
      <xdr:rowOff>254794</xdr:rowOff>
    </xdr:to>
    <xdr:sp macro="" textlink="">
      <xdr:nvSpPr>
        <xdr:cNvPr id="63" name="ลูกศร: ซ้าย 62">
          <a:extLst>
            <a:ext uri="{FF2B5EF4-FFF2-40B4-BE49-F238E27FC236}">
              <a16:creationId xmlns:a16="http://schemas.microsoft.com/office/drawing/2014/main" id="{1EEAC1DC-F37F-49F7-B666-255E891ECF14}"/>
            </a:ext>
          </a:extLst>
        </xdr:cNvPr>
        <xdr:cNvSpPr/>
      </xdr:nvSpPr>
      <xdr:spPr>
        <a:xfrm>
          <a:off x="10706100" y="3351847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85</xdr:row>
      <xdr:rowOff>95250</xdr:rowOff>
    </xdr:from>
    <xdr:to>
      <xdr:col>9</xdr:col>
      <xdr:colOff>769144</xdr:colOff>
      <xdr:row>85</xdr:row>
      <xdr:rowOff>273844</xdr:rowOff>
    </xdr:to>
    <xdr:sp macro="" textlink="">
      <xdr:nvSpPr>
        <xdr:cNvPr id="64" name="ลูกศร: ซ้าย 63">
          <a:extLst>
            <a:ext uri="{FF2B5EF4-FFF2-40B4-BE49-F238E27FC236}">
              <a16:creationId xmlns:a16="http://schemas.microsoft.com/office/drawing/2014/main" id="{1C2A07CC-42E8-4989-856E-1E8D2FD552DA}"/>
            </a:ext>
          </a:extLst>
        </xdr:cNvPr>
        <xdr:cNvSpPr/>
      </xdr:nvSpPr>
      <xdr:spPr>
        <a:xfrm>
          <a:off x="10706100" y="3384232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600075</xdr:colOff>
      <xdr:row>86</xdr:row>
      <xdr:rowOff>57150</xdr:rowOff>
    </xdr:from>
    <xdr:to>
      <xdr:col>10</xdr:col>
      <xdr:colOff>7144</xdr:colOff>
      <xdr:row>86</xdr:row>
      <xdr:rowOff>235744</xdr:rowOff>
    </xdr:to>
    <xdr:sp macro="" textlink="">
      <xdr:nvSpPr>
        <xdr:cNvPr id="65" name="ลูกศร: ซ้าย 64">
          <a:extLst>
            <a:ext uri="{FF2B5EF4-FFF2-40B4-BE49-F238E27FC236}">
              <a16:creationId xmlns:a16="http://schemas.microsoft.com/office/drawing/2014/main" id="{831DCDF0-8BE6-4233-BFB4-43B38644F99E}"/>
            </a:ext>
          </a:extLst>
        </xdr:cNvPr>
        <xdr:cNvSpPr/>
      </xdr:nvSpPr>
      <xdr:spPr>
        <a:xfrm>
          <a:off x="10715625" y="3410902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600075</xdr:colOff>
      <xdr:row>87</xdr:row>
      <xdr:rowOff>76200</xdr:rowOff>
    </xdr:from>
    <xdr:to>
      <xdr:col>10</xdr:col>
      <xdr:colOff>7144</xdr:colOff>
      <xdr:row>87</xdr:row>
      <xdr:rowOff>254794</xdr:rowOff>
    </xdr:to>
    <xdr:sp macro="" textlink="">
      <xdr:nvSpPr>
        <xdr:cNvPr id="66" name="ลูกศร: ซ้าย 65">
          <a:extLst>
            <a:ext uri="{FF2B5EF4-FFF2-40B4-BE49-F238E27FC236}">
              <a16:creationId xmlns:a16="http://schemas.microsoft.com/office/drawing/2014/main" id="{AC072DF5-48BE-4DA8-9B9C-082CB3CACBAE}"/>
            </a:ext>
          </a:extLst>
        </xdr:cNvPr>
        <xdr:cNvSpPr/>
      </xdr:nvSpPr>
      <xdr:spPr>
        <a:xfrm>
          <a:off x="10715625" y="3443287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88</xdr:row>
      <xdr:rowOff>66675</xdr:rowOff>
    </xdr:from>
    <xdr:to>
      <xdr:col>9</xdr:col>
      <xdr:colOff>769144</xdr:colOff>
      <xdr:row>88</xdr:row>
      <xdr:rowOff>245269</xdr:rowOff>
    </xdr:to>
    <xdr:sp macro="" textlink="">
      <xdr:nvSpPr>
        <xdr:cNvPr id="67" name="ลูกศร: ซ้าย 66">
          <a:extLst>
            <a:ext uri="{FF2B5EF4-FFF2-40B4-BE49-F238E27FC236}">
              <a16:creationId xmlns:a16="http://schemas.microsoft.com/office/drawing/2014/main" id="{08CE7CF2-D82E-4CAB-8F71-E931EA283451}"/>
            </a:ext>
          </a:extLst>
        </xdr:cNvPr>
        <xdr:cNvSpPr/>
      </xdr:nvSpPr>
      <xdr:spPr>
        <a:xfrm>
          <a:off x="10706100" y="34728150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89</xdr:row>
      <xdr:rowOff>85725</xdr:rowOff>
    </xdr:from>
    <xdr:to>
      <xdr:col>9</xdr:col>
      <xdr:colOff>769144</xdr:colOff>
      <xdr:row>89</xdr:row>
      <xdr:rowOff>264319</xdr:rowOff>
    </xdr:to>
    <xdr:sp macro="" textlink="">
      <xdr:nvSpPr>
        <xdr:cNvPr id="68" name="ลูกศร: ซ้าย 67">
          <a:extLst>
            <a:ext uri="{FF2B5EF4-FFF2-40B4-BE49-F238E27FC236}">
              <a16:creationId xmlns:a16="http://schemas.microsoft.com/office/drawing/2014/main" id="{DB199BF1-C0C6-436A-BA88-7BFB10C5B625}"/>
            </a:ext>
          </a:extLst>
        </xdr:cNvPr>
        <xdr:cNvSpPr/>
      </xdr:nvSpPr>
      <xdr:spPr>
        <a:xfrm>
          <a:off x="10706100" y="35052000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581025</xdr:colOff>
      <xdr:row>92</xdr:row>
      <xdr:rowOff>38100</xdr:rowOff>
    </xdr:from>
    <xdr:to>
      <xdr:col>9</xdr:col>
      <xdr:colOff>759619</xdr:colOff>
      <xdr:row>92</xdr:row>
      <xdr:rowOff>216694</xdr:rowOff>
    </xdr:to>
    <xdr:sp macro="" textlink="">
      <xdr:nvSpPr>
        <xdr:cNvPr id="69" name="ลูกศร: ซ้าย 68">
          <a:extLst>
            <a:ext uri="{FF2B5EF4-FFF2-40B4-BE49-F238E27FC236}">
              <a16:creationId xmlns:a16="http://schemas.microsoft.com/office/drawing/2014/main" id="{A044D2BA-2191-46F6-88FD-6972FDC1A6DF}"/>
            </a:ext>
          </a:extLst>
        </xdr:cNvPr>
        <xdr:cNvSpPr/>
      </xdr:nvSpPr>
      <xdr:spPr>
        <a:xfrm>
          <a:off x="10696575" y="3591877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581025</xdr:colOff>
      <xdr:row>93</xdr:row>
      <xdr:rowOff>57150</xdr:rowOff>
    </xdr:from>
    <xdr:to>
      <xdr:col>9</xdr:col>
      <xdr:colOff>759619</xdr:colOff>
      <xdr:row>93</xdr:row>
      <xdr:rowOff>235744</xdr:rowOff>
    </xdr:to>
    <xdr:sp macro="" textlink="">
      <xdr:nvSpPr>
        <xdr:cNvPr id="70" name="ลูกศร: ซ้าย 69">
          <a:extLst>
            <a:ext uri="{FF2B5EF4-FFF2-40B4-BE49-F238E27FC236}">
              <a16:creationId xmlns:a16="http://schemas.microsoft.com/office/drawing/2014/main" id="{679254D3-6C03-4DCC-8C54-8359CFDEB813}"/>
            </a:ext>
          </a:extLst>
        </xdr:cNvPr>
        <xdr:cNvSpPr/>
      </xdr:nvSpPr>
      <xdr:spPr>
        <a:xfrm>
          <a:off x="10696575" y="3624262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90</xdr:row>
      <xdr:rowOff>76200</xdr:rowOff>
    </xdr:from>
    <xdr:to>
      <xdr:col>9</xdr:col>
      <xdr:colOff>769144</xdr:colOff>
      <xdr:row>90</xdr:row>
      <xdr:rowOff>254794</xdr:rowOff>
    </xdr:to>
    <xdr:sp macro="" textlink="">
      <xdr:nvSpPr>
        <xdr:cNvPr id="71" name="ลูกศร: ซ้าย 70">
          <a:extLst>
            <a:ext uri="{FF2B5EF4-FFF2-40B4-BE49-F238E27FC236}">
              <a16:creationId xmlns:a16="http://schemas.microsoft.com/office/drawing/2014/main" id="{CCC14D9F-938F-4874-8C3B-61B83235BAD6}"/>
            </a:ext>
          </a:extLst>
        </xdr:cNvPr>
        <xdr:cNvSpPr/>
      </xdr:nvSpPr>
      <xdr:spPr>
        <a:xfrm>
          <a:off x="10706100" y="3534727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97</xdr:row>
      <xdr:rowOff>47625</xdr:rowOff>
    </xdr:from>
    <xdr:to>
      <xdr:col>9</xdr:col>
      <xdr:colOff>769144</xdr:colOff>
      <xdr:row>97</xdr:row>
      <xdr:rowOff>226219</xdr:rowOff>
    </xdr:to>
    <xdr:sp macro="" textlink="">
      <xdr:nvSpPr>
        <xdr:cNvPr id="72" name="ลูกศร: ซ้าย 71">
          <a:extLst>
            <a:ext uri="{FF2B5EF4-FFF2-40B4-BE49-F238E27FC236}">
              <a16:creationId xmlns:a16="http://schemas.microsoft.com/office/drawing/2014/main" id="{4F6E3C36-FC8F-4292-95CB-DC911FEFED0A}"/>
            </a:ext>
          </a:extLst>
        </xdr:cNvPr>
        <xdr:cNvSpPr/>
      </xdr:nvSpPr>
      <xdr:spPr>
        <a:xfrm>
          <a:off x="10706100" y="37452300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98</xdr:row>
      <xdr:rowOff>66675</xdr:rowOff>
    </xdr:from>
    <xdr:to>
      <xdr:col>9</xdr:col>
      <xdr:colOff>769144</xdr:colOff>
      <xdr:row>98</xdr:row>
      <xdr:rowOff>245269</xdr:rowOff>
    </xdr:to>
    <xdr:sp macro="" textlink="">
      <xdr:nvSpPr>
        <xdr:cNvPr id="73" name="ลูกศร: ซ้าย 72">
          <a:extLst>
            <a:ext uri="{FF2B5EF4-FFF2-40B4-BE49-F238E27FC236}">
              <a16:creationId xmlns:a16="http://schemas.microsoft.com/office/drawing/2014/main" id="{97A80233-EBBE-42CA-ADA5-48E9F40B3AA3}"/>
            </a:ext>
          </a:extLst>
        </xdr:cNvPr>
        <xdr:cNvSpPr/>
      </xdr:nvSpPr>
      <xdr:spPr>
        <a:xfrm>
          <a:off x="10706100" y="38385750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600075</xdr:colOff>
      <xdr:row>99</xdr:row>
      <xdr:rowOff>66675</xdr:rowOff>
    </xdr:from>
    <xdr:to>
      <xdr:col>10</xdr:col>
      <xdr:colOff>7144</xdr:colOff>
      <xdr:row>99</xdr:row>
      <xdr:rowOff>245269</xdr:rowOff>
    </xdr:to>
    <xdr:sp macro="" textlink="">
      <xdr:nvSpPr>
        <xdr:cNvPr id="74" name="ลูกศร: ซ้าย 73">
          <a:extLst>
            <a:ext uri="{FF2B5EF4-FFF2-40B4-BE49-F238E27FC236}">
              <a16:creationId xmlns:a16="http://schemas.microsoft.com/office/drawing/2014/main" id="{319D4B72-5D03-48B2-87D3-3F1399FCA00C}"/>
            </a:ext>
          </a:extLst>
        </xdr:cNvPr>
        <xdr:cNvSpPr/>
      </xdr:nvSpPr>
      <xdr:spPr>
        <a:xfrm>
          <a:off x="10715625" y="39052500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581025</xdr:colOff>
      <xdr:row>100</xdr:row>
      <xdr:rowOff>47625</xdr:rowOff>
    </xdr:from>
    <xdr:to>
      <xdr:col>9</xdr:col>
      <xdr:colOff>759619</xdr:colOff>
      <xdr:row>100</xdr:row>
      <xdr:rowOff>226219</xdr:rowOff>
    </xdr:to>
    <xdr:sp macro="" textlink="">
      <xdr:nvSpPr>
        <xdr:cNvPr id="75" name="ลูกศร: ซ้าย 74">
          <a:extLst>
            <a:ext uri="{FF2B5EF4-FFF2-40B4-BE49-F238E27FC236}">
              <a16:creationId xmlns:a16="http://schemas.microsoft.com/office/drawing/2014/main" id="{0D011258-5638-497A-A45F-399646EEC774}"/>
            </a:ext>
          </a:extLst>
        </xdr:cNvPr>
        <xdr:cNvSpPr/>
      </xdr:nvSpPr>
      <xdr:spPr>
        <a:xfrm>
          <a:off x="10696575" y="39643050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101</xdr:row>
      <xdr:rowOff>47625</xdr:rowOff>
    </xdr:from>
    <xdr:to>
      <xdr:col>9</xdr:col>
      <xdr:colOff>769144</xdr:colOff>
      <xdr:row>101</xdr:row>
      <xdr:rowOff>226219</xdr:rowOff>
    </xdr:to>
    <xdr:sp macro="" textlink="">
      <xdr:nvSpPr>
        <xdr:cNvPr id="76" name="ลูกศร: ซ้าย 75">
          <a:extLst>
            <a:ext uri="{FF2B5EF4-FFF2-40B4-BE49-F238E27FC236}">
              <a16:creationId xmlns:a16="http://schemas.microsoft.com/office/drawing/2014/main" id="{F4A3E068-339D-43B6-A964-2C538A57959D}"/>
            </a:ext>
          </a:extLst>
        </xdr:cNvPr>
        <xdr:cNvSpPr/>
      </xdr:nvSpPr>
      <xdr:spPr>
        <a:xfrm>
          <a:off x="10706100" y="39985950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581025</xdr:colOff>
      <xdr:row>102</xdr:row>
      <xdr:rowOff>57150</xdr:rowOff>
    </xdr:from>
    <xdr:to>
      <xdr:col>9</xdr:col>
      <xdr:colOff>759619</xdr:colOff>
      <xdr:row>102</xdr:row>
      <xdr:rowOff>235744</xdr:rowOff>
    </xdr:to>
    <xdr:sp macro="" textlink="">
      <xdr:nvSpPr>
        <xdr:cNvPr id="77" name="ลูกศร: ซ้าย 76">
          <a:extLst>
            <a:ext uri="{FF2B5EF4-FFF2-40B4-BE49-F238E27FC236}">
              <a16:creationId xmlns:a16="http://schemas.microsoft.com/office/drawing/2014/main" id="{107A0364-50EF-449A-80D2-A490B06BF50E}"/>
            </a:ext>
          </a:extLst>
        </xdr:cNvPr>
        <xdr:cNvSpPr/>
      </xdr:nvSpPr>
      <xdr:spPr>
        <a:xfrm>
          <a:off x="10696575" y="4090987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104</xdr:row>
      <xdr:rowOff>66675</xdr:rowOff>
    </xdr:from>
    <xdr:to>
      <xdr:col>9</xdr:col>
      <xdr:colOff>769144</xdr:colOff>
      <xdr:row>104</xdr:row>
      <xdr:rowOff>245269</xdr:rowOff>
    </xdr:to>
    <xdr:sp macro="" textlink="">
      <xdr:nvSpPr>
        <xdr:cNvPr id="78" name="ลูกศร: ซ้าย 77">
          <a:extLst>
            <a:ext uri="{FF2B5EF4-FFF2-40B4-BE49-F238E27FC236}">
              <a16:creationId xmlns:a16="http://schemas.microsoft.com/office/drawing/2014/main" id="{40D6225F-E785-40AF-A80E-18763159D7C7}"/>
            </a:ext>
          </a:extLst>
        </xdr:cNvPr>
        <xdr:cNvSpPr/>
      </xdr:nvSpPr>
      <xdr:spPr>
        <a:xfrm>
          <a:off x="10706100" y="41871900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105</xdr:row>
      <xdr:rowOff>85725</xdr:rowOff>
    </xdr:from>
    <xdr:to>
      <xdr:col>9</xdr:col>
      <xdr:colOff>769144</xdr:colOff>
      <xdr:row>105</xdr:row>
      <xdr:rowOff>264319</xdr:rowOff>
    </xdr:to>
    <xdr:sp macro="" textlink="">
      <xdr:nvSpPr>
        <xdr:cNvPr id="79" name="ลูกศร: ซ้าย 78">
          <a:extLst>
            <a:ext uri="{FF2B5EF4-FFF2-40B4-BE49-F238E27FC236}">
              <a16:creationId xmlns:a16="http://schemas.microsoft.com/office/drawing/2014/main" id="{B6BFA6A9-3148-4947-8524-F8E856D8C698}"/>
            </a:ext>
          </a:extLst>
        </xdr:cNvPr>
        <xdr:cNvSpPr/>
      </xdr:nvSpPr>
      <xdr:spPr>
        <a:xfrm>
          <a:off x="10706100" y="42195750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600075</xdr:colOff>
      <xdr:row>106</xdr:row>
      <xdr:rowOff>47625</xdr:rowOff>
    </xdr:from>
    <xdr:to>
      <xdr:col>10</xdr:col>
      <xdr:colOff>7144</xdr:colOff>
      <xdr:row>106</xdr:row>
      <xdr:rowOff>226219</xdr:rowOff>
    </xdr:to>
    <xdr:sp macro="" textlink="">
      <xdr:nvSpPr>
        <xdr:cNvPr id="80" name="ลูกศร: ซ้าย 79">
          <a:extLst>
            <a:ext uri="{FF2B5EF4-FFF2-40B4-BE49-F238E27FC236}">
              <a16:creationId xmlns:a16="http://schemas.microsoft.com/office/drawing/2014/main" id="{36712ABA-E3EB-4FDA-94EB-2C98E813F307}"/>
            </a:ext>
          </a:extLst>
        </xdr:cNvPr>
        <xdr:cNvSpPr/>
      </xdr:nvSpPr>
      <xdr:spPr>
        <a:xfrm>
          <a:off x="10715625" y="42462450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600075</xdr:colOff>
      <xdr:row>107</xdr:row>
      <xdr:rowOff>66675</xdr:rowOff>
    </xdr:from>
    <xdr:to>
      <xdr:col>10</xdr:col>
      <xdr:colOff>7144</xdr:colOff>
      <xdr:row>107</xdr:row>
      <xdr:rowOff>245269</xdr:rowOff>
    </xdr:to>
    <xdr:sp macro="" textlink="">
      <xdr:nvSpPr>
        <xdr:cNvPr id="81" name="ลูกศร: ซ้าย 80">
          <a:extLst>
            <a:ext uri="{FF2B5EF4-FFF2-40B4-BE49-F238E27FC236}">
              <a16:creationId xmlns:a16="http://schemas.microsoft.com/office/drawing/2014/main" id="{4986A8A1-AB37-4634-B113-20D3F9FFA010}"/>
            </a:ext>
          </a:extLst>
        </xdr:cNvPr>
        <xdr:cNvSpPr/>
      </xdr:nvSpPr>
      <xdr:spPr>
        <a:xfrm>
          <a:off x="10715625" y="42786300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581025</xdr:colOff>
      <xdr:row>109</xdr:row>
      <xdr:rowOff>57150</xdr:rowOff>
    </xdr:from>
    <xdr:to>
      <xdr:col>9</xdr:col>
      <xdr:colOff>759619</xdr:colOff>
      <xdr:row>109</xdr:row>
      <xdr:rowOff>235744</xdr:rowOff>
    </xdr:to>
    <xdr:sp macro="" textlink="">
      <xdr:nvSpPr>
        <xdr:cNvPr id="82" name="ลูกศร: ซ้าย 81">
          <a:extLst>
            <a:ext uri="{FF2B5EF4-FFF2-40B4-BE49-F238E27FC236}">
              <a16:creationId xmlns:a16="http://schemas.microsoft.com/office/drawing/2014/main" id="{DF8994E1-986F-4A67-AC80-04E99AE97DD6}"/>
            </a:ext>
          </a:extLst>
        </xdr:cNvPr>
        <xdr:cNvSpPr/>
      </xdr:nvSpPr>
      <xdr:spPr>
        <a:xfrm>
          <a:off x="10696575" y="4338637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581025</xdr:colOff>
      <xdr:row>110</xdr:row>
      <xdr:rowOff>76200</xdr:rowOff>
    </xdr:from>
    <xdr:to>
      <xdr:col>9</xdr:col>
      <xdr:colOff>759619</xdr:colOff>
      <xdr:row>110</xdr:row>
      <xdr:rowOff>254794</xdr:rowOff>
    </xdr:to>
    <xdr:sp macro="" textlink="">
      <xdr:nvSpPr>
        <xdr:cNvPr id="83" name="ลูกศร: ซ้าย 82">
          <a:extLst>
            <a:ext uri="{FF2B5EF4-FFF2-40B4-BE49-F238E27FC236}">
              <a16:creationId xmlns:a16="http://schemas.microsoft.com/office/drawing/2014/main" id="{4AA1ADDD-A2FE-4EAA-AF4B-DFA50DBFF6EF}"/>
            </a:ext>
          </a:extLst>
        </xdr:cNvPr>
        <xdr:cNvSpPr/>
      </xdr:nvSpPr>
      <xdr:spPr>
        <a:xfrm>
          <a:off x="10696575" y="4371022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111</xdr:row>
      <xdr:rowOff>57150</xdr:rowOff>
    </xdr:from>
    <xdr:to>
      <xdr:col>9</xdr:col>
      <xdr:colOff>769144</xdr:colOff>
      <xdr:row>111</xdr:row>
      <xdr:rowOff>235744</xdr:rowOff>
    </xdr:to>
    <xdr:sp macro="" textlink="">
      <xdr:nvSpPr>
        <xdr:cNvPr id="84" name="ลูกศร: ซ้าย 83">
          <a:extLst>
            <a:ext uri="{FF2B5EF4-FFF2-40B4-BE49-F238E27FC236}">
              <a16:creationId xmlns:a16="http://schemas.microsoft.com/office/drawing/2014/main" id="{1CBF2665-4CF7-46BE-8403-163ED839EC6E}"/>
            </a:ext>
          </a:extLst>
        </xdr:cNvPr>
        <xdr:cNvSpPr/>
      </xdr:nvSpPr>
      <xdr:spPr>
        <a:xfrm>
          <a:off x="10706100" y="4399597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581025</xdr:colOff>
      <xdr:row>112</xdr:row>
      <xdr:rowOff>57150</xdr:rowOff>
    </xdr:from>
    <xdr:to>
      <xdr:col>9</xdr:col>
      <xdr:colOff>759619</xdr:colOff>
      <xdr:row>112</xdr:row>
      <xdr:rowOff>235744</xdr:rowOff>
    </xdr:to>
    <xdr:sp macro="" textlink="">
      <xdr:nvSpPr>
        <xdr:cNvPr id="85" name="ลูกศร: ซ้าย 84">
          <a:extLst>
            <a:ext uri="{FF2B5EF4-FFF2-40B4-BE49-F238E27FC236}">
              <a16:creationId xmlns:a16="http://schemas.microsoft.com/office/drawing/2014/main" id="{956820B0-F2EC-4FD9-86F5-4239D804B3BF}"/>
            </a:ext>
          </a:extLst>
        </xdr:cNvPr>
        <xdr:cNvSpPr/>
      </xdr:nvSpPr>
      <xdr:spPr>
        <a:xfrm>
          <a:off x="10696575" y="44615100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581025</xdr:colOff>
      <xdr:row>115</xdr:row>
      <xdr:rowOff>57150</xdr:rowOff>
    </xdr:from>
    <xdr:to>
      <xdr:col>9</xdr:col>
      <xdr:colOff>759619</xdr:colOff>
      <xdr:row>115</xdr:row>
      <xdr:rowOff>235744</xdr:rowOff>
    </xdr:to>
    <xdr:sp macro="" textlink="">
      <xdr:nvSpPr>
        <xdr:cNvPr id="86" name="ลูกศร: ซ้าย 85">
          <a:extLst>
            <a:ext uri="{FF2B5EF4-FFF2-40B4-BE49-F238E27FC236}">
              <a16:creationId xmlns:a16="http://schemas.microsoft.com/office/drawing/2014/main" id="{E1587412-3A9B-40FB-B98D-6C9682C0C1C7}"/>
            </a:ext>
          </a:extLst>
        </xdr:cNvPr>
        <xdr:cNvSpPr/>
      </xdr:nvSpPr>
      <xdr:spPr>
        <a:xfrm>
          <a:off x="10367963" y="44217431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581025</xdr:colOff>
      <xdr:row>116</xdr:row>
      <xdr:rowOff>57150</xdr:rowOff>
    </xdr:from>
    <xdr:to>
      <xdr:col>9</xdr:col>
      <xdr:colOff>759619</xdr:colOff>
      <xdr:row>116</xdr:row>
      <xdr:rowOff>235744</xdr:rowOff>
    </xdr:to>
    <xdr:sp macro="" textlink="">
      <xdr:nvSpPr>
        <xdr:cNvPr id="87" name="ลูกศร: ซ้าย 86">
          <a:extLst>
            <a:ext uri="{FF2B5EF4-FFF2-40B4-BE49-F238E27FC236}">
              <a16:creationId xmlns:a16="http://schemas.microsoft.com/office/drawing/2014/main" id="{AFDA3048-A661-43CC-A594-A185AF33FBE4}"/>
            </a:ext>
          </a:extLst>
        </xdr:cNvPr>
        <xdr:cNvSpPr/>
      </xdr:nvSpPr>
      <xdr:spPr>
        <a:xfrm>
          <a:off x="10367963" y="44217431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581025</xdr:colOff>
      <xdr:row>118</xdr:row>
      <xdr:rowOff>57150</xdr:rowOff>
    </xdr:from>
    <xdr:to>
      <xdr:col>9</xdr:col>
      <xdr:colOff>759619</xdr:colOff>
      <xdr:row>118</xdr:row>
      <xdr:rowOff>235744</xdr:rowOff>
    </xdr:to>
    <xdr:sp macro="" textlink="">
      <xdr:nvSpPr>
        <xdr:cNvPr id="88" name="ลูกศร: ซ้าย 87">
          <a:extLst>
            <a:ext uri="{FF2B5EF4-FFF2-40B4-BE49-F238E27FC236}">
              <a16:creationId xmlns:a16="http://schemas.microsoft.com/office/drawing/2014/main" id="{89C2809B-1F03-407B-95EE-FF3D0EF81C35}"/>
            </a:ext>
          </a:extLst>
        </xdr:cNvPr>
        <xdr:cNvSpPr/>
      </xdr:nvSpPr>
      <xdr:spPr>
        <a:xfrm>
          <a:off x="10367963" y="44217431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581025</xdr:colOff>
      <xdr:row>119</xdr:row>
      <xdr:rowOff>57150</xdr:rowOff>
    </xdr:from>
    <xdr:to>
      <xdr:col>9</xdr:col>
      <xdr:colOff>759619</xdr:colOff>
      <xdr:row>119</xdr:row>
      <xdr:rowOff>235744</xdr:rowOff>
    </xdr:to>
    <xdr:sp macro="" textlink="">
      <xdr:nvSpPr>
        <xdr:cNvPr id="89" name="ลูกศร: ซ้าย 88">
          <a:extLst>
            <a:ext uri="{FF2B5EF4-FFF2-40B4-BE49-F238E27FC236}">
              <a16:creationId xmlns:a16="http://schemas.microsoft.com/office/drawing/2014/main" id="{71B0FCA0-D9B1-4E2E-9AB7-7559F70438EF}"/>
            </a:ext>
          </a:extLst>
        </xdr:cNvPr>
        <xdr:cNvSpPr/>
      </xdr:nvSpPr>
      <xdr:spPr>
        <a:xfrm>
          <a:off x="10367963" y="44217431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581025</xdr:colOff>
      <xdr:row>120</xdr:row>
      <xdr:rowOff>57150</xdr:rowOff>
    </xdr:from>
    <xdr:to>
      <xdr:col>9</xdr:col>
      <xdr:colOff>759619</xdr:colOff>
      <xdr:row>120</xdr:row>
      <xdr:rowOff>235744</xdr:rowOff>
    </xdr:to>
    <xdr:sp macro="" textlink="">
      <xdr:nvSpPr>
        <xdr:cNvPr id="90" name="ลูกศร: ซ้าย 89">
          <a:extLst>
            <a:ext uri="{FF2B5EF4-FFF2-40B4-BE49-F238E27FC236}">
              <a16:creationId xmlns:a16="http://schemas.microsoft.com/office/drawing/2014/main" id="{63BB52B2-4D16-4EC6-B05C-B9CDD48090C4}"/>
            </a:ext>
          </a:extLst>
        </xdr:cNvPr>
        <xdr:cNvSpPr/>
      </xdr:nvSpPr>
      <xdr:spPr>
        <a:xfrm>
          <a:off x="10367963" y="44217431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581025</xdr:colOff>
      <xdr:row>122</xdr:row>
      <xdr:rowOff>57150</xdr:rowOff>
    </xdr:from>
    <xdr:to>
      <xdr:col>9</xdr:col>
      <xdr:colOff>759619</xdr:colOff>
      <xdr:row>122</xdr:row>
      <xdr:rowOff>235744</xdr:rowOff>
    </xdr:to>
    <xdr:sp macro="" textlink="">
      <xdr:nvSpPr>
        <xdr:cNvPr id="91" name="ลูกศร: ซ้าย 90">
          <a:extLst>
            <a:ext uri="{FF2B5EF4-FFF2-40B4-BE49-F238E27FC236}">
              <a16:creationId xmlns:a16="http://schemas.microsoft.com/office/drawing/2014/main" id="{3F52D3DF-6B4C-4050-AD67-6F586E57B83B}"/>
            </a:ext>
          </a:extLst>
        </xdr:cNvPr>
        <xdr:cNvSpPr/>
      </xdr:nvSpPr>
      <xdr:spPr>
        <a:xfrm>
          <a:off x="10367963" y="44217431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581025</xdr:colOff>
      <xdr:row>123</xdr:row>
      <xdr:rowOff>57150</xdr:rowOff>
    </xdr:from>
    <xdr:to>
      <xdr:col>9</xdr:col>
      <xdr:colOff>759619</xdr:colOff>
      <xdr:row>123</xdr:row>
      <xdr:rowOff>235744</xdr:rowOff>
    </xdr:to>
    <xdr:sp macro="" textlink="">
      <xdr:nvSpPr>
        <xdr:cNvPr id="92" name="ลูกศร: ซ้าย 91">
          <a:extLst>
            <a:ext uri="{FF2B5EF4-FFF2-40B4-BE49-F238E27FC236}">
              <a16:creationId xmlns:a16="http://schemas.microsoft.com/office/drawing/2014/main" id="{EE80143B-8B8A-4F87-9C82-BF2C86458A81}"/>
            </a:ext>
          </a:extLst>
        </xdr:cNvPr>
        <xdr:cNvSpPr/>
      </xdr:nvSpPr>
      <xdr:spPr>
        <a:xfrm>
          <a:off x="10367963" y="44217431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581025</xdr:colOff>
      <xdr:row>124</xdr:row>
      <xdr:rowOff>57150</xdr:rowOff>
    </xdr:from>
    <xdr:to>
      <xdr:col>9</xdr:col>
      <xdr:colOff>759619</xdr:colOff>
      <xdr:row>124</xdr:row>
      <xdr:rowOff>235744</xdr:rowOff>
    </xdr:to>
    <xdr:sp macro="" textlink="">
      <xdr:nvSpPr>
        <xdr:cNvPr id="93" name="ลูกศร: ซ้าย 92">
          <a:extLst>
            <a:ext uri="{FF2B5EF4-FFF2-40B4-BE49-F238E27FC236}">
              <a16:creationId xmlns:a16="http://schemas.microsoft.com/office/drawing/2014/main" id="{9BE3674D-E379-4371-829F-7DA305BEED5B}"/>
            </a:ext>
          </a:extLst>
        </xdr:cNvPr>
        <xdr:cNvSpPr/>
      </xdr:nvSpPr>
      <xdr:spPr>
        <a:xfrm>
          <a:off x="10367963" y="44217431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581025</xdr:colOff>
      <xdr:row>125</xdr:row>
      <xdr:rowOff>57150</xdr:rowOff>
    </xdr:from>
    <xdr:to>
      <xdr:col>9</xdr:col>
      <xdr:colOff>759619</xdr:colOff>
      <xdr:row>125</xdr:row>
      <xdr:rowOff>235744</xdr:rowOff>
    </xdr:to>
    <xdr:sp macro="" textlink="">
      <xdr:nvSpPr>
        <xdr:cNvPr id="94" name="ลูกศร: ซ้าย 93">
          <a:extLst>
            <a:ext uri="{FF2B5EF4-FFF2-40B4-BE49-F238E27FC236}">
              <a16:creationId xmlns:a16="http://schemas.microsoft.com/office/drawing/2014/main" id="{BE9BB99B-262C-4AAD-9F05-00B045EE0C2B}"/>
            </a:ext>
          </a:extLst>
        </xdr:cNvPr>
        <xdr:cNvSpPr/>
      </xdr:nvSpPr>
      <xdr:spPr>
        <a:xfrm>
          <a:off x="10367963" y="44217431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581025</xdr:colOff>
      <xdr:row>127</xdr:row>
      <xdr:rowOff>57150</xdr:rowOff>
    </xdr:from>
    <xdr:to>
      <xdr:col>9</xdr:col>
      <xdr:colOff>759619</xdr:colOff>
      <xdr:row>127</xdr:row>
      <xdr:rowOff>235744</xdr:rowOff>
    </xdr:to>
    <xdr:sp macro="" textlink="">
      <xdr:nvSpPr>
        <xdr:cNvPr id="95" name="ลูกศร: ซ้าย 94">
          <a:extLst>
            <a:ext uri="{FF2B5EF4-FFF2-40B4-BE49-F238E27FC236}">
              <a16:creationId xmlns:a16="http://schemas.microsoft.com/office/drawing/2014/main" id="{96D8B893-260E-4278-95CF-82243637D759}"/>
            </a:ext>
          </a:extLst>
        </xdr:cNvPr>
        <xdr:cNvSpPr/>
      </xdr:nvSpPr>
      <xdr:spPr>
        <a:xfrm>
          <a:off x="10367963" y="44217431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581025</xdr:colOff>
      <xdr:row>130</xdr:row>
      <xdr:rowOff>57150</xdr:rowOff>
    </xdr:from>
    <xdr:to>
      <xdr:col>9</xdr:col>
      <xdr:colOff>759619</xdr:colOff>
      <xdr:row>130</xdr:row>
      <xdr:rowOff>235744</xdr:rowOff>
    </xdr:to>
    <xdr:sp macro="" textlink="">
      <xdr:nvSpPr>
        <xdr:cNvPr id="96" name="ลูกศร: ซ้าย 95">
          <a:extLst>
            <a:ext uri="{FF2B5EF4-FFF2-40B4-BE49-F238E27FC236}">
              <a16:creationId xmlns:a16="http://schemas.microsoft.com/office/drawing/2014/main" id="{819D4CD2-9956-4216-B7A9-6FDE0D86C744}"/>
            </a:ext>
          </a:extLst>
        </xdr:cNvPr>
        <xdr:cNvSpPr/>
      </xdr:nvSpPr>
      <xdr:spPr>
        <a:xfrm>
          <a:off x="10367963" y="45146119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581025</xdr:colOff>
      <xdr:row>131</xdr:row>
      <xdr:rowOff>57150</xdr:rowOff>
    </xdr:from>
    <xdr:to>
      <xdr:col>9</xdr:col>
      <xdr:colOff>759619</xdr:colOff>
      <xdr:row>131</xdr:row>
      <xdr:rowOff>235744</xdr:rowOff>
    </xdr:to>
    <xdr:sp macro="" textlink="">
      <xdr:nvSpPr>
        <xdr:cNvPr id="97" name="ลูกศร: ซ้าย 96">
          <a:extLst>
            <a:ext uri="{FF2B5EF4-FFF2-40B4-BE49-F238E27FC236}">
              <a16:creationId xmlns:a16="http://schemas.microsoft.com/office/drawing/2014/main" id="{A853D056-8EE2-407F-8185-D998C1CD82BE}"/>
            </a:ext>
          </a:extLst>
        </xdr:cNvPr>
        <xdr:cNvSpPr/>
      </xdr:nvSpPr>
      <xdr:spPr>
        <a:xfrm>
          <a:off x="10367963" y="45455681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581025</xdr:colOff>
      <xdr:row>133</xdr:row>
      <xdr:rowOff>57150</xdr:rowOff>
    </xdr:from>
    <xdr:to>
      <xdr:col>9</xdr:col>
      <xdr:colOff>759619</xdr:colOff>
      <xdr:row>133</xdr:row>
      <xdr:rowOff>235744</xdr:rowOff>
    </xdr:to>
    <xdr:sp macro="" textlink="">
      <xdr:nvSpPr>
        <xdr:cNvPr id="98" name="ลูกศร: ซ้าย 97">
          <a:extLst>
            <a:ext uri="{FF2B5EF4-FFF2-40B4-BE49-F238E27FC236}">
              <a16:creationId xmlns:a16="http://schemas.microsoft.com/office/drawing/2014/main" id="{2DC309C8-5192-4D60-BE9C-657E366E247F}"/>
            </a:ext>
          </a:extLst>
        </xdr:cNvPr>
        <xdr:cNvSpPr/>
      </xdr:nvSpPr>
      <xdr:spPr>
        <a:xfrm>
          <a:off x="10367963" y="46074806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581025</xdr:colOff>
      <xdr:row>134</xdr:row>
      <xdr:rowOff>57150</xdr:rowOff>
    </xdr:from>
    <xdr:to>
      <xdr:col>9</xdr:col>
      <xdr:colOff>759619</xdr:colOff>
      <xdr:row>134</xdr:row>
      <xdr:rowOff>235744</xdr:rowOff>
    </xdr:to>
    <xdr:sp macro="" textlink="">
      <xdr:nvSpPr>
        <xdr:cNvPr id="99" name="ลูกศร: ซ้าย 98">
          <a:extLst>
            <a:ext uri="{FF2B5EF4-FFF2-40B4-BE49-F238E27FC236}">
              <a16:creationId xmlns:a16="http://schemas.microsoft.com/office/drawing/2014/main" id="{B5C391DF-DB43-44C8-A2C7-F6640001E9FD}"/>
            </a:ext>
          </a:extLst>
        </xdr:cNvPr>
        <xdr:cNvSpPr/>
      </xdr:nvSpPr>
      <xdr:spPr>
        <a:xfrm>
          <a:off x="10367963" y="46384369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581025</xdr:colOff>
      <xdr:row>135</xdr:row>
      <xdr:rowOff>57150</xdr:rowOff>
    </xdr:from>
    <xdr:to>
      <xdr:col>9</xdr:col>
      <xdr:colOff>759619</xdr:colOff>
      <xdr:row>135</xdr:row>
      <xdr:rowOff>235744</xdr:rowOff>
    </xdr:to>
    <xdr:sp macro="" textlink="">
      <xdr:nvSpPr>
        <xdr:cNvPr id="100" name="ลูกศร: ซ้าย 99">
          <a:extLst>
            <a:ext uri="{FF2B5EF4-FFF2-40B4-BE49-F238E27FC236}">
              <a16:creationId xmlns:a16="http://schemas.microsoft.com/office/drawing/2014/main" id="{984DF46C-6A3F-4E4A-8E24-AE63662676E4}"/>
            </a:ext>
          </a:extLst>
        </xdr:cNvPr>
        <xdr:cNvSpPr/>
      </xdr:nvSpPr>
      <xdr:spPr>
        <a:xfrm>
          <a:off x="10367963" y="46693931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581025</xdr:colOff>
      <xdr:row>137</xdr:row>
      <xdr:rowOff>57150</xdr:rowOff>
    </xdr:from>
    <xdr:to>
      <xdr:col>9</xdr:col>
      <xdr:colOff>759619</xdr:colOff>
      <xdr:row>137</xdr:row>
      <xdr:rowOff>235744</xdr:rowOff>
    </xdr:to>
    <xdr:sp macro="" textlink="">
      <xdr:nvSpPr>
        <xdr:cNvPr id="101" name="ลูกศร: ซ้าย 100">
          <a:extLst>
            <a:ext uri="{FF2B5EF4-FFF2-40B4-BE49-F238E27FC236}">
              <a16:creationId xmlns:a16="http://schemas.microsoft.com/office/drawing/2014/main" id="{0D8B8141-E327-4E0A-BF8E-C877287BF125}"/>
            </a:ext>
          </a:extLst>
        </xdr:cNvPr>
        <xdr:cNvSpPr/>
      </xdr:nvSpPr>
      <xdr:spPr>
        <a:xfrm>
          <a:off x="10367963" y="47313056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581025</xdr:colOff>
      <xdr:row>138</xdr:row>
      <xdr:rowOff>57150</xdr:rowOff>
    </xdr:from>
    <xdr:to>
      <xdr:col>9</xdr:col>
      <xdr:colOff>759619</xdr:colOff>
      <xdr:row>138</xdr:row>
      <xdr:rowOff>235744</xdr:rowOff>
    </xdr:to>
    <xdr:sp macro="" textlink="">
      <xdr:nvSpPr>
        <xdr:cNvPr id="102" name="ลูกศร: ซ้าย 101">
          <a:extLst>
            <a:ext uri="{FF2B5EF4-FFF2-40B4-BE49-F238E27FC236}">
              <a16:creationId xmlns:a16="http://schemas.microsoft.com/office/drawing/2014/main" id="{B84847E3-BE60-4646-B77A-A6FED7809FAD}"/>
            </a:ext>
          </a:extLst>
        </xdr:cNvPr>
        <xdr:cNvSpPr/>
      </xdr:nvSpPr>
      <xdr:spPr>
        <a:xfrm>
          <a:off x="10367963" y="47622619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581025</xdr:colOff>
      <xdr:row>139</xdr:row>
      <xdr:rowOff>57150</xdr:rowOff>
    </xdr:from>
    <xdr:to>
      <xdr:col>9</xdr:col>
      <xdr:colOff>759619</xdr:colOff>
      <xdr:row>139</xdr:row>
      <xdr:rowOff>235744</xdr:rowOff>
    </xdr:to>
    <xdr:sp macro="" textlink="">
      <xdr:nvSpPr>
        <xdr:cNvPr id="103" name="ลูกศร: ซ้าย 102">
          <a:extLst>
            <a:ext uri="{FF2B5EF4-FFF2-40B4-BE49-F238E27FC236}">
              <a16:creationId xmlns:a16="http://schemas.microsoft.com/office/drawing/2014/main" id="{3CABC15E-0522-4062-96E9-44F3EFA7E284}"/>
            </a:ext>
          </a:extLst>
        </xdr:cNvPr>
        <xdr:cNvSpPr/>
      </xdr:nvSpPr>
      <xdr:spPr>
        <a:xfrm>
          <a:off x="10367963" y="47932181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581025</xdr:colOff>
      <xdr:row>140</xdr:row>
      <xdr:rowOff>57150</xdr:rowOff>
    </xdr:from>
    <xdr:to>
      <xdr:col>9</xdr:col>
      <xdr:colOff>759619</xdr:colOff>
      <xdr:row>140</xdr:row>
      <xdr:rowOff>235744</xdr:rowOff>
    </xdr:to>
    <xdr:sp macro="" textlink="">
      <xdr:nvSpPr>
        <xdr:cNvPr id="104" name="ลูกศร: ซ้าย 103">
          <a:extLst>
            <a:ext uri="{FF2B5EF4-FFF2-40B4-BE49-F238E27FC236}">
              <a16:creationId xmlns:a16="http://schemas.microsoft.com/office/drawing/2014/main" id="{AB87947F-8F96-4C84-BD16-00CD07FD7CAE}"/>
            </a:ext>
          </a:extLst>
        </xdr:cNvPr>
        <xdr:cNvSpPr/>
      </xdr:nvSpPr>
      <xdr:spPr>
        <a:xfrm>
          <a:off x="10367963" y="48241744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581025</xdr:colOff>
      <xdr:row>142</xdr:row>
      <xdr:rowOff>57150</xdr:rowOff>
    </xdr:from>
    <xdr:to>
      <xdr:col>9</xdr:col>
      <xdr:colOff>759619</xdr:colOff>
      <xdr:row>142</xdr:row>
      <xdr:rowOff>235744</xdr:rowOff>
    </xdr:to>
    <xdr:sp macro="" textlink="">
      <xdr:nvSpPr>
        <xdr:cNvPr id="105" name="ลูกศร: ซ้าย 104">
          <a:extLst>
            <a:ext uri="{FF2B5EF4-FFF2-40B4-BE49-F238E27FC236}">
              <a16:creationId xmlns:a16="http://schemas.microsoft.com/office/drawing/2014/main" id="{4D45F7CC-D5E6-44EE-A5BD-2A4FE491C785}"/>
            </a:ext>
          </a:extLst>
        </xdr:cNvPr>
        <xdr:cNvSpPr/>
      </xdr:nvSpPr>
      <xdr:spPr>
        <a:xfrm>
          <a:off x="10367963" y="48860869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130</xdr:row>
      <xdr:rowOff>66675</xdr:rowOff>
    </xdr:from>
    <xdr:to>
      <xdr:col>9</xdr:col>
      <xdr:colOff>769144</xdr:colOff>
      <xdr:row>130</xdr:row>
      <xdr:rowOff>245269</xdr:rowOff>
    </xdr:to>
    <xdr:sp macro="" textlink="">
      <xdr:nvSpPr>
        <xdr:cNvPr id="106" name="ลูกศร: ซ้าย 105">
          <a:extLst>
            <a:ext uri="{FF2B5EF4-FFF2-40B4-BE49-F238E27FC236}">
              <a16:creationId xmlns:a16="http://schemas.microsoft.com/office/drawing/2014/main" id="{DBB8A3A2-9AB5-4A78-BBA2-57658B3437B8}"/>
            </a:ext>
          </a:extLst>
        </xdr:cNvPr>
        <xdr:cNvSpPr/>
      </xdr:nvSpPr>
      <xdr:spPr>
        <a:xfrm>
          <a:off x="10706100" y="45529500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132</xdr:row>
      <xdr:rowOff>57150</xdr:rowOff>
    </xdr:from>
    <xdr:to>
      <xdr:col>9</xdr:col>
      <xdr:colOff>769144</xdr:colOff>
      <xdr:row>132</xdr:row>
      <xdr:rowOff>235744</xdr:rowOff>
    </xdr:to>
    <xdr:sp macro="" textlink="">
      <xdr:nvSpPr>
        <xdr:cNvPr id="107" name="ลูกศร: ซ้าย 106">
          <a:extLst>
            <a:ext uri="{FF2B5EF4-FFF2-40B4-BE49-F238E27FC236}">
              <a16:creationId xmlns:a16="http://schemas.microsoft.com/office/drawing/2014/main" id="{53E94A7A-0643-4B0C-BD3E-AE90AAF91927}"/>
            </a:ext>
          </a:extLst>
        </xdr:cNvPr>
        <xdr:cNvSpPr/>
      </xdr:nvSpPr>
      <xdr:spPr>
        <a:xfrm>
          <a:off x="10706100" y="4612957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133</xdr:row>
      <xdr:rowOff>66675</xdr:rowOff>
    </xdr:from>
    <xdr:to>
      <xdr:col>9</xdr:col>
      <xdr:colOff>769144</xdr:colOff>
      <xdr:row>133</xdr:row>
      <xdr:rowOff>245269</xdr:rowOff>
    </xdr:to>
    <xdr:sp macro="" textlink="">
      <xdr:nvSpPr>
        <xdr:cNvPr id="108" name="ลูกศร: ซ้าย 107">
          <a:extLst>
            <a:ext uri="{FF2B5EF4-FFF2-40B4-BE49-F238E27FC236}">
              <a16:creationId xmlns:a16="http://schemas.microsoft.com/office/drawing/2014/main" id="{12B0A77A-EB90-443A-95AB-7FE362FC5414}"/>
            </a:ext>
          </a:extLst>
        </xdr:cNvPr>
        <xdr:cNvSpPr/>
      </xdr:nvSpPr>
      <xdr:spPr>
        <a:xfrm>
          <a:off x="10706100" y="46443900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600075</xdr:colOff>
      <xdr:row>135</xdr:row>
      <xdr:rowOff>47625</xdr:rowOff>
    </xdr:from>
    <xdr:to>
      <xdr:col>10</xdr:col>
      <xdr:colOff>7144</xdr:colOff>
      <xdr:row>135</xdr:row>
      <xdr:rowOff>226219</xdr:rowOff>
    </xdr:to>
    <xdr:sp macro="" textlink="">
      <xdr:nvSpPr>
        <xdr:cNvPr id="109" name="ลูกศร: ซ้าย 108">
          <a:extLst>
            <a:ext uri="{FF2B5EF4-FFF2-40B4-BE49-F238E27FC236}">
              <a16:creationId xmlns:a16="http://schemas.microsoft.com/office/drawing/2014/main" id="{385209CE-6C75-4369-8CD0-9411D73752EC}"/>
            </a:ext>
          </a:extLst>
        </xdr:cNvPr>
        <xdr:cNvSpPr/>
      </xdr:nvSpPr>
      <xdr:spPr>
        <a:xfrm>
          <a:off x="10715625" y="47034450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600075</xdr:colOff>
      <xdr:row>136</xdr:row>
      <xdr:rowOff>76200</xdr:rowOff>
    </xdr:from>
    <xdr:to>
      <xdr:col>10</xdr:col>
      <xdr:colOff>7144</xdr:colOff>
      <xdr:row>136</xdr:row>
      <xdr:rowOff>254794</xdr:rowOff>
    </xdr:to>
    <xdr:sp macro="" textlink="">
      <xdr:nvSpPr>
        <xdr:cNvPr id="110" name="ลูกศร: ซ้าย 109">
          <a:extLst>
            <a:ext uri="{FF2B5EF4-FFF2-40B4-BE49-F238E27FC236}">
              <a16:creationId xmlns:a16="http://schemas.microsoft.com/office/drawing/2014/main" id="{C624534A-D031-4B93-BC42-24AF14AE49CB}"/>
            </a:ext>
          </a:extLst>
        </xdr:cNvPr>
        <xdr:cNvSpPr/>
      </xdr:nvSpPr>
      <xdr:spPr>
        <a:xfrm>
          <a:off x="10715625" y="4736782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138</xdr:row>
      <xdr:rowOff>57150</xdr:rowOff>
    </xdr:from>
    <xdr:to>
      <xdr:col>9</xdr:col>
      <xdr:colOff>769144</xdr:colOff>
      <xdr:row>138</xdr:row>
      <xdr:rowOff>235744</xdr:rowOff>
    </xdr:to>
    <xdr:sp macro="" textlink="">
      <xdr:nvSpPr>
        <xdr:cNvPr id="111" name="ลูกศร: ซ้าย 110">
          <a:extLst>
            <a:ext uri="{FF2B5EF4-FFF2-40B4-BE49-F238E27FC236}">
              <a16:creationId xmlns:a16="http://schemas.microsoft.com/office/drawing/2014/main" id="{52E19AD3-8373-4F26-918E-5D29AF28616C}"/>
            </a:ext>
          </a:extLst>
        </xdr:cNvPr>
        <xdr:cNvSpPr/>
      </xdr:nvSpPr>
      <xdr:spPr>
        <a:xfrm>
          <a:off x="10706100" y="4795837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609600</xdr:colOff>
      <xdr:row>139</xdr:row>
      <xdr:rowOff>57150</xdr:rowOff>
    </xdr:from>
    <xdr:to>
      <xdr:col>10</xdr:col>
      <xdr:colOff>16669</xdr:colOff>
      <xdr:row>139</xdr:row>
      <xdr:rowOff>235744</xdr:rowOff>
    </xdr:to>
    <xdr:sp macro="" textlink="">
      <xdr:nvSpPr>
        <xdr:cNvPr id="112" name="ลูกศร: ซ้าย 111">
          <a:extLst>
            <a:ext uri="{FF2B5EF4-FFF2-40B4-BE49-F238E27FC236}">
              <a16:creationId xmlns:a16="http://schemas.microsoft.com/office/drawing/2014/main" id="{8AC00F98-5195-4087-808F-CA0AE28D052B}"/>
            </a:ext>
          </a:extLst>
        </xdr:cNvPr>
        <xdr:cNvSpPr/>
      </xdr:nvSpPr>
      <xdr:spPr>
        <a:xfrm>
          <a:off x="10725150" y="4826317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141</xdr:row>
      <xdr:rowOff>47625</xdr:rowOff>
    </xdr:from>
    <xdr:to>
      <xdr:col>9</xdr:col>
      <xdr:colOff>769144</xdr:colOff>
      <xdr:row>141</xdr:row>
      <xdr:rowOff>226219</xdr:rowOff>
    </xdr:to>
    <xdr:sp macro="" textlink="">
      <xdr:nvSpPr>
        <xdr:cNvPr id="113" name="ลูกศร: ซ้าย 112">
          <a:extLst>
            <a:ext uri="{FF2B5EF4-FFF2-40B4-BE49-F238E27FC236}">
              <a16:creationId xmlns:a16="http://schemas.microsoft.com/office/drawing/2014/main" id="{FEA40C20-5281-48A9-A9F8-B2A08DB830EF}"/>
            </a:ext>
          </a:extLst>
        </xdr:cNvPr>
        <xdr:cNvSpPr/>
      </xdr:nvSpPr>
      <xdr:spPr>
        <a:xfrm>
          <a:off x="10706100" y="48863250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142</xdr:row>
      <xdr:rowOff>76200</xdr:rowOff>
    </xdr:from>
    <xdr:to>
      <xdr:col>9</xdr:col>
      <xdr:colOff>769144</xdr:colOff>
      <xdr:row>142</xdr:row>
      <xdr:rowOff>254794</xdr:rowOff>
    </xdr:to>
    <xdr:sp macro="" textlink="">
      <xdr:nvSpPr>
        <xdr:cNvPr id="114" name="ลูกศร: ซ้าย 113">
          <a:extLst>
            <a:ext uri="{FF2B5EF4-FFF2-40B4-BE49-F238E27FC236}">
              <a16:creationId xmlns:a16="http://schemas.microsoft.com/office/drawing/2014/main" id="{04C3705A-D0C6-48B0-8002-4CCBCBC17DC9}"/>
            </a:ext>
          </a:extLst>
        </xdr:cNvPr>
        <xdr:cNvSpPr/>
      </xdr:nvSpPr>
      <xdr:spPr>
        <a:xfrm>
          <a:off x="10706100" y="4919662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424295</xdr:colOff>
      <xdr:row>6</xdr:row>
      <xdr:rowOff>112568</xdr:rowOff>
    </xdr:from>
    <xdr:to>
      <xdr:col>6</xdr:col>
      <xdr:colOff>602889</xdr:colOff>
      <xdr:row>6</xdr:row>
      <xdr:rowOff>291162</xdr:rowOff>
    </xdr:to>
    <xdr:sp macro="" textlink="">
      <xdr:nvSpPr>
        <xdr:cNvPr id="3" name="ลูกศร: ซ้าย 2">
          <a:extLst>
            <a:ext uri="{FF2B5EF4-FFF2-40B4-BE49-F238E27FC236}">
              <a16:creationId xmlns:a16="http://schemas.microsoft.com/office/drawing/2014/main" id="{81E5E6DA-EBB1-49CA-A8AD-2928A9AE4F09}"/>
            </a:ext>
          </a:extLst>
        </xdr:cNvPr>
        <xdr:cNvSpPr/>
      </xdr:nvSpPr>
      <xdr:spPr>
        <a:xfrm>
          <a:off x="8581159" y="2112818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420831</xdr:colOff>
      <xdr:row>8</xdr:row>
      <xdr:rowOff>91786</xdr:rowOff>
    </xdr:from>
    <xdr:to>
      <xdr:col>6</xdr:col>
      <xdr:colOff>599425</xdr:colOff>
      <xdr:row>8</xdr:row>
      <xdr:rowOff>270380</xdr:rowOff>
    </xdr:to>
    <xdr:sp macro="" textlink="">
      <xdr:nvSpPr>
        <xdr:cNvPr id="4" name="ลูกศร: ซ้าย 3">
          <a:extLst>
            <a:ext uri="{FF2B5EF4-FFF2-40B4-BE49-F238E27FC236}">
              <a16:creationId xmlns:a16="http://schemas.microsoft.com/office/drawing/2014/main" id="{1AE138F2-EA18-40E8-9AFB-BC895346E3BB}"/>
            </a:ext>
          </a:extLst>
        </xdr:cNvPr>
        <xdr:cNvSpPr/>
      </xdr:nvSpPr>
      <xdr:spPr>
        <a:xfrm>
          <a:off x="8577695" y="2802081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417367</xdr:colOff>
      <xdr:row>9</xdr:row>
      <xdr:rowOff>96981</xdr:rowOff>
    </xdr:from>
    <xdr:to>
      <xdr:col>6</xdr:col>
      <xdr:colOff>595961</xdr:colOff>
      <xdr:row>9</xdr:row>
      <xdr:rowOff>275575</xdr:rowOff>
    </xdr:to>
    <xdr:sp macro="" textlink="">
      <xdr:nvSpPr>
        <xdr:cNvPr id="5" name="ลูกศร: ซ้าย 4">
          <a:extLst>
            <a:ext uri="{FF2B5EF4-FFF2-40B4-BE49-F238E27FC236}">
              <a16:creationId xmlns:a16="http://schemas.microsoft.com/office/drawing/2014/main" id="{5555A42A-E57E-4444-A977-9E0FBDDC2545}"/>
            </a:ext>
          </a:extLst>
        </xdr:cNvPr>
        <xdr:cNvSpPr/>
      </xdr:nvSpPr>
      <xdr:spPr>
        <a:xfrm>
          <a:off x="8574231" y="3170958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429490</xdr:colOff>
      <xdr:row>10</xdr:row>
      <xdr:rowOff>109104</xdr:rowOff>
    </xdr:from>
    <xdr:to>
      <xdr:col>7</xdr:col>
      <xdr:colOff>1948</xdr:colOff>
      <xdr:row>10</xdr:row>
      <xdr:rowOff>287698</xdr:rowOff>
    </xdr:to>
    <xdr:sp macro="" textlink="">
      <xdr:nvSpPr>
        <xdr:cNvPr id="6" name="ลูกศร: ซ้าย 5">
          <a:extLst>
            <a:ext uri="{FF2B5EF4-FFF2-40B4-BE49-F238E27FC236}">
              <a16:creationId xmlns:a16="http://schemas.microsoft.com/office/drawing/2014/main" id="{EF863368-AB20-42D0-A05E-B225001FCC8E}"/>
            </a:ext>
          </a:extLst>
        </xdr:cNvPr>
        <xdr:cNvSpPr/>
      </xdr:nvSpPr>
      <xdr:spPr>
        <a:xfrm>
          <a:off x="8586354" y="3546763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426027</xdr:colOff>
      <xdr:row>11</xdr:row>
      <xdr:rowOff>287481</xdr:rowOff>
    </xdr:from>
    <xdr:to>
      <xdr:col>6</xdr:col>
      <xdr:colOff>604621</xdr:colOff>
      <xdr:row>11</xdr:row>
      <xdr:rowOff>466075</xdr:rowOff>
    </xdr:to>
    <xdr:sp macro="" textlink="">
      <xdr:nvSpPr>
        <xdr:cNvPr id="7" name="ลูกศร: ซ้าย 6">
          <a:extLst>
            <a:ext uri="{FF2B5EF4-FFF2-40B4-BE49-F238E27FC236}">
              <a16:creationId xmlns:a16="http://schemas.microsoft.com/office/drawing/2014/main" id="{2F3966F2-80F8-4E83-B0D0-45FD3E296F02}"/>
            </a:ext>
          </a:extLst>
        </xdr:cNvPr>
        <xdr:cNvSpPr/>
      </xdr:nvSpPr>
      <xdr:spPr>
        <a:xfrm>
          <a:off x="8582891" y="4088822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439881</xdr:colOff>
      <xdr:row>12</xdr:row>
      <xdr:rowOff>110836</xdr:rowOff>
    </xdr:from>
    <xdr:to>
      <xdr:col>7</xdr:col>
      <xdr:colOff>12339</xdr:colOff>
      <xdr:row>12</xdr:row>
      <xdr:rowOff>289430</xdr:rowOff>
    </xdr:to>
    <xdr:sp macro="" textlink="">
      <xdr:nvSpPr>
        <xdr:cNvPr id="8" name="ลูกศร: ซ้าย 7">
          <a:extLst>
            <a:ext uri="{FF2B5EF4-FFF2-40B4-BE49-F238E27FC236}">
              <a16:creationId xmlns:a16="http://schemas.microsoft.com/office/drawing/2014/main" id="{6BAA6DB2-36E4-417D-8782-490B48144194}"/>
            </a:ext>
          </a:extLst>
        </xdr:cNvPr>
        <xdr:cNvSpPr/>
      </xdr:nvSpPr>
      <xdr:spPr>
        <a:xfrm>
          <a:off x="8596745" y="4613563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427758</xdr:colOff>
      <xdr:row>13</xdr:row>
      <xdr:rowOff>107372</xdr:rowOff>
    </xdr:from>
    <xdr:to>
      <xdr:col>7</xdr:col>
      <xdr:colOff>216</xdr:colOff>
      <xdr:row>13</xdr:row>
      <xdr:rowOff>285966</xdr:rowOff>
    </xdr:to>
    <xdr:sp macro="" textlink="">
      <xdr:nvSpPr>
        <xdr:cNvPr id="9" name="ลูกศร: ซ้าย 8">
          <a:extLst>
            <a:ext uri="{FF2B5EF4-FFF2-40B4-BE49-F238E27FC236}">
              <a16:creationId xmlns:a16="http://schemas.microsoft.com/office/drawing/2014/main" id="{558BBCAF-7B85-4207-9756-B1DC6753AD05}"/>
            </a:ext>
          </a:extLst>
        </xdr:cNvPr>
        <xdr:cNvSpPr/>
      </xdr:nvSpPr>
      <xdr:spPr>
        <a:xfrm>
          <a:off x="8584622" y="4973781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424295</xdr:colOff>
      <xdr:row>14</xdr:row>
      <xdr:rowOff>95249</xdr:rowOff>
    </xdr:from>
    <xdr:to>
      <xdr:col>6</xdr:col>
      <xdr:colOff>602889</xdr:colOff>
      <xdr:row>14</xdr:row>
      <xdr:rowOff>273843</xdr:rowOff>
    </xdr:to>
    <xdr:sp macro="" textlink="">
      <xdr:nvSpPr>
        <xdr:cNvPr id="10" name="ลูกศร: ซ้าย 9">
          <a:extLst>
            <a:ext uri="{FF2B5EF4-FFF2-40B4-BE49-F238E27FC236}">
              <a16:creationId xmlns:a16="http://schemas.microsoft.com/office/drawing/2014/main" id="{D0F5D548-E5C4-487F-AF36-A70A58B11984}"/>
            </a:ext>
          </a:extLst>
        </xdr:cNvPr>
        <xdr:cNvSpPr/>
      </xdr:nvSpPr>
      <xdr:spPr>
        <a:xfrm>
          <a:off x="8581159" y="5325340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429491</xdr:colOff>
      <xdr:row>15</xdr:row>
      <xdr:rowOff>100444</xdr:rowOff>
    </xdr:from>
    <xdr:to>
      <xdr:col>7</xdr:col>
      <xdr:colOff>1949</xdr:colOff>
      <xdr:row>15</xdr:row>
      <xdr:rowOff>279038</xdr:rowOff>
    </xdr:to>
    <xdr:sp macro="" textlink="">
      <xdr:nvSpPr>
        <xdr:cNvPr id="11" name="ลูกศร: ซ้าย 10">
          <a:extLst>
            <a:ext uri="{FF2B5EF4-FFF2-40B4-BE49-F238E27FC236}">
              <a16:creationId xmlns:a16="http://schemas.microsoft.com/office/drawing/2014/main" id="{4AB655F4-27AC-4D33-AD32-5CE3A9A94A14}"/>
            </a:ext>
          </a:extLst>
        </xdr:cNvPr>
        <xdr:cNvSpPr/>
      </xdr:nvSpPr>
      <xdr:spPr>
        <a:xfrm>
          <a:off x="8586355" y="5694217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426027</xdr:colOff>
      <xdr:row>16</xdr:row>
      <xdr:rowOff>96981</xdr:rowOff>
    </xdr:from>
    <xdr:to>
      <xdr:col>6</xdr:col>
      <xdr:colOff>604621</xdr:colOff>
      <xdr:row>16</xdr:row>
      <xdr:rowOff>275575</xdr:rowOff>
    </xdr:to>
    <xdr:sp macro="" textlink="">
      <xdr:nvSpPr>
        <xdr:cNvPr id="12" name="ลูกศร: ซ้าย 11">
          <a:extLst>
            <a:ext uri="{FF2B5EF4-FFF2-40B4-BE49-F238E27FC236}">
              <a16:creationId xmlns:a16="http://schemas.microsoft.com/office/drawing/2014/main" id="{B7C43B06-B47B-4A1C-B102-29D154097EAB}"/>
            </a:ext>
          </a:extLst>
        </xdr:cNvPr>
        <xdr:cNvSpPr/>
      </xdr:nvSpPr>
      <xdr:spPr>
        <a:xfrm>
          <a:off x="8582891" y="6054436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431222</xdr:colOff>
      <xdr:row>17</xdr:row>
      <xdr:rowOff>102178</xdr:rowOff>
    </xdr:from>
    <xdr:to>
      <xdr:col>7</xdr:col>
      <xdr:colOff>3680</xdr:colOff>
      <xdr:row>17</xdr:row>
      <xdr:rowOff>280772</xdr:rowOff>
    </xdr:to>
    <xdr:sp macro="" textlink="">
      <xdr:nvSpPr>
        <xdr:cNvPr id="13" name="ลูกศร: ซ้าย 12">
          <a:extLst>
            <a:ext uri="{FF2B5EF4-FFF2-40B4-BE49-F238E27FC236}">
              <a16:creationId xmlns:a16="http://schemas.microsoft.com/office/drawing/2014/main" id="{FF559F0D-9A3D-4877-8F92-39A4FC986089}"/>
            </a:ext>
          </a:extLst>
        </xdr:cNvPr>
        <xdr:cNvSpPr/>
      </xdr:nvSpPr>
      <xdr:spPr>
        <a:xfrm>
          <a:off x="8588086" y="6423314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202405</xdr:colOff>
      <xdr:row>1</xdr:row>
      <xdr:rowOff>5952</xdr:rowOff>
    </xdr:from>
    <xdr:ext cx="2347566" cy="327526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1CDFB698-52AA-4A82-86B0-E3256134DA44}"/>
            </a:ext>
          </a:extLst>
        </xdr:cNvPr>
        <xdr:cNvSpPr txBox="1"/>
      </xdr:nvSpPr>
      <xdr:spPr>
        <a:xfrm>
          <a:off x="5917405" y="511968"/>
          <a:ext cx="2347566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ระบุจำรวนรพ.สต.ทั้งหมดในพื้นที่อำเภอ (แห่ง)</a:t>
          </a:r>
          <a:endParaRPr lang="en-US" sz="1400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twoCellAnchor>
    <xdr:from>
      <xdr:col>4</xdr:col>
      <xdr:colOff>47625</xdr:colOff>
      <xdr:row>1</xdr:row>
      <xdr:rowOff>71436</xdr:rowOff>
    </xdr:from>
    <xdr:to>
      <xdr:col>4</xdr:col>
      <xdr:colOff>226219</xdr:colOff>
      <xdr:row>1</xdr:row>
      <xdr:rowOff>250030</xdr:rowOff>
    </xdr:to>
    <xdr:sp macro="" textlink="">
      <xdr:nvSpPr>
        <xdr:cNvPr id="3" name="ลูกศร: ซ้าย 2">
          <a:extLst>
            <a:ext uri="{FF2B5EF4-FFF2-40B4-BE49-F238E27FC236}">
              <a16:creationId xmlns:a16="http://schemas.microsoft.com/office/drawing/2014/main" id="{17BA40A6-032E-41A9-9084-7D6AF93989DC}"/>
            </a:ext>
          </a:extLst>
        </xdr:cNvPr>
        <xdr:cNvSpPr/>
      </xdr:nvSpPr>
      <xdr:spPr>
        <a:xfrm>
          <a:off x="5762625" y="577452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4</xdr:col>
      <xdr:colOff>223837</xdr:colOff>
      <xdr:row>1</xdr:row>
      <xdr:rowOff>259555</xdr:rowOff>
    </xdr:from>
    <xdr:ext cx="2109039" cy="327526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185105D3-64DE-4BCB-879A-20C42469EA25}"/>
            </a:ext>
          </a:extLst>
        </xdr:cNvPr>
        <xdr:cNvSpPr txBox="1"/>
      </xdr:nvSpPr>
      <xdr:spPr>
        <a:xfrm>
          <a:off x="5938837" y="765571"/>
          <a:ext cx="2109039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ระบุคะแนนรวม รพ.สต.ทั้งหมด (คะแนน)</a:t>
          </a:r>
          <a:endParaRPr lang="en-US" sz="1400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twoCellAnchor>
    <xdr:from>
      <xdr:col>4</xdr:col>
      <xdr:colOff>51197</xdr:colOff>
      <xdr:row>2</xdr:row>
      <xdr:rowOff>51196</xdr:rowOff>
    </xdr:from>
    <xdr:to>
      <xdr:col>4</xdr:col>
      <xdr:colOff>229791</xdr:colOff>
      <xdr:row>2</xdr:row>
      <xdr:rowOff>229790</xdr:rowOff>
    </xdr:to>
    <xdr:sp macro="" textlink="">
      <xdr:nvSpPr>
        <xdr:cNvPr id="5" name="ลูกศร: ซ้าย 4">
          <a:extLst>
            <a:ext uri="{FF2B5EF4-FFF2-40B4-BE49-F238E27FC236}">
              <a16:creationId xmlns:a16="http://schemas.microsoft.com/office/drawing/2014/main" id="{C663BA25-3214-4ABC-A05E-0A50CBC0F07E}"/>
            </a:ext>
          </a:extLst>
        </xdr:cNvPr>
        <xdr:cNvSpPr/>
      </xdr:nvSpPr>
      <xdr:spPr>
        <a:xfrm>
          <a:off x="5766197" y="860821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55789</xdr:colOff>
      <xdr:row>5</xdr:row>
      <xdr:rowOff>1980112</xdr:rowOff>
    </xdr:from>
    <xdr:ext cx="2788104" cy="304904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342039" y="3381648"/>
          <a:ext cx="2788104" cy="304904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สูตรการคำนวณ</a:t>
          </a:r>
          <a:endParaRPr lang="en-US" sz="16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a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=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จำนวน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รพ.สต.ที่มีผลงานวิชาการ</a:t>
          </a:r>
        </a:p>
        <a:p>
          <a:r>
            <a:rPr lang="en-US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b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=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จำนวน รพ.สต.ทั้งหมด</a:t>
          </a:r>
        </a:p>
        <a:p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ร้อยละ รพ.สต.ที่มีผลงานวิชาการ</a:t>
          </a:r>
          <a:r>
            <a:rPr lang="en-US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= (a/b)*100</a:t>
          </a:r>
          <a:endParaRPr lang="en-US" sz="16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endParaRPr lang="en-US" sz="16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a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=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จำนวนผลงานวิชาการที่ได้มีการนำเสนอและเผยแพร่</a:t>
          </a:r>
        </a:p>
        <a:p>
          <a:r>
            <a:rPr lang="en-US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b =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จำนวนผลงานวิชาการทั้งหมดใน คปสอ.นั้น</a:t>
          </a:r>
        </a:p>
        <a:p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ร้อยละผลงานวิชาการที่ได้มีการนำเสนอและเผยแพร่</a:t>
          </a:r>
          <a:r>
            <a:rPr lang="en-US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=   (a/b)*100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twoCellAnchor>
    <xdr:from>
      <xdr:col>8</xdr:col>
      <xdr:colOff>542925</xdr:colOff>
      <xdr:row>3</xdr:row>
      <xdr:rowOff>190500</xdr:rowOff>
    </xdr:from>
    <xdr:to>
      <xdr:col>8</xdr:col>
      <xdr:colOff>721519</xdr:colOff>
      <xdr:row>3</xdr:row>
      <xdr:rowOff>369094</xdr:rowOff>
    </xdr:to>
    <xdr:sp macro="" textlink="">
      <xdr:nvSpPr>
        <xdr:cNvPr id="3" name="ลูกศร: ซ้าย 2">
          <a:extLst>
            <a:ext uri="{FF2B5EF4-FFF2-40B4-BE49-F238E27FC236}">
              <a16:creationId xmlns:a16="http://schemas.microsoft.com/office/drawing/2014/main" id="{85926DE9-3559-4986-A79F-6C19998062CB}"/>
            </a:ext>
          </a:extLst>
        </xdr:cNvPr>
        <xdr:cNvSpPr/>
      </xdr:nvSpPr>
      <xdr:spPr>
        <a:xfrm>
          <a:off x="7791450" y="111442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542925</xdr:colOff>
      <xdr:row>4</xdr:row>
      <xdr:rowOff>57150</xdr:rowOff>
    </xdr:from>
    <xdr:to>
      <xdr:col>8</xdr:col>
      <xdr:colOff>721519</xdr:colOff>
      <xdr:row>4</xdr:row>
      <xdr:rowOff>235744</xdr:rowOff>
    </xdr:to>
    <xdr:sp macro="" textlink="">
      <xdr:nvSpPr>
        <xdr:cNvPr id="4" name="ลูกศร: ซ้าย 3">
          <a:extLst>
            <a:ext uri="{FF2B5EF4-FFF2-40B4-BE49-F238E27FC236}">
              <a16:creationId xmlns:a16="http://schemas.microsoft.com/office/drawing/2014/main" id="{B352F081-79F1-48C1-9705-AAB78188DBD0}"/>
            </a:ext>
          </a:extLst>
        </xdr:cNvPr>
        <xdr:cNvSpPr/>
      </xdr:nvSpPr>
      <xdr:spPr>
        <a:xfrm>
          <a:off x="7791450" y="157162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533400</xdr:colOff>
      <xdr:row>5</xdr:row>
      <xdr:rowOff>85725</xdr:rowOff>
    </xdr:from>
    <xdr:to>
      <xdr:col>8</xdr:col>
      <xdr:colOff>711994</xdr:colOff>
      <xdr:row>5</xdr:row>
      <xdr:rowOff>264319</xdr:rowOff>
    </xdr:to>
    <xdr:sp macro="" textlink="">
      <xdr:nvSpPr>
        <xdr:cNvPr id="5" name="ลูกศร: ซ้าย 4">
          <a:extLst>
            <a:ext uri="{FF2B5EF4-FFF2-40B4-BE49-F238E27FC236}">
              <a16:creationId xmlns:a16="http://schemas.microsoft.com/office/drawing/2014/main" id="{C9F4249B-0587-457C-9413-FF6263AE27E0}"/>
            </a:ext>
          </a:extLst>
        </xdr:cNvPr>
        <xdr:cNvSpPr/>
      </xdr:nvSpPr>
      <xdr:spPr>
        <a:xfrm>
          <a:off x="7781925" y="189547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533400</xdr:colOff>
      <xdr:row>6</xdr:row>
      <xdr:rowOff>85725</xdr:rowOff>
    </xdr:from>
    <xdr:to>
      <xdr:col>8</xdr:col>
      <xdr:colOff>711994</xdr:colOff>
      <xdr:row>6</xdr:row>
      <xdr:rowOff>264319</xdr:rowOff>
    </xdr:to>
    <xdr:sp macro="" textlink="">
      <xdr:nvSpPr>
        <xdr:cNvPr id="6" name="ลูกศร: ซ้าย 5">
          <a:extLst>
            <a:ext uri="{FF2B5EF4-FFF2-40B4-BE49-F238E27FC236}">
              <a16:creationId xmlns:a16="http://schemas.microsoft.com/office/drawing/2014/main" id="{167FF20A-B7AC-4E6D-BDE9-3057C1F789B3}"/>
            </a:ext>
          </a:extLst>
        </xdr:cNvPr>
        <xdr:cNvSpPr/>
      </xdr:nvSpPr>
      <xdr:spPr>
        <a:xfrm>
          <a:off x="7781925" y="406717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533400</xdr:colOff>
      <xdr:row>7</xdr:row>
      <xdr:rowOff>95250</xdr:rowOff>
    </xdr:from>
    <xdr:to>
      <xdr:col>8</xdr:col>
      <xdr:colOff>711994</xdr:colOff>
      <xdr:row>7</xdr:row>
      <xdr:rowOff>273844</xdr:rowOff>
    </xdr:to>
    <xdr:sp macro="" textlink="">
      <xdr:nvSpPr>
        <xdr:cNvPr id="7" name="ลูกศร: ซ้าย 6">
          <a:extLst>
            <a:ext uri="{FF2B5EF4-FFF2-40B4-BE49-F238E27FC236}">
              <a16:creationId xmlns:a16="http://schemas.microsoft.com/office/drawing/2014/main" id="{F0CA48F0-B388-4099-AD09-0832D4925AA8}"/>
            </a:ext>
          </a:extLst>
        </xdr:cNvPr>
        <xdr:cNvSpPr/>
      </xdr:nvSpPr>
      <xdr:spPr>
        <a:xfrm>
          <a:off x="7781925" y="601027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542925</xdr:colOff>
      <xdr:row>8</xdr:row>
      <xdr:rowOff>885825</xdr:rowOff>
    </xdr:from>
    <xdr:to>
      <xdr:col>8</xdr:col>
      <xdr:colOff>721519</xdr:colOff>
      <xdr:row>8</xdr:row>
      <xdr:rowOff>1064419</xdr:rowOff>
    </xdr:to>
    <xdr:sp macro="" textlink="">
      <xdr:nvSpPr>
        <xdr:cNvPr id="8" name="ลูกศร: ซ้าย 7">
          <a:extLst>
            <a:ext uri="{FF2B5EF4-FFF2-40B4-BE49-F238E27FC236}">
              <a16:creationId xmlns:a16="http://schemas.microsoft.com/office/drawing/2014/main" id="{4BD08753-732E-48F4-9380-63F9E37778B2}"/>
            </a:ext>
          </a:extLst>
        </xdr:cNvPr>
        <xdr:cNvSpPr/>
      </xdr:nvSpPr>
      <xdr:spPr>
        <a:xfrm>
          <a:off x="7791450" y="936307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542925</xdr:colOff>
      <xdr:row>9</xdr:row>
      <xdr:rowOff>38100</xdr:rowOff>
    </xdr:from>
    <xdr:to>
      <xdr:col>8</xdr:col>
      <xdr:colOff>721519</xdr:colOff>
      <xdr:row>9</xdr:row>
      <xdr:rowOff>216694</xdr:rowOff>
    </xdr:to>
    <xdr:sp macro="" textlink="">
      <xdr:nvSpPr>
        <xdr:cNvPr id="9" name="ลูกศร: ซ้าย 8">
          <a:extLst>
            <a:ext uri="{FF2B5EF4-FFF2-40B4-BE49-F238E27FC236}">
              <a16:creationId xmlns:a16="http://schemas.microsoft.com/office/drawing/2014/main" id="{31614DD5-E8C8-4732-87F5-BDD3E2880F9A}"/>
            </a:ext>
          </a:extLst>
        </xdr:cNvPr>
        <xdr:cNvSpPr/>
      </xdr:nvSpPr>
      <xdr:spPr>
        <a:xfrm>
          <a:off x="7791450" y="11049000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8ADDE-4380-4AA0-91FB-CA438964FB0A}">
  <dimension ref="A1:D8"/>
  <sheetViews>
    <sheetView view="pageBreakPreview" zoomScaleNormal="100" zoomScaleSheetLayoutView="100" workbookViewId="0">
      <selection activeCell="C5" sqref="C5"/>
    </sheetView>
  </sheetViews>
  <sheetFormatPr defaultRowHeight="15"/>
  <cols>
    <col min="1" max="1" width="30.7109375" customWidth="1"/>
    <col min="2" max="2" width="11.42578125" bestFit="1" customWidth="1"/>
    <col min="3" max="3" width="11.5703125" bestFit="1" customWidth="1"/>
    <col min="4" max="4" width="26.42578125" bestFit="1" customWidth="1"/>
  </cols>
  <sheetData>
    <row r="1" spans="1:4" s="5" customFormat="1" ht="27.75">
      <c r="A1" s="55" t="s">
        <v>112</v>
      </c>
      <c r="B1" s="56">
        <v>5</v>
      </c>
      <c r="C1" s="72"/>
    </row>
    <row r="2" spans="1:4" s="5" customFormat="1" ht="27.75">
      <c r="A2" s="55" t="s">
        <v>107</v>
      </c>
      <c r="B2" s="55" t="s">
        <v>23</v>
      </c>
      <c r="C2" s="55" t="s">
        <v>80</v>
      </c>
    </row>
    <row r="3" spans="1:4" s="5" customFormat="1" ht="27.75">
      <c r="A3" s="55" t="s">
        <v>24</v>
      </c>
      <c r="B3" s="56">
        <v>100</v>
      </c>
      <c r="C3" s="56">
        <f>C4+C5+C6+C7</f>
        <v>0</v>
      </c>
      <c r="D3" s="69" t="s">
        <v>114</v>
      </c>
    </row>
    <row r="4" spans="1:4" ht="27.75">
      <c r="A4" s="57" t="s">
        <v>108</v>
      </c>
      <c r="B4" s="58">
        <v>40</v>
      </c>
      <c r="C4" s="66">
        <f>'องค์ 1 นโยบาย'!K1</f>
        <v>0</v>
      </c>
      <c r="D4" s="70">
        <f>C4*100/B4</f>
        <v>0</v>
      </c>
    </row>
    <row r="5" spans="1:4" ht="27.75">
      <c r="A5" s="63" t="s">
        <v>109</v>
      </c>
      <c r="B5" s="64">
        <v>30</v>
      </c>
      <c r="C5" s="71">
        <f>'องค์ 2 ระบบสุขภาพอำเภอ'!H1</f>
        <v>0</v>
      </c>
      <c r="D5" s="70">
        <f t="shared" ref="D5:D7" si="0">C5*100/B5</f>
        <v>0</v>
      </c>
    </row>
    <row r="6" spans="1:4" ht="27.75">
      <c r="A6" s="59" t="s">
        <v>110</v>
      </c>
      <c r="B6" s="60">
        <v>15</v>
      </c>
      <c r="C6" s="67">
        <f>'องค์ 3 รพ.สต.ติดดาว'!G1</f>
        <v>0</v>
      </c>
      <c r="D6" s="70">
        <f t="shared" si="0"/>
        <v>0</v>
      </c>
    </row>
    <row r="7" spans="1:4" ht="27.75">
      <c r="A7" s="61" t="s">
        <v>111</v>
      </c>
      <c r="B7" s="62">
        <v>15</v>
      </c>
      <c r="C7" s="68">
        <f>'องค์ 4 To Excellence'!I2</f>
        <v>0</v>
      </c>
      <c r="D7" s="70">
        <f t="shared" si="0"/>
        <v>0</v>
      </c>
    </row>
    <row r="8" spans="1:4" ht="39" customHeight="1">
      <c r="A8" s="109" t="s">
        <v>127</v>
      </c>
      <c r="B8" s="109"/>
      <c r="C8" s="109"/>
      <c r="D8" s="77" t="s">
        <v>128</v>
      </c>
    </row>
  </sheetData>
  <mergeCells count="1">
    <mergeCell ref="A8:C8"/>
  </mergeCells>
  <conditionalFormatting sqref="D4:D7">
    <cfRule type="cellIs" dxfId="1" priority="1" operator="lessThan">
      <formula>80</formula>
    </cfRule>
    <cfRule type="cellIs" dxfId="0" priority="2" operator="greaterThanOrEqual">
      <formula>80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5B008-9A54-481D-8913-17E1297D380B}">
  <dimension ref="A1:K143"/>
  <sheetViews>
    <sheetView tabSelected="1" view="pageBreakPreview" zoomScale="80" zoomScaleNormal="80" zoomScaleSheetLayoutView="80" workbookViewId="0">
      <pane xSplit="7" ySplit="2" topLeftCell="H3" activePane="bottomRight" state="frozen"/>
      <selection pane="topRight" activeCell="H1" sqref="H1"/>
      <selection pane="bottomLeft" activeCell="A3" sqref="A3"/>
      <selection pane="bottomRight" activeCell="B134" sqref="B134:G134"/>
    </sheetView>
  </sheetViews>
  <sheetFormatPr defaultRowHeight="15"/>
  <cols>
    <col min="1" max="1" width="9.140625" customWidth="1"/>
    <col min="2" max="2" width="63.28515625" customWidth="1"/>
    <col min="3" max="3" width="11.42578125" style="5" customWidth="1"/>
    <col min="4" max="4" width="11" style="5" customWidth="1"/>
    <col min="5" max="6" width="11.85546875" style="5" customWidth="1"/>
    <col min="7" max="7" width="9" style="5" customWidth="1"/>
    <col min="8" max="8" width="8.28515625" bestFit="1" customWidth="1"/>
    <col min="9" max="9" width="11.28515625" style="108" bestFit="1" customWidth="1"/>
    <col min="10" max="10" width="11.5703125" bestFit="1" customWidth="1"/>
    <col min="11" max="11" width="18.42578125" customWidth="1"/>
  </cols>
  <sheetData>
    <row r="1" spans="1:11" s="5" customFormat="1" ht="39.75">
      <c r="A1" s="160" t="s">
        <v>113</v>
      </c>
      <c r="B1" s="160"/>
      <c r="C1" s="160"/>
      <c r="D1" s="161"/>
      <c r="E1" s="158" t="s">
        <v>23</v>
      </c>
      <c r="F1" s="158"/>
      <c r="G1" s="158"/>
      <c r="H1" s="18">
        <v>40</v>
      </c>
      <c r="I1" s="159" t="s">
        <v>80</v>
      </c>
      <c r="J1" s="159"/>
      <c r="K1" s="53"/>
    </row>
    <row r="2" spans="1:11" ht="24">
      <c r="A2" s="81" t="s">
        <v>25</v>
      </c>
      <c r="B2" s="163"/>
      <c r="C2" s="163"/>
      <c r="D2" s="163"/>
      <c r="E2" s="163"/>
      <c r="F2" s="163"/>
      <c r="G2" s="164"/>
      <c r="H2" s="48" t="s">
        <v>3</v>
      </c>
      <c r="I2" s="103" t="s">
        <v>23</v>
      </c>
      <c r="J2" s="49" t="s">
        <v>80</v>
      </c>
      <c r="K2" s="48" t="s">
        <v>103</v>
      </c>
    </row>
    <row r="3" spans="1:11" s="5" customFormat="1" ht="24">
      <c r="A3" s="162" t="s">
        <v>24</v>
      </c>
      <c r="B3" s="162"/>
      <c r="C3" s="162"/>
      <c r="D3" s="162"/>
      <c r="E3" s="162"/>
      <c r="F3" s="162"/>
      <c r="G3" s="162"/>
      <c r="H3" s="51"/>
      <c r="I3" s="104"/>
      <c r="J3" s="52"/>
      <c r="K3" s="48"/>
    </row>
    <row r="4" spans="1:11" ht="24">
      <c r="A4" s="82">
        <v>1</v>
      </c>
      <c r="B4" s="132" t="s">
        <v>0</v>
      </c>
      <c r="C4" s="132"/>
      <c r="D4" s="132"/>
      <c r="E4" s="132"/>
      <c r="F4" s="132"/>
      <c r="G4" s="133"/>
      <c r="H4" s="10"/>
      <c r="I4" s="97">
        <v>5</v>
      </c>
      <c r="J4" s="10">
        <f>J5+J6</f>
        <v>0</v>
      </c>
      <c r="K4" s="10">
        <f>H4*J4</f>
        <v>0</v>
      </c>
    </row>
    <row r="5" spans="1:11" s="5" customFormat="1" ht="54.75" customHeight="1">
      <c r="A5" s="135"/>
      <c r="B5" s="181" t="s">
        <v>129</v>
      </c>
      <c r="C5" s="181"/>
      <c r="D5" s="181"/>
      <c r="E5" s="181"/>
      <c r="F5" s="181"/>
      <c r="G5" s="182"/>
      <c r="H5" s="122"/>
      <c r="I5" s="102"/>
      <c r="J5" s="44"/>
      <c r="K5" s="76"/>
    </row>
    <row r="6" spans="1:11" s="5" customFormat="1" ht="24">
      <c r="A6" s="190"/>
      <c r="B6" s="83" t="s">
        <v>53</v>
      </c>
      <c r="C6" s="84">
        <v>0.1</v>
      </c>
      <c r="D6" s="84">
        <v>0.2</v>
      </c>
      <c r="E6" s="84">
        <v>0.3</v>
      </c>
      <c r="F6" s="84">
        <v>0.4</v>
      </c>
      <c r="G6" s="84">
        <v>0.5</v>
      </c>
      <c r="H6" s="168"/>
      <c r="I6" s="99"/>
      <c r="J6" s="6">
        <f>J7+J8+J9+J10+J11+J12</f>
        <v>0</v>
      </c>
      <c r="K6" s="76"/>
    </row>
    <row r="7" spans="1:11" s="5" customFormat="1" ht="24">
      <c r="A7" s="190"/>
      <c r="B7" s="85" t="s">
        <v>136</v>
      </c>
      <c r="C7" s="86" t="s">
        <v>60</v>
      </c>
      <c r="D7" s="86" t="s">
        <v>61</v>
      </c>
      <c r="E7" s="86" t="s">
        <v>55</v>
      </c>
      <c r="F7" s="86" t="s">
        <v>56</v>
      </c>
      <c r="G7" s="86" t="s">
        <v>62</v>
      </c>
      <c r="H7" s="168"/>
      <c r="I7" s="99">
        <v>0.5</v>
      </c>
      <c r="J7" s="1"/>
      <c r="K7" s="76"/>
    </row>
    <row r="8" spans="1:11" s="5" customFormat="1" ht="24">
      <c r="A8" s="190"/>
      <c r="B8" s="85" t="s">
        <v>137</v>
      </c>
      <c r="C8" s="86" t="s">
        <v>130</v>
      </c>
      <c r="D8" s="86" t="s">
        <v>131</v>
      </c>
      <c r="E8" s="86" t="s">
        <v>132</v>
      </c>
      <c r="F8" s="86" t="s">
        <v>133</v>
      </c>
      <c r="G8" s="86" t="s">
        <v>63</v>
      </c>
      <c r="H8" s="168"/>
      <c r="I8" s="99">
        <v>0.5</v>
      </c>
      <c r="J8" s="1"/>
      <c r="K8" s="76"/>
    </row>
    <row r="9" spans="1:11" s="5" customFormat="1" ht="24">
      <c r="A9" s="190"/>
      <c r="B9" s="85" t="s">
        <v>138</v>
      </c>
      <c r="C9" s="86" t="s">
        <v>60</v>
      </c>
      <c r="D9" s="86" t="s">
        <v>61</v>
      </c>
      <c r="E9" s="86" t="s">
        <v>55</v>
      </c>
      <c r="F9" s="86" t="s">
        <v>57</v>
      </c>
      <c r="G9" s="86" t="s">
        <v>64</v>
      </c>
      <c r="H9" s="168"/>
      <c r="I9" s="99">
        <v>0.5</v>
      </c>
      <c r="J9" s="1"/>
      <c r="K9" s="76"/>
    </row>
    <row r="10" spans="1:11" s="5" customFormat="1" ht="24.75" customHeight="1">
      <c r="A10" s="190"/>
      <c r="B10" s="85" t="s">
        <v>141</v>
      </c>
      <c r="C10" s="86" t="s">
        <v>134</v>
      </c>
      <c r="D10" s="86" t="s">
        <v>135</v>
      </c>
      <c r="E10" s="86" t="s">
        <v>58</v>
      </c>
      <c r="F10" s="86" t="s">
        <v>59</v>
      </c>
      <c r="G10" s="86" t="s">
        <v>65</v>
      </c>
      <c r="H10" s="168"/>
      <c r="I10" s="99">
        <v>0.5</v>
      </c>
      <c r="J10" s="1"/>
      <c r="K10" s="76"/>
    </row>
    <row r="11" spans="1:11" s="5" customFormat="1" ht="48">
      <c r="A11" s="190"/>
      <c r="B11" s="85" t="s">
        <v>139</v>
      </c>
      <c r="C11" s="86" t="s">
        <v>60</v>
      </c>
      <c r="D11" s="86" t="s">
        <v>61</v>
      </c>
      <c r="E11" s="86" t="s">
        <v>55</v>
      </c>
      <c r="F11" s="86" t="s">
        <v>56</v>
      </c>
      <c r="G11" s="86" t="s">
        <v>62</v>
      </c>
      <c r="H11" s="168"/>
      <c r="I11" s="99">
        <v>0.5</v>
      </c>
      <c r="J11" s="1"/>
      <c r="K11" s="76"/>
    </row>
    <row r="12" spans="1:11" s="5" customFormat="1" ht="72">
      <c r="A12" s="190"/>
      <c r="B12" s="85" t="s">
        <v>140</v>
      </c>
      <c r="C12" s="86" t="s">
        <v>60</v>
      </c>
      <c r="D12" s="86" t="s">
        <v>61</v>
      </c>
      <c r="E12" s="86" t="s">
        <v>55</v>
      </c>
      <c r="F12" s="86" t="s">
        <v>56</v>
      </c>
      <c r="G12" s="86" t="s">
        <v>62</v>
      </c>
      <c r="H12" s="168"/>
      <c r="I12" s="99">
        <v>0.5</v>
      </c>
      <c r="J12" s="1"/>
      <c r="K12" s="76"/>
    </row>
    <row r="13" spans="1:11" s="5" customFormat="1" ht="24" customHeight="1">
      <c r="A13" s="82">
        <v>2</v>
      </c>
      <c r="B13" s="194" t="s">
        <v>184</v>
      </c>
      <c r="C13" s="194"/>
      <c r="D13" s="194"/>
      <c r="E13" s="194"/>
      <c r="F13" s="194"/>
      <c r="G13" s="194"/>
      <c r="H13" s="10"/>
      <c r="I13" s="97">
        <v>5</v>
      </c>
      <c r="J13" s="10">
        <f>J14+J15+J16+J17+J18+J19+J20+J21</f>
        <v>0</v>
      </c>
      <c r="K13" s="10">
        <f>H13*J13</f>
        <v>0</v>
      </c>
    </row>
    <row r="14" spans="1:11" ht="53.25" customHeight="1">
      <c r="A14" s="134"/>
      <c r="B14" s="140" t="s">
        <v>143</v>
      </c>
      <c r="C14" s="141"/>
      <c r="D14" s="141"/>
      <c r="E14" s="141"/>
      <c r="F14" s="141"/>
      <c r="G14" s="142"/>
      <c r="H14" s="128"/>
      <c r="I14" s="102">
        <v>0.25</v>
      </c>
      <c r="J14" s="44"/>
      <c r="K14" s="76"/>
    </row>
    <row r="15" spans="1:11" ht="49.5" customHeight="1">
      <c r="A15" s="135"/>
      <c r="B15" s="140" t="s">
        <v>79</v>
      </c>
      <c r="C15" s="141"/>
      <c r="D15" s="141"/>
      <c r="E15" s="141"/>
      <c r="F15" s="141"/>
      <c r="G15" s="142"/>
      <c r="H15" s="129"/>
      <c r="I15" s="102">
        <v>0.25</v>
      </c>
      <c r="J15" s="44"/>
      <c r="K15" s="76"/>
    </row>
    <row r="16" spans="1:11" ht="48.75" customHeight="1">
      <c r="A16" s="135"/>
      <c r="B16" s="140" t="s">
        <v>144</v>
      </c>
      <c r="C16" s="141"/>
      <c r="D16" s="141"/>
      <c r="E16" s="141"/>
      <c r="F16" s="141"/>
      <c r="G16" s="142"/>
      <c r="H16" s="129"/>
      <c r="I16" s="102">
        <v>0.5</v>
      </c>
      <c r="J16" s="44"/>
      <c r="K16" s="76"/>
    </row>
    <row r="17" spans="1:11" ht="49.5" customHeight="1">
      <c r="A17" s="135"/>
      <c r="B17" s="140" t="s">
        <v>145</v>
      </c>
      <c r="C17" s="141"/>
      <c r="D17" s="141"/>
      <c r="E17" s="141"/>
      <c r="F17" s="141"/>
      <c r="G17" s="142"/>
      <c r="H17" s="129"/>
      <c r="I17" s="102">
        <v>0.5</v>
      </c>
      <c r="J17" s="44"/>
      <c r="K17" s="76"/>
    </row>
    <row r="18" spans="1:11" ht="28.5" customHeight="1">
      <c r="A18" s="135"/>
      <c r="B18" s="140" t="s">
        <v>78</v>
      </c>
      <c r="C18" s="141"/>
      <c r="D18" s="141"/>
      <c r="E18" s="141"/>
      <c r="F18" s="141"/>
      <c r="G18" s="142"/>
      <c r="H18" s="129"/>
      <c r="I18" s="102">
        <v>0.5</v>
      </c>
      <c r="J18" s="44"/>
      <c r="K18" s="76"/>
    </row>
    <row r="19" spans="1:11" ht="29.25" customHeight="1">
      <c r="A19" s="135"/>
      <c r="B19" s="140" t="s">
        <v>146</v>
      </c>
      <c r="C19" s="141"/>
      <c r="D19" s="141"/>
      <c r="E19" s="141"/>
      <c r="F19" s="141"/>
      <c r="G19" s="142"/>
      <c r="H19" s="129"/>
      <c r="I19" s="102">
        <v>0.5</v>
      </c>
      <c r="J19" s="44"/>
      <c r="K19" s="76"/>
    </row>
    <row r="20" spans="1:11" ht="24">
      <c r="A20" s="135"/>
      <c r="B20" s="140" t="s">
        <v>147</v>
      </c>
      <c r="C20" s="141"/>
      <c r="D20" s="141"/>
      <c r="E20" s="141"/>
      <c r="F20" s="141"/>
      <c r="G20" s="142"/>
      <c r="H20" s="129"/>
      <c r="I20" s="102">
        <v>0.5</v>
      </c>
      <c r="J20" s="44"/>
      <c r="K20" s="76"/>
    </row>
    <row r="21" spans="1:11" ht="24">
      <c r="A21" s="135"/>
      <c r="B21" s="140" t="s">
        <v>148</v>
      </c>
      <c r="C21" s="141"/>
      <c r="D21" s="141"/>
      <c r="E21" s="141"/>
      <c r="F21" s="141"/>
      <c r="G21" s="142"/>
      <c r="H21" s="129"/>
      <c r="I21" s="102">
        <v>2</v>
      </c>
      <c r="J21" s="7">
        <f>J23+J24+J25+J27+J29+J30+J31+J32</f>
        <v>0</v>
      </c>
      <c r="K21" s="76"/>
    </row>
    <row r="22" spans="1:11" s="5" customFormat="1" ht="24">
      <c r="A22" s="135"/>
      <c r="B22" s="87" t="s">
        <v>53</v>
      </c>
      <c r="C22" s="88">
        <v>0.05</v>
      </c>
      <c r="D22" s="88">
        <v>0.1</v>
      </c>
      <c r="E22" s="88">
        <v>0.15</v>
      </c>
      <c r="F22" s="88">
        <v>0.2</v>
      </c>
      <c r="G22" s="89"/>
      <c r="H22" s="129"/>
      <c r="I22" s="105"/>
      <c r="J22" s="79"/>
      <c r="K22" s="76"/>
    </row>
    <row r="23" spans="1:11" s="5" customFormat="1" ht="24" customHeight="1">
      <c r="A23" s="135"/>
      <c r="B23" s="90" t="s">
        <v>149</v>
      </c>
      <c r="C23" s="91" t="s">
        <v>60</v>
      </c>
      <c r="D23" s="91" t="s">
        <v>61</v>
      </c>
      <c r="E23" s="91" t="s">
        <v>55</v>
      </c>
      <c r="F23" s="91" t="s">
        <v>150</v>
      </c>
      <c r="G23" s="92"/>
      <c r="H23" s="129"/>
      <c r="I23" s="102">
        <v>0.2</v>
      </c>
      <c r="J23" s="44"/>
      <c r="K23" s="76"/>
    </row>
    <row r="24" spans="1:11" s="5" customFormat="1" ht="24" customHeight="1">
      <c r="A24" s="135"/>
      <c r="B24" s="93" t="s">
        <v>151</v>
      </c>
      <c r="C24" s="91" t="s">
        <v>134</v>
      </c>
      <c r="D24" s="91" t="s">
        <v>135</v>
      </c>
      <c r="E24" s="91" t="s">
        <v>58</v>
      </c>
      <c r="F24" s="91" t="s">
        <v>152</v>
      </c>
      <c r="G24" s="92"/>
      <c r="H24" s="129"/>
      <c r="I24" s="102">
        <v>0.2</v>
      </c>
      <c r="J24" s="44"/>
      <c r="K24" s="76"/>
    </row>
    <row r="25" spans="1:11" s="5" customFormat="1" ht="24">
      <c r="A25" s="135"/>
      <c r="B25" s="93" t="s">
        <v>153</v>
      </c>
      <c r="C25" s="91" t="s">
        <v>154</v>
      </c>
      <c r="D25" s="94">
        <v>0.13</v>
      </c>
      <c r="E25" s="94">
        <v>0.14000000000000001</v>
      </c>
      <c r="F25" s="91" t="s">
        <v>155</v>
      </c>
      <c r="G25" s="92"/>
      <c r="H25" s="129"/>
      <c r="I25" s="102">
        <v>0.2</v>
      </c>
      <c r="J25" s="44"/>
      <c r="K25" s="76"/>
    </row>
    <row r="26" spans="1:11" s="5" customFormat="1" ht="24">
      <c r="A26" s="135"/>
      <c r="B26" s="93" t="s">
        <v>156</v>
      </c>
      <c r="C26" s="91" t="s">
        <v>157</v>
      </c>
      <c r="D26" s="91" t="s">
        <v>158</v>
      </c>
      <c r="E26" s="91" t="s">
        <v>159</v>
      </c>
      <c r="F26" s="91" t="s">
        <v>160</v>
      </c>
      <c r="G26" s="92"/>
      <c r="H26" s="129"/>
      <c r="I26" s="102">
        <v>0.2</v>
      </c>
      <c r="J26" s="44"/>
      <c r="K26" s="76"/>
    </row>
    <row r="27" spans="1:11" s="5" customFormat="1" ht="24">
      <c r="A27" s="135"/>
      <c r="B27" s="93" t="s">
        <v>161</v>
      </c>
      <c r="C27" s="91" t="s">
        <v>162</v>
      </c>
      <c r="D27" s="91" t="s">
        <v>163</v>
      </c>
      <c r="E27" s="91" t="s">
        <v>158</v>
      </c>
      <c r="F27" s="91" t="s">
        <v>164</v>
      </c>
      <c r="G27" s="92"/>
      <c r="H27" s="129"/>
      <c r="I27" s="102">
        <v>0.2</v>
      </c>
      <c r="J27" s="44"/>
      <c r="K27" s="76"/>
    </row>
    <row r="28" spans="1:11" s="5" customFormat="1" ht="24">
      <c r="A28" s="135"/>
      <c r="B28" s="93" t="s">
        <v>165</v>
      </c>
      <c r="C28" s="91" t="s">
        <v>157</v>
      </c>
      <c r="D28" s="91" t="s">
        <v>158</v>
      </c>
      <c r="E28" s="91" t="s">
        <v>166</v>
      </c>
      <c r="F28" s="91" t="s">
        <v>167</v>
      </c>
      <c r="G28" s="92"/>
      <c r="H28" s="129"/>
      <c r="I28" s="102">
        <v>0.2</v>
      </c>
      <c r="J28" s="44"/>
      <c r="K28" s="76"/>
    </row>
    <row r="29" spans="1:11" s="5" customFormat="1" ht="37.5">
      <c r="A29" s="135"/>
      <c r="B29" s="93" t="s">
        <v>168</v>
      </c>
      <c r="C29" s="95" t="s">
        <v>169</v>
      </c>
      <c r="D29" s="95" t="s">
        <v>170</v>
      </c>
      <c r="E29" s="95" t="s">
        <v>171</v>
      </c>
      <c r="F29" s="95" t="s">
        <v>172</v>
      </c>
      <c r="G29" s="92"/>
      <c r="H29" s="129"/>
      <c r="I29" s="102">
        <v>0.2</v>
      </c>
      <c r="J29" s="44"/>
      <c r="K29" s="76"/>
    </row>
    <row r="30" spans="1:11" s="5" customFormat="1" ht="48">
      <c r="A30" s="135"/>
      <c r="B30" s="90" t="s">
        <v>173</v>
      </c>
      <c r="C30" s="91" t="s">
        <v>54</v>
      </c>
      <c r="D30" s="91" t="s">
        <v>55</v>
      </c>
      <c r="E30" s="91" t="s">
        <v>174</v>
      </c>
      <c r="F30" s="91" t="s">
        <v>175</v>
      </c>
      <c r="G30" s="92"/>
      <c r="H30" s="129"/>
      <c r="I30" s="102">
        <v>0.2</v>
      </c>
      <c r="J30" s="44"/>
      <c r="K30" s="76"/>
    </row>
    <row r="31" spans="1:11" s="5" customFormat="1" ht="24">
      <c r="A31" s="135"/>
      <c r="B31" s="90" t="s">
        <v>176</v>
      </c>
      <c r="C31" s="91" t="s">
        <v>177</v>
      </c>
      <c r="D31" s="91" t="s">
        <v>166</v>
      </c>
      <c r="E31" s="91" t="s">
        <v>178</v>
      </c>
      <c r="F31" s="91" t="s">
        <v>152</v>
      </c>
      <c r="G31" s="92"/>
      <c r="H31" s="129"/>
      <c r="I31" s="102">
        <v>0.2</v>
      </c>
      <c r="J31" s="44"/>
      <c r="K31" s="76"/>
    </row>
    <row r="32" spans="1:11" s="5" customFormat="1" ht="24" customHeight="1">
      <c r="A32" s="135"/>
      <c r="B32" s="93" t="s">
        <v>179</v>
      </c>
      <c r="C32" s="91" t="s">
        <v>180</v>
      </c>
      <c r="D32" s="91" t="s">
        <v>58</v>
      </c>
      <c r="E32" s="91" t="s">
        <v>181</v>
      </c>
      <c r="F32" s="91" t="s">
        <v>182</v>
      </c>
      <c r="G32" s="92"/>
      <c r="H32" s="129"/>
      <c r="I32" s="102">
        <v>0.2</v>
      </c>
      <c r="J32" s="44"/>
      <c r="K32" s="76"/>
    </row>
    <row r="33" spans="1:11" ht="104.25" customHeight="1">
      <c r="A33" s="136"/>
      <c r="B33" s="169" t="s">
        <v>183</v>
      </c>
      <c r="C33" s="170"/>
      <c r="D33" s="170"/>
      <c r="E33" s="170"/>
      <c r="F33" s="170"/>
      <c r="G33" s="171"/>
      <c r="H33" s="130"/>
      <c r="I33" s="106"/>
      <c r="J33" s="45"/>
      <c r="K33" s="76"/>
    </row>
    <row r="34" spans="1:11" s="5" customFormat="1" ht="27" customHeight="1">
      <c r="A34" s="96">
        <v>3</v>
      </c>
      <c r="B34" s="186" t="s">
        <v>202</v>
      </c>
      <c r="C34" s="186"/>
      <c r="D34" s="186"/>
      <c r="E34" s="186"/>
      <c r="F34" s="186"/>
      <c r="G34" s="187"/>
      <c r="H34" s="10"/>
      <c r="I34" s="97">
        <v>5</v>
      </c>
      <c r="J34" s="10">
        <f>J35+J38+J41+J46+J49</f>
        <v>0</v>
      </c>
      <c r="K34" s="10">
        <f>H34*J34</f>
        <v>0</v>
      </c>
    </row>
    <row r="35" spans="1:11" ht="24">
      <c r="A35" s="134"/>
      <c r="B35" s="172" t="s">
        <v>28</v>
      </c>
      <c r="C35" s="173"/>
      <c r="D35" s="173"/>
      <c r="E35" s="173"/>
      <c r="F35" s="173"/>
      <c r="G35" s="174"/>
      <c r="H35" s="125"/>
      <c r="I35" s="99">
        <v>1</v>
      </c>
      <c r="J35" s="6">
        <f>J36+J37</f>
        <v>0</v>
      </c>
      <c r="K35" s="76"/>
    </row>
    <row r="36" spans="1:11" ht="24">
      <c r="A36" s="135"/>
      <c r="B36" s="146" t="s">
        <v>30</v>
      </c>
      <c r="C36" s="147"/>
      <c r="D36" s="147"/>
      <c r="E36" s="147"/>
      <c r="F36" s="147"/>
      <c r="G36" s="148"/>
      <c r="H36" s="126"/>
      <c r="I36" s="99">
        <v>0.5</v>
      </c>
      <c r="J36" s="1"/>
      <c r="K36" s="76"/>
    </row>
    <row r="37" spans="1:11" ht="24">
      <c r="A37" s="135"/>
      <c r="B37" s="146" t="s">
        <v>31</v>
      </c>
      <c r="C37" s="147"/>
      <c r="D37" s="147"/>
      <c r="E37" s="147"/>
      <c r="F37" s="147"/>
      <c r="G37" s="148"/>
      <c r="H37" s="126"/>
      <c r="I37" s="99">
        <v>0.5</v>
      </c>
      <c r="J37" s="1"/>
      <c r="K37" s="76"/>
    </row>
    <row r="38" spans="1:11" ht="24">
      <c r="A38" s="135"/>
      <c r="B38" s="149" t="s">
        <v>29</v>
      </c>
      <c r="C38" s="150"/>
      <c r="D38" s="150"/>
      <c r="E38" s="150"/>
      <c r="F38" s="150"/>
      <c r="G38" s="151"/>
      <c r="H38" s="126"/>
      <c r="I38" s="99">
        <v>1</v>
      </c>
      <c r="J38" s="6">
        <f>J39+J40</f>
        <v>0</v>
      </c>
      <c r="K38" s="76"/>
    </row>
    <row r="39" spans="1:11" ht="24">
      <c r="A39" s="135"/>
      <c r="B39" s="146" t="s">
        <v>32</v>
      </c>
      <c r="C39" s="147"/>
      <c r="D39" s="147"/>
      <c r="E39" s="147"/>
      <c r="F39" s="147"/>
      <c r="G39" s="148"/>
      <c r="H39" s="126"/>
      <c r="I39" s="99">
        <v>0.5</v>
      </c>
      <c r="J39" s="1"/>
      <c r="K39" s="76"/>
    </row>
    <row r="40" spans="1:11" ht="24">
      <c r="A40" s="135"/>
      <c r="B40" s="146" t="s">
        <v>33</v>
      </c>
      <c r="C40" s="147"/>
      <c r="D40" s="147"/>
      <c r="E40" s="147"/>
      <c r="F40" s="147"/>
      <c r="G40" s="148"/>
      <c r="H40" s="126"/>
      <c r="I40" s="99">
        <v>0.5</v>
      </c>
      <c r="J40" s="1"/>
      <c r="K40" s="76"/>
    </row>
    <row r="41" spans="1:11" ht="24">
      <c r="A41" s="135"/>
      <c r="B41" s="149" t="s">
        <v>34</v>
      </c>
      <c r="C41" s="150"/>
      <c r="D41" s="150"/>
      <c r="E41" s="150"/>
      <c r="F41" s="150"/>
      <c r="G41" s="151"/>
      <c r="H41" s="126"/>
      <c r="I41" s="99">
        <v>1</v>
      </c>
      <c r="J41" s="6">
        <f>J42+J43+J44+J45</f>
        <v>0</v>
      </c>
      <c r="K41" s="76"/>
    </row>
    <row r="42" spans="1:11" ht="24">
      <c r="A42" s="135"/>
      <c r="B42" s="146" t="s">
        <v>35</v>
      </c>
      <c r="C42" s="147"/>
      <c r="D42" s="147"/>
      <c r="E42" s="147"/>
      <c r="F42" s="147"/>
      <c r="G42" s="148"/>
      <c r="H42" s="126"/>
      <c r="I42" s="99">
        <v>0.25</v>
      </c>
      <c r="J42" s="1"/>
      <c r="K42" s="76"/>
    </row>
    <row r="43" spans="1:11" ht="24">
      <c r="A43" s="135"/>
      <c r="B43" s="146" t="s">
        <v>36</v>
      </c>
      <c r="C43" s="147"/>
      <c r="D43" s="147"/>
      <c r="E43" s="147"/>
      <c r="F43" s="147"/>
      <c r="G43" s="148"/>
      <c r="H43" s="126"/>
      <c r="I43" s="99">
        <v>0.25</v>
      </c>
      <c r="J43" s="1"/>
      <c r="K43" s="76"/>
    </row>
    <row r="44" spans="1:11" ht="24">
      <c r="A44" s="135"/>
      <c r="B44" s="146" t="s">
        <v>37</v>
      </c>
      <c r="C44" s="147"/>
      <c r="D44" s="147"/>
      <c r="E44" s="147"/>
      <c r="F44" s="147"/>
      <c r="G44" s="148"/>
      <c r="H44" s="126"/>
      <c r="I44" s="99">
        <v>0.25</v>
      </c>
      <c r="J44" s="1"/>
      <c r="K44" s="76"/>
    </row>
    <row r="45" spans="1:11" ht="23.25" customHeight="1">
      <c r="A45" s="135"/>
      <c r="B45" s="146" t="s">
        <v>38</v>
      </c>
      <c r="C45" s="147"/>
      <c r="D45" s="147"/>
      <c r="E45" s="147"/>
      <c r="F45" s="147"/>
      <c r="G45" s="148"/>
      <c r="H45" s="126"/>
      <c r="I45" s="99">
        <v>0.25</v>
      </c>
      <c r="J45" s="1"/>
      <c r="K45" s="76"/>
    </row>
    <row r="46" spans="1:11" ht="24">
      <c r="A46" s="135"/>
      <c r="B46" s="149" t="s">
        <v>39</v>
      </c>
      <c r="C46" s="150"/>
      <c r="D46" s="150"/>
      <c r="E46" s="150"/>
      <c r="F46" s="150"/>
      <c r="G46" s="151"/>
      <c r="H46" s="126"/>
      <c r="I46" s="99">
        <v>1</v>
      </c>
      <c r="J46" s="6">
        <f>J47+J48</f>
        <v>0</v>
      </c>
      <c r="K46" s="76"/>
    </row>
    <row r="47" spans="1:11" ht="24" customHeight="1">
      <c r="A47" s="135"/>
      <c r="B47" s="146" t="s">
        <v>203</v>
      </c>
      <c r="C47" s="147"/>
      <c r="D47" s="147"/>
      <c r="E47" s="147"/>
      <c r="F47" s="147"/>
      <c r="G47" s="148"/>
      <c r="H47" s="126"/>
      <c r="I47" s="99">
        <v>0.5</v>
      </c>
      <c r="J47" s="1"/>
      <c r="K47" s="76"/>
    </row>
    <row r="48" spans="1:11" ht="24">
      <c r="A48" s="135"/>
      <c r="B48" s="146" t="s">
        <v>204</v>
      </c>
      <c r="C48" s="147"/>
      <c r="D48" s="147"/>
      <c r="E48" s="147"/>
      <c r="F48" s="147"/>
      <c r="G48" s="148"/>
      <c r="H48" s="126"/>
      <c r="I48" s="99">
        <v>0.5</v>
      </c>
      <c r="J48" s="1"/>
      <c r="K48" s="76"/>
    </row>
    <row r="49" spans="1:11" ht="24">
      <c r="A49" s="135"/>
      <c r="B49" s="149" t="s">
        <v>40</v>
      </c>
      <c r="C49" s="150"/>
      <c r="D49" s="150"/>
      <c r="E49" s="150"/>
      <c r="F49" s="150"/>
      <c r="G49" s="151"/>
      <c r="H49" s="126"/>
      <c r="I49" s="99">
        <v>1</v>
      </c>
      <c r="J49" s="6">
        <f>J50+J51</f>
        <v>0</v>
      </c>
      <c r="K49" s="76"/>
    </row>
    <row r="50" spans="1:11" ht="24">
      <c r="A50" s="135"/>
      <c r="B50" s="146" t="s">
        <v>41</v>
      </c>
      <c r="C50" s="147"/>
      <c r="D50" s="147"/>
      <c r="E50" s="147"/>
      <c r="F50" s="147"/>
      <c r="G50" s="148"/>
      <c r="H50" s="126"/>
      <c r="I50" s="99">
        <v>0.5</v>
      </c>
      <c r="J50" s="1"/>
      <c r="K50" s="76"/>
    </row>
    <row r="51" spans="1:11" ht="24">
      <c r="A51" s="136"/>
      <c r="B51" s="146" t="s">
        <v>42</v>
      </c>
      <c r="C51" s="147"/>
      <c r="D51" s="147"/>
      <c r="E51" s="147"/>
      <c r="F51" s="147"/>
      <c r="G51" s="148"/>
      <c r="H51" s="127"/>
      <c r="I51" s="99">
        <v>0.5</v>
      </c>
      <c r="J51" s="1"/>
      <c r="K51" s="76"/>
    </row>
    <row r="52" spans="1:11" s="5" customFormat="1" ht="24">
      <c r="A52" s="96">
        <v>4</v>
      </c>
      <c r="B52" s="188" t="s">
        <v>1</v>
      </c>
      <c r="C52" s="188"/>
      <c r="D52" s="188"/>
      <c r="E52" s="188"/>
      <c r="F52" s="188"/>
      <c r="G52" s="189"/>
      <c r="H52" s="10"/>
      <c r="I52" s="97">
        <v>5</v>
      </c>
      <c r="J52" s="10">
        <f>J53+J57+J61</f>
        <v>0</v>
      </c>
      <c r="K52" s="10">
        <f>H52*J52</f>
        <v>0</v>
      </c>
    </row>
    <row r="53" spans="1:11" ht="24">
      <c r="A53" s="134"/>
      <c r="B53" s="140" t="s">
        <v>214</v>
      </c>
      <c r="C53" s="141"/>
      <c r="D53" s="141"/>
      <c r="E53" s="141"/>
      <c r="F53" s="141"/>
      <c r="G53" s="142"/>
      <c r="H53" s="122"/>
      <c r="I53" s="102">
        <v>1</v>
      </c>
      <c r="J53" s="47">
        <f>J54+J55+J56</f>
        <v>0</v>
      </c>
      <c r="K53" s="76"/>
    </row>
    <row r="54" spans="1:11" s="5" customFormat="1" ht="24">
      <c r="A54" s="135"/>
      <c r="B54" s="140" t="s">
        <v>86</v>
      </c>
      <c r="C54" s="141"/>
      <c r="D54" s="141"/>
      <c r="E54" s="141"/>
      <c r="F54" s="141"/>
      <c r="G54" s="142"/>
      <c r="H54" s="123"/>
      <c r="I54" s="102">
        <v>0.25</v>
      </c>
      <c r="J54" s="44"/>
      <c r="K54" s="76"/>
    </row>
    <row r="55" spans="1:11" s="5" customFormat="1" ht="24">
      <c r="A55" s="135"/>
      <c r="B55" s="140" t="s">
        <v>87</v>
      </c>
      <c r="C55" s="141"/>
      <c r="D55" s="141"/>
      <c r="E55" s="141"/>
      <c r="F55" s="141"/>
      <c r="G55" s="142"/>
      <c r="H55" s="123"/>
      <c r="I55" s="102">
        <v>0.25</v>
      </c>
      <c r="J55" s="44"/>
      <c r="K55" s="76"/>
    </row>
    <row r="56" spans="1:11" s="5" customFormat="1" ht="24">
      <c r="A56" s="135"/>
      <c r="B56" s="140" t="s">
        <v>88</v>
      </c>
      <c r="C56" s="141"/>
      <c r="D56" s="141"/>
      <c r="E56" s="141"/>
      <c r="F56" s="141"/>
      <c r="G56" s="142"/>
      <c r="H56" s="123"/>
      <c r="I56" s="102">
        <v>0.5</v>
      </c>
      <c r="J56" s="44"/>
      <c r="K56" s="76"/>
    </row>
    <row r="57" spans="1:11" s="5" customFormat="1" ht="24">
      <c r="A57" s="135"/>
      <c r="B57" s="140" t="s">
        <v>215</v>
      </c>
      <c r="C57" s="141"/>
      <c r="D57" s="141"/>
      <c r="E57" s="141"/>
      <c r="F57" s="141"/>
      <c r="G57" s="142"/>
      <c r="H57" s="123"/>
      <c r="I57" s="102">
        <v>1</v>
      </c>
      <c r="J57" s="47">
        <f>J58+J59+J60</f>
        <v>0</v>
      </c>
      <c r="K57" s="76"/>
    </row>
    <row r="58" spans="1:11" s="5" customFormat="1" ht="24">
      <c r="A58" s="135"/>
      <c r="B58" s="140" t="s">
        <v>89</v>
      </c>
      <c r="C58" s="141"/>
      <c r="D58" s="141"/>
      <c r="E58" s="141"/>
      <c r="F58" s="141"/>
      <c r="G58" s="142"/>
      <c r="H58" s="123"/>
      <c r="I58" s="102">
        <v>0.5</v>
      </c>
      <c r="J58" s="44"/>
      <c r="K58" s="76"/>
    </row>
    <row r="59" spans="1:11" s="5" customFormat="1" ht="24">
      <c r="A59" s="135"/>
      <c r="B59" s="140" t="s">
        <v>90</v>
      </c>
      <c r="C59" s="141"/>
      <c r="D59" s="141"/>
      <c r="E59" s="141"/>
      <c r="F59" s="141"/>
      <c r="G59" s="142"/>
      <c r="H59" s="123"/>
      <c r="I59" s="102">
        <v>0.25</v>
      </c>
      <c r="J59" s="44"/>
      <c r="K59" s="76"/>
    </row>
    <row r="60" spans="1:11" s="5" customFormat="1" ht="24">
      <c r="A60" s="135"/>
      <c r="B60" s="140" t="s">
        <v>91</v>
      </c>
      <c r="C60" s="141"/>
      <c r="D60" s="141"/>
      <c r="E60" s="141"/>
      <c r="F60" s="141"/>
      <c r="G60" s="142"/>
      <c r="H60" s="123"/>
      <c r="I60" s="102">
        <v>0.25</v>
      </c>
      <c r="J60" s="44"/>
      <c r="K60" s="76"/>
    </row>
    <row r="61" spans="1:11" s="5" customFormat="1" ht="24">
      <c r="A61" s="135"/>
      <c r="B61" s="140" t="s">
        <v>216</v>
      </c>
      <c r="C61" s="141"/>
      <c r="D61" s="141"/>
      <c r="E61" s="141"/>
      <c r="F61" s="141"/>
      <c r="G61" s="142"/>
      <c r="H61" s="123"/>
      <c r="I61" s="102">
        <v>3</v>
      </c>
      <c r="J61" s="47">
        <f>J62+J63+J64+J65+J66+J67+J68+J69+J70+J71+J72</f>
        <v>0</v>
      </c>
      <c r="K61" s="76"/>
    </row>
    <row r="62" spans="1:11" s="5" customFormat="1" ht="50.25" customHeight="1">
      <c r="A62" s="135"/>
      <c r="B62" s="140" t="s">
        <v>92</v>
      </c>
      <c r="C62" s="141"/>
      <c r="D62" s="141"/>
      <c r="E62" s="141"/>
      <c r="F62" s="141"/>
      <c r="G62" s="142"/>
      <c r="H62" s="123"/>
      <c r="I62" s="102">
        <v>0.6</v>
      </c>
      <c r="J62" s="44"/>
      <c r="K62" s="76"/>
    </row>
    <row r="63" spans="1:11" s="5" customFormat="1" ht="24">
      <c r="A63" s="135"/>
      <c r="B63" s="140" t="s">
        <v>93</v>
      </c>
      <c r="C63" s="141"/>
      <c r="D63" s="141"/>
      <c r="E63" s="141"/>
      <c r="F63" s="141"/>
      <c r="G63" s="142"/>
      <c r="H63" s="123"/>
      <c r="I63" s="102">
        <v>0.15</v>
      </c>
      <c r="J63" s="44"/>
      <c r="K63" s="76"/>
    </row>
    <row r="64" spans="1:11" s="5" customFormat="1" ht="24">
      <c r="A64" s="135"/>
      <c r="B64" s="140" t="s">
        <v>94</v>
      </c>
      <c r="C64" s="141"/>
      <c r="D64" s="141"/>
      <c r="E64" s="141"/>
      <c r="F64" s="141"/>
      <c r="G64" s="142"/>
      <c r="H64" s="123"/>
      <c r="I64" s="102">
        <v>0.15</v>
      </c>
      <c r="J64" s="44"/>
      <c r="K64" s="76"/>
    </row>
    <row r="65" spans="1:11" s="5" customFormat="1" ht="24">
      <c r="A65" s="135"/>
      <c r="B65" s="140" t="s">
        <v>95</v>
      </c>
      <c r="C65" s="141"/>
      <c r="D65" s="141"/>
      <c r="E65" s="141"/>
      <c r="F65" s="141"/>
      <c r="G65" s="142"/>
      <c r="H65" s="123"/>
      <c r="I65" s="102">
        <v>0.15</v>
      </c>
      <c r="J65" s="44"/>
      <c r="K65" s="76"/>
    </row>
    <row r="66" spans="1:11" s="5" customFormat="1" ht="24">
      <c r="A66" s="135"/>
      <c r="B66" s="140" t="s">
        <v>96</v>
      </c>
      <c r="C66" s="141"/>
      <c r="D66" s="141"/>
      <c r="E66" s="141"/>
      <c r="F66" s="141"/>
      <c r="G66" s="142"/>
      <c r="H66" s="123"/>
      <c r="I66" s="102">
        <v>0.15</v>
      </c>
      <c r="J66" s="44"/>
      <c r="K66" s="76"/>
    </row>
    <row r="67" spans="1:11" s="5" customFormat="1" ht="24">
      <c r="A67" s="135"/>
      <c r="B67" s="140" t="s">
        <v>97</v>
      </c>
      <c r="C67" s="141"/>
      <c r="D67" s="141"/>
      <c r="E67" s="141"/>
      <c r="F67" s="141"/>
      <c r="G67" s="142"/>
      <c r="H67" s="123"/>
      <c r="I67" s="102">
        <v>0.3</v>
      </c>
      <c r="J67" s="44"/>
      <c r="K67" s="76"/>
    </row>
    <row r="68" spans="1:11" s="5" customFormat="1" ht="24">
      <c r="A68" s="135"/>
      <c r="B68" s="140" t="s">
        <v>98</v>
      </c>
      <c r="C68" s="141"/>
      <c r="D68" s="141"/>
      <c r="E68" s="141"/>
      <c r="F68" s="141"/>
      <c r="G68" s="142"/>
      <c r="H68" s="123"/>
      <c r="I68" s="102">
        <v>0.3</v>
      </c>
      <c r="J68" s="44"/>
      <c r="K68" s="76"/>
    </row>
    <row r="69" spans="1:11" s="5" customFormat="1" ht="24">
      <c r="A69" s="135"/>
      <c r="B69" s="140" t="s">
        <v>99</v>
      </c>
      <c r="C69" s="141"/>
      <c r="D69" s="141"/>
      <c r="E69" s="141"/>
      <c r="F69" s="141"/>
      <c r="G69" s="142"/>
      <c r="H69" s="123"/>
      <c r="I69" s="102">
        <v>0.3</v>
      </c>
      <c r="J69" s="44"/>
      <c r="K69" s="76"/>
    </row>
    <row r="70" spans="1:11" s="5" customFormat="1" ht="24">
      <c r="A70" s="135"/>
      <c r="B70" s="140" t="s">
        <v>100</v>
      </c>
      <c r="C70" s="141"/>
      <c r="D70" s="141"/>
      <c r="E70" s="141"/>
      <c r="F70" s="141"/>
      <c r="G70" s="142"/>
      <c r="H70" s="123"/>
      <c r="I70" s="102">
        <v>0.3</v>
      </c>
      <c r="J70" s="44"/>
      <c r="K70" s="76"/>
    </row>
    <row r="71" spans="1:11" s="5" customFormat="1" ht="24">
      <c r="A71" s="135"/>
      <c r="B71" s="140" t="s">
        <v>101</v>
      </c>
      <c r="C71" s="141"/>
      <c r="D71" s="141"/>
      <c r="E71" s="141"/>
      <c r="F71" s="141"/>
      <c r="G71" s="142"/>
      <c r="H71" s="123"/>
      <c r="I71" s="102">
        <v>0.3</v>
      </c>
      <c r="J71" s="44"/>
      <c r="K71" s="76"/>
    </row>
    <row r="72" spans="1:11" s="5" customFormat="1" ht="48.75" customHeight="1">
      <c r="A72" s="135"/>
      <c r="B72" s="140" t="s">
        <v>102</v>
      </c>
      <c r="C72" s="141"/>
      <c r="D72" s="141"/>
      <c r="E72" s="141"/>
      <c r="F72" s="141"/>
      <c r="G72" s="142"/>
      <c r="H72" s="123"/>
      <c r="I72" s="102">
        <v>0.3</v>
      </c>
      <c r="J72" s="44"/>
      <c r="K72" s="76"/>
    </row>
    <row r="73" spans="1:11" s="5" customFormat="1" ht="99" customHeight="1">
      <c r="A73" s="136"/>
      <c r="B73" s="183" t="s">
        <v>142</v>
      </c>
      <c r="C73" s="184"/>
      <c r="D73" s="184"/>
      <c r="E73" s="184"/>
      <c r="F73" s="184"/>
      <c r="G73" s="185"/>
      <c r="H73" s="124"/>
      <c r="I73" s="107"/>
      <c r="J73" s="46"/>
      <c r="K73" s="76"/>
    </row>
    <row r="74" spans="1:11" ht="24">
      <c r="A74" s="82">
        <v>5</v>
      </c>
      <c r="B74" s="132" t="s">
        <v>205</v>
      </c>
      <c r="C74" s="132"/>
      <c r="D74" s="132"/>
      <c r="E74" s="132"/>
      <c r="F74" s="132"/>
      <c r="G74" s="133"/>
      <c r="H74" s="50"/>
      <c r="I74" s="97">
        <f>I75+I78+I81+I84+I92</f>
        <v>5</v>
      </c>
      <c r="J74" s="10">
        <f>J75+J78+J81+J84+J92</f>
        <v>0</v>
      </c>
      <c r="K74" s="10">
        <f>H74*J74</f>
        <v>0</v>
      </c>
    </row>
    <row r="75" spans="1:11" s="5" customFormat="1" ht="24">
      <c r="A75" s="134"/>
      <c r="B75" s="143" t="s">
        <v>28</v>
      </c>
      <c r="C75" s="144"/>
      <c r="D75" s="144"/>
      <c r="E75" s="144"/>
      <c r="F75" s="144"/>
      <c r="G75" s="145"/>
      <c r="H75" s="15"/>
      <c r="I75" s="99">
        <v>0.5</v>
      </c>
      <c r="J75" s="6">
        <f>J76+J77</f>
        <v>0</v>
      </c>
      <c r="K75" s="76"/>
    </row>
    <row r="76" spans="1:11" s="5" customFormat="1" ht="24">
      <c r="A76" s="135"/>
      <c r="B76" s="152" t="s">
        <v>43</v>
      </c>
      <c r="C76" s="153"/>
      <c r="D76" s="153"/>
      <c r="E76" s="153"/>
      <c r="F76" s="153"/>
      <c r="G76" s="154"/>
      <c r="H76" s="15"/>
      <c r="I76" s="99">
        <v>0.25</v>
      </c>
      <c r="J76" s="1"/>
      <c r="K76" s="76"/>
    </row>
    <row r="77" spans="1:11" s="5" customFormat="1" ht="24">
      <c r="A77" s="135"/>
      <c r="B77" s="152" t="s">
        <v>44</v>
      </c>
      <c r="C77" s="153"/>
      <c r="D77" s="153"/>
      <c r="E77" s="153"/>
      <c r="F77" s="153"/>
      <c r="G77" s="154"/>
      <c r="H77" s="15"/>
      <c r="I77" s="99">
        <v>0.25</v>
      </c>
      <c r="J77" s="1"/>
      <c r="K77" s="76"/>
    </row>
    <row r="78" spans="1:11" s="5" customFormat="1" ht="24">
      <c r="A78" s="135"/>
      <c r="B78" s="155" t="s">
        <v>29</v>
      </c>
      <c r="C78" s="156"/>
      <c r="D78" s="156"/>
      <c r="E78" s="156"/>
      <c r="F78" s="156"/>
      <c r="G78" s="157"/>
      <c r="H78" s="15"/>
      <c r="I78" s="99">
        <v>0.5</v>
      </c>
      <c r="J78" s="6">
        <f>J79+J80</f>
        <v>0</v>
      </c>
      <c r="K78" s="76"/>
    </row>
    <row r="79" spans="1:11" s="5" customFormat="1" ht="24">
      <c r="A79" s="135"/>
      <c r="B79" s="152" t="s">
        <v>45</v>
      </c>
      <c r="C79" s="153"/>
      <c r="D79" s="153"/>
      <c r="E79" s="153"/>
      <c r="F79" s="153"/>
      <c r="G79" s="154"/>
      <c r="H79" s="15"/>
      <c r="I79" s="99">
        <v>0.25</v>
      </c>
      <c r="J79" s="1"/>
      <c r="K79" s="76"/>
    </row>
    <row r="80" spans="1:11" s="5" customFormat="1" ht="24">
      <c r="A80" s="135"/>
      <c r="B80" s="152" t="s">
        <v>46</v>
      </c>
      <c r="C80" s="153"/>
      <c r="D80" s="153"/>
      <c r="E80" s="153"/>
      <c r="F80" s="153"/>
      <c r="G80" s="154"/>
      <c r="H80" s="15"/>
      <c r="I80" s="99">
        <v>0.25</v>
      </c>
      <c r="J80" s="1"/>
      <c r="K80" s="76"/>
    </row>
    <row r="81" spans="1:11" s="5" customFormat="1" ht="24">
      <c r="A81" s="135"/>
      <c r="B81" s="155" t="s">
        <v>34</v>
      </c>
      <c r="C81" s="156"/>
      <c r="D81" s="156"/>
      <c r="E81" s="156"/>
      <c r="F81" s="156"/>
      <c r="G81" s="157"/>
      <c r="H81" s="15"/>
      <c r="I81" s="99">
        <v>0.5</v>
      </c>
      <c r="J81" s="6">
        <f>J82+J83</f>
        <v>0</v>
      </c>
      <c r="K81" s="76"/>
    </row>
    <row r="82" spans="1:11" s="5" customFormat="1" ht="24">
      <c r="A82" s="135"/>
      <c r="B82" s="152" t="s">
        <v>35</v>
      </c>
      <c r="C82" s="153"/>
      <c r="D82" s="153"/>
      <c r="E82" s="153"/>
      <c r="F82" s="153"/>
      <c r="G82" s="154"/>
      <c r="H82" s="15"/>
      <c r="I82" s="99">
        <v>0.25</v>
      </c>
      <c r="J82" s="1"/>
      <c r="K82" s="76"/>
    </row>
    <row r="83" spans="1:11" s="5" customFormat="1" ht="24">
      <c r="A83" s="135"/>
      <c r="B83" s="152" t="s">
        <v>47</v>
      </c>
      <c r="C83" s="153"/>
      <c r="D83" s="153"/>
      <c r="E83" s="153"/>
      <c r="F83" s="153"/>
      <c r="G83" s="154"/>
      <c r="H83" s="15"/>
      <c r="I83" s="99">
        <v>0.25</v>
      </c>
      <c r="J83" s="1"/>
      <c r="K83" s="76"/>
    </row>
    <row r="84" spans="1:11" s="5" customFormat="1" ht="24">
      <c r="A84" s="135"/>
      <c r="B84" s="155" t="s">
        <v>39</v>
      </c>
      <c r="C84" s="156"/>
      <c r="D84" s="156"/>
      <c r="E84" s="156"/>
      <c r="F84" s="156"/>
      <c r="G84" s="157"/>
      <c r="H84" s="15"/>
      <c r="I84" s="99">
        <v>3</v>
      </c>
      <c r="J84" s="6">
        <f>J85+J86+J87+J88+J89+J90+J91</f>
        <v>0</v>
      </c>
      <c r="K84" s="76"/>
    </row>
    <row r="85" spans="1:11" s="5" customFormat="1" ht="24">
      <c r="A85" s="135"/>
      <c r="B85" s="152" t="s">
        <v>48</v>
      </c>
      <c r="C85" s="153"/>
      <c r="D85" s="153"/>
      <c r="E85" s="153"/>
      <c r="F85" s="153"/>
      <c r="G85" s="154"/>
      <c r="H85" s="15"/>
      <c r="I85" s="99">
        <v>0.5</v>
      </c>
      <c r="J85" s="1"/>
      <c r="K85" s="76"/>
    </row>
    <row r="86" spans="1:11" s="5" customFormat="1" ht="24">
      <c r="A86" s="135"/>
      <c r="B86" s="152" t="s">
        <v>49</v>
      </c>
      <c r="C86" s="153"/>
      <c r="D86" s="153"/>
      <c r="E86" s="153"/>
      <c r="F86" s="153"/>
      <c r="G86" s="154"/>
      <c r="H86" s="15"/>
      <c r="I86" s="99">
        <v>0.5</v>
      </c>
      <c r="J86" s="1"/>
      <c r="K86" s="76"/>
    </row>
    <row r="87" spans="1:11" s="5" customFormat="1" ht="24">
      <c r="A87" s="135"/>
      <c r="B87" s="152" t="s">
        <v>50</v>
      </c>
      <c r="C87" s="153"/>
      <c r="D87" s="153"/>
      <c r="E87" s="153"/>
      <c r="F87" s="153"/>
      <c r="G87" s="154"/>
      <c r="H87" s="15"/>
      <c r="I87" s="99">
        <v>0.5</v>
      </c>
      <c r="J87" s="1"/>
      <c r="K87" s="76"/>
    </row>
    <row r="88" spans="1:11" s="5" customFormat="1" ht="24">
      <c r="A88" s="135"/>
      <c r="B88" s="152" t="s">
        <v>77</v>
      </c>
      <c r="C88" s="153"/>
      <c r="D88" s="153"/>
      <c r="E88" s="153"/>
      <c r="F88" s="153"/>
      <c r="G88" s="154"/>
      <c r="H88" s="15"/>
      <c r="I88" s="99">
        <v>0.5</v>
      </c>
      <c r="J88" s="1"/>
      <c r="K88" s="76"/>
    </row>
    <row r="89" spans="1:11" s="5" customFormat="1" ht="24">
      <c r="A89" s="135"/>
      <c r="B89" s="152" t="s">
        <v>217</v>
      </c>
      <c r="C89" s="153"/>
      <c r="D89" s="153"/>
      <c r="E89" s="153"/>
      <c r="F89" s="153"/>
      <c r="G89" s="154"/>
      <c r="H89" s="15"/>
      <c r="I89" s="99">
        <v>0.25</v>
      </c>
      <c r="J89" s="1"/>
      <c r="K89" s="76"/>
    </row>
    <row r="90" spans="1:11" s="5" customFormat="1" ht="24">
      <c r="A90" s="135"/>
      <c r="B90" s="152" t="s">
        <v>51</v>
      </c>
      <c r="C90" s="153"/>
      <c r="D90" s="153"/>
      <c r="E90" s="153"/>
      <c r="F90" s="153"/>
      <c r="G90" s="154"/>
      <c r="H90" s="15"/>
      <c r="I90" s="99">
        <v>0.25</v>
      </c>
      <c r="J90" s="1"/>
      <c r="K90" s="76"/>
    </row>
    <row r="91" spans="1:11" s="5" customFormat="1" ht="24">
      <c r="A91" s="135"/>
      <c r="B91" s="152" t="s">
        <v>52</v>
      </c>
      <c r="C91" s="153"/>
      <c r="D91" s="153"/>
      <c r="E91" s="153"/>
      <c r="F91" s="153"/>
      <c r="G91" s="154"/>
      <c r="H91" s="15"/>
      <c r="I91" s="99">
        <v>0.5</v>
      </c>
      <c r="J91" s="1"/>
      <c r="K91" s="76"/>
    </row>
    <row r="92" spans="1:11" s="5" customFormat="1" ht="24">
      <c r="A92" s="135"/>
      <c r="B92" s="155" t="s">
        <v>40</v>
      </c>
      <c r="C92" s="156"/>
      <c r="D92" s="156"/>
      <c r="E92" s="156"/>
      <c r="F92" s="156"/>
      <c r="G92" s="157"/>
      <c r="H92" s="15"/>
      <c r="I92" s="99">
        <v>0.5</v>
      </c>
      <c r="J92" s="6">
        <f>J93+J94</f>
        <v>0</v>
      </c>
      <c r="K92" s="76"/>
    </row>
    <row r="93" spans="1:11" s="5" customFormat="1" ht="24">
      <c r="A93" s="135"/>
      <c r="B93" s="152" t="s">
        <v>41</v>
      </c>
      <c r="C93" s="153"/>
      <c r="D93" s="153"/>
      <c r="E93" s="153"/>
      <c r="F93" s="153"/>
      <c r="G93" s="154"/>
      <c r="H93" s="15"/>
      <c r="I93" s="99">
        <v>0.25</v>
      </c>
      <c r="J93" s="1"/>
      <c r="K93" s="76"/>
    </row>
    <row r="94" spans="1:11" s="5" customFormat="1" ht="24">
      <c r="A94" s="136"/>
      <c r="B94" s="152" t="s">
        <v>42</v>
      </c>
      <c r="C94" s="153"/>
      <c r="D94" s="153"/>
      <c r="E94" s="153"/>
      <c r="F94" s="153"/>
      <c r="G94" s="154"/>
      <c r="H94" s="16"/>
      <c r="I94" s="99">
        <v>0.25</v>
      </c>
      <c r="J94" s="1"/>
      <c r="K94" s="76"/>
    </row>
    <row r="95" spans="1:11" ht="24">
      <c r="A95" s="97">
        <v>6</v>
      </c>
      <c r="B95" s="132" t="s">
        <v>185</v>
      </c>
      <c r="C95" s="132"/>
      <c r="D95" s="132"/>
      <c r="E95" s="132"/>
      <c r="F95" s="132"/>
      <c r="G95" s="133"/>
      <c r="H95" s="10"/>
      <c r="I95" s="82">
        <v>5</v>
      </c>
      <c r="J95" s="50">
        <f>J96+J104+J109</f>
        <v>0</v>
      </c>
      <c r="K95" s="10">
        <f>H95*J95</f>
        <v>0</v>
      </c>
    </row>
    <row r="96" spans="1:11" s="5" customFormat="1" ht="24">
      <c r="A96" s="165"/>
      <c r="B96" s="98" t="s">
        <v>66</v>
      </c>
      <c r="C96" s="99"/>
      <c r="D96" s="99"/>
      <c r="E96" s="99"/>
      <c r="F96" s="99"/>
      <c r="G96" s="99"/>
      <c r="H96" s="122"/>
      <c r="I96" s="102">
        <v>3</v>
      </c>
      <c r="J96" s="7">
        <f>J97+J103</f>
        <v>0</v>
      </c>
      <c r="K96" s="76"/>
    </row>
    <row r="97" spans="1:11" s="5" customFormat="1" ht="24">
      <c r="A97" s="166"/>
      <c r="B97" s="100" t="s">
        <v>53</v>
      </c>
      <c r="C97" s="88">
        <v>0.1</v>
      </c>
      <c r="D97" s="88">
        <v>0.2</v>
      </c>
      <c r="E97" s="88">
        <v>0.3</v>
      </c>
      <c r="F97" s="88">
        <v>0.4</v>
      </c>
      <c r="G97" s="88"/>
      <c r="H97" s="123"/>
      <c r="I97" s="102">
        <v>2</v>
      </c>
      <c r="J97" s="7">
        <f>J98+J99+J100+J101+J102</f>
        <v>0</v>
      </c>
      <c r="K97" s="76"/>
    </row>
    <row r="98" spans="1:11" s="5" customFormat="1" ht="72">
      <c r="A98" s="166"/>
      <c r="B98" s="101" t="s">
        <v>69</v>
      </c>
      <c r="C98" s="102" t="s">
        <v>54</v>
      </c>
      <c r="D98" s="102" t="s">
        <v>55</v>
      </c>
      <c r="E98" s="102" t="s">
        <v>56</v>
      </c>
      <c r="F98" s="102" t="s">
        <v>62</v>
      </c>
      <c r="G98" s="102"/>
      <c r="H98" s="123"/>
      <c r="I98" s="102">
        <v>0.4</v>
      </c>
      <c r="J98" s="44"/>
      <c r="K98" s="76"/>
    </row>
    <row r="99" spans="1:11" s="5" customFormat="1" ht="52.5" customHeight="1">
      <c r="A99" s="166"/>
      <c r="B99" s="101" t="s">
        <v>70</v>
      </c>
      <c r="C99" s="102" t="s">
        <v>54</v>
      </c>
      <c r="D99" s="102" t="s">
        <v>55</v>
      </c>
      <c r="E99" s="102" t="s">
        <v>56</v>
      </c>
      <c r="F99" s="102" t="s">
        <v>62</v>
      </c>
      <c r="G99" s="102"/>
      <c r="H99" s="123"/>
      <c r="I99" s="102">
        <v>0.4</v>
      </c>
      <c r="J99" s="44"/>
      <c r="K99" s="76"/>
    </row>
    <row r="100" spans="1:11" s="5" customFormat="1" ht="48">
      <c r="A100" s="166"/>
      <c r="B100" s="101" t="s">
        <v>74</v>
      </c>
      <c r="C100" s="102" t="s">
        <v>54</v>
      </c>
      <c r="D100" s="102" t="s">
        <v>55</v>
      </c>
      <c r="E100" s="102" t="s">
        <v>56</v>
      </c>
      <c r="F100" s="102" t="s">
        <v>62</v>
      </c>
      <c r="G100" s="102"/>
      <c r="H100" s="123"/>
      <c r="I100" s="102">
        <v>0.4</v>
      </c>
      <c r="J100" s="44"/>
      <c r="K100" s="76"/>
    </row>
    <row r="101" spans="1:11" s="5" customFormat="1" ht="27" customHeight="1">
      <c r="A101" s="166"/>
      <c r="B101" s="101" t="s">
        <v>75</v>
      </c>
      <c r="C101" s="102" t="s">
        <v>54</v>
      </c>
      <c r="D101" s="102" t="s">
        <v>55</v>
      </c>
      <c r="E101" s="102" t="s">
        <v>56</v>
      </c>
      <c r="F101" s="102" t="s">
        <v>62</v>
      </c>
      <c r="G101" s="102"/>
      <c r="H101" s="123"/>
      <c r="I101" s="102">
        <v>0.4</v>
      </c>
      <c r="J101" s="44"/>
      <c r="K101" s="76"/>
    </row>
    <row r="102" spans="1:11" s="5" customFormat="1" ht="72" customHeight="1">
      <c r="A102" s="166"/>
      <c r="B102" s="101" t="s">
        <v>76</v>
      </c>
      <c r="C102" s="102" t="s">
        <v>54</v>
      </c>
      <c r="D102" s="102" t="s">
        <v>55</v>
      </c>
      <c r="E102" s="102" t="s">
        <v>56</v>
      </c>
      <c r="F102" s="102" t="s">
        <v>62</v>
      </c>
      <c r="G102" s="102"/>
      <c r="H102" s="123"/>
      <c r="I102" s="102">
        <v>0.4</v>
      </c>
      <c r="J102" s="44"/>
      <c r="K102" s="76"/>
    </row>
    <row r="103" spans="1:11" s="5" customFormat="1" ht="75" customHeight="1">
      <c r="A103" s="166"/>
      <c r="B103" s="140" t="s">
        <v>186</v>
      </c>
      <c r="C103" s="141"/>
      <c r="D103" s="141"/>
      <c r="E103" s="141"/>
      <c r="F103" s="141"/>
      <c r="G103" s="142"/>
      <c r="H103" s="123"/>
      <c r="I103" s="102">
        <v>1</v>
      </c>
      <c r="J103" s="44"/>
      <c r="K103" s="76"/>
    </row>
    <row r="104" spans="1:11" s="5" customFormat="1" ht="24">
      <c r="A104" s="166"/>
      <c r="B104" s="191" t="s">
        <v>67</v>
      </c>
      <c r="C104" s="192"/>
      <c r="D104" s="192"/>
      <c r="E104" s="192"/>
      <c r="F104" s="192"/>
      <c r="G104" s="193"/>
      <c r="H104" s="123"/>
      <c r="I104" s="102">
        <v>1</v>
      </c>
      <c r="J104" s="7">
        <f>J105+J106+J107+J108</f>
        <v>0</v>
      </c>
      <c r="K104" s="76"/>
    </row>
    <row r="105" spans="1:11" s="5" customFormat="1" ht="24">
      <c r="A105" s="166"/>
      <c r="B105" s="140" t="s">
        <v>187</v>
      </c>
      <c r="C105" s="141"/>
      <c r="D105" s="141"/>
      <c r="E105" s="141"/>
      <c r="F105" s="141"/>
      <c r="G105" s="142"/>
      <c r="H105" s="123"/>
      <c r="I105" s="102">
        <v>0.25</v>
      </c>
      <c r="J105" s="44"/>
      <c r="K105" s="76"/>
    </row>
    <row r="106" spans="1:11" s="5" customFormat="1" ht="49.5" customHeight="1">
      <c r="A106" s="166"/>
      <c r="B106" s="140" t="s">
        <v>188</v>
      </c>
      <c r="C106" s="141"/>
      <c r="D106" s="141"/>
      <c r="E106" s="141"/>
      <c r="F106" s="141"/>
      <c r="G106" s="142"/>
      <c r="H106" s="123"/>
      <c r="I106" s="102">
        <v>0.25</v>
      </c>
      <c r="J106" s="44"/>
      <c r="K106" s="76"/>
    </row>
    <row r="107" spans="1:11" s="5" customFormat="1" ht="24">
      <c r="A107" s="166"/>
      <c r="B107" s="175" t="s">
        <v>189</v>
      </c>
      <c r="C107" s="176"/>
      <c r="D107" s="176"/>
      <c r="E107" s="176"/>
      <c r="F107" s="176"/>
      <c r="G107" s="177"/>
      <c r="H107" s="123"/>
      <c r="I107" s="102">
        <v>0.25</v>
      </c>
      <c r="J107" s="44"/>
      <c r="K107" s="76"/>
    </row>
    <row r="108" spans="1:11" s="5" customFormat="1" ht="48.75" customHeight="1">
      <c r="A108" s="166"/>
      <c r="B108" s="140" t="s">
        <v>190</v>
      </c>
      <c r="C108" s="141"/>
      <c r="D108" s="141"/>
      <c r="E108" s="141"/>
      <c r="F108" s="141"/>
      <c r="G108" s="142"/>
      <c r="H108" s="123"/>
      <c r="I108" s="102">
        <v>0.25</v>
      </c>
      <c r="J108" s="44"/>
      <c r="K108" s="76"/>
    </row>
    <row r="109" spans="1:11" s="5" customFormat="1" ht="24">
      <c r="A109" s="166"/>
      <c r="B109" s="178" t="s">
        <v>68</v>
      </c>
      <c r="C109" s="179"/>
      <c r="D109" s="179"/>
      <c r="E109" s="179"/>
      <c r="F109" s="179"/>
      <c r="G109" s="180"/>
      <c r="H109" s="123"/>
      <c r="I109" s="102">
        <v>1</v>
      </c>
      <c r="J109" s="7">
        <f>J110+J111+J112+J113</f>
        <v>0</v>
      </c>
      <c r="K109" s="76"/>
    </row>
    <row r="110" spans="1:11" s="5" customFormat="1" ht="24">
      <c r="A110" s="166"/>
      <c r="B110" s="175" t="s">
        <v>71</v>
      </c>
      <c r="C110" s="176"/>
      <c r="D110" s="176"/>
      <c r="E110" s="176"/>
      <c r="F110" s="176"/>
      <c r="G110" s="177"/>
      <c r="H110" s="123"/>
      <c r="I110" s="102">
        <v>0.25</v>
      </c>
      <c r="J110" s="44"/>
      <c r="K110" s="76"/>
    </row>
    <row r="111" spans="1:11" s="5" customFormat="1" ht="24">
      <c r="A111" s="166"/>
      <c r="B111" s="140" t="s">
        <v>72</v>
      </c>
      <c r="C111" s="141"/>
      <c r="D111" s="141"/>
      <c r="E111" s="141"/>
      <c r="F111" s="141"/>
      <c r="G111" s="142"/>
      <c r="H111" s="123"/>
      <c r="I111" s="102">
        <v>0.25</v>
      </c>
      <c r="J111" s="44"/>
      <c r="K111" s="76"/>
    </row>
    <row r="112" spans="1:11" s="5" customFormat="1" ht="48.75" customHeight="1">
      <c r="A112" s="166"/>
      <c r="B112" s="140" t="s">
        <v>191</v>
      </c>
      <c r="C112" s="141"/>
      <c r="D112" s="141"/>
      <c r="E112" s="141"/>
      <c r="F112" s="141"/>
      <c r="G112" s="142"/>
      <c r="H112" s="123"/>
      <c r="I112" s="102">
        <v>0.25</v>
      </c>
      <c r="J112" s="44"/>
      <c r="K112" s="76"/>
    </row>
    <row r="113" spans="1:11" s="5" customFormat="1" ht="24">
      <c r="A113" s="167"/>
      <c r="B113" s="175" t="s">
        <v>73</v>
      </c>
      <c r="C113" s="176"/>
      <c r="D113" s="176"/>
      <c r="E113" s="176"/>
      <c r="F113" s="176"/>
      <c r="G113" s="177"/>
      <c r="H113" s="124"/>
      <c r="I113" s="102">
        <v>0.25</v>
      </c>
      <c r="J113" s="44"/>
      <c r="K113" s="76"/>
    </row>
    <row r="114" spans="1:11" ht="24">
      <c r="A114" s="82">
        <v>7</v>
      </c>
      <c r="B114" s="131" t="s">
        <v>192</v>
      </c>
      <c r="C114" s="132"/>
      <c r="D114" s="132"/>
      <c r="E114" s="132"/>
      <c r="F114" s="132"/>
      <c r="G114" s="133"/>
      <c r="H114" s="50"/>
      <c r="I114" s="97">
        <v>5</v>
      </c>
      <c r="J114" s="50">
        <f>J115+J118+J122+J127</f>
        <v>0</v>
      </c>
      <c r="K114" s="80">
        <f>H114*J114</f>
        <v>0</v>
      </c>
    </row>
    <row r="115" spans="1:11" ht="24">
      <c r="A115" s="134"/>
      <c r="B115" s="137" t="s">
        <v>28</v>
      </c>
      <c r="C115" s="138"/>
      <c r="D115" s="138"/>
      <c r="E115" s="138"/>
      <c r="F115" s="138"/>
      <c r="G115" s="139"/>
      <c r="H115" s="15"/>
      <c r="I115" s="99">
        <v>1</v>
      </c>
      <c r="J115" s="78">
        <f>J116+J117</f>
        <v>0</v>
      </c>
      <c r="K115" s="76"/>
    </row>
    <row r="116" spans="1:11" ht="24">
      <c r="A116" s="135"/>
      <c r="B116" s="113" t="s">
        <v>193</v>
      </c>
      <c r="C116" s="114"/>
      <c r="D116" s="114"/>
      <c r="E116" s="114"/>
      <c r="F116" s="114"/>
      <c r="G116" s="115"/>
      <c r="H116" s="15"/>
      <c r="I116" s="99">
        <v>0.5</v>
      </c>
      <c r="J116" s="44"/>
      <c r="K116" s="76"/>
    </row>
    <row r="117" spans="1:11" ht="24" customHeight="1">
      <c r="A117" s="135"/>
      <c r="B117" s="116" t="s">
        <v>194</v>
      </c>
      <c r="C117" s="117"/>
      <c r="D117" s="117"/>
      <c r="E117" s="117"/>
      <c r="F117" s="117"/>
      <c r="G117" s="118"/>
      <c r="H117" s="15"/>
      <c r="I117" s="102">
        <v>0.5</v>
      </c>
      <c r="J117" s="44"/>
      <c r="K117" s="76"/>
    </row>
    <row r="118" spans="1:11" ht="24">
      <c r="A118" s="135"/>
      <c r="B118" s="119" t="s">
        <v>29</v>
      </c>
      <c r="C118" s="120"/>
      <c r="D118" s="120"/>
      <c r="E118" s="120"/>
      <c r="F118" s="120"/>
      <c r="G118" s="121"/>
      <c r="H118" s="15"/>
      <c r="I118" s="99">
        <v>1.5</v>
      </c>
      <c r="J118" s="78">
        <f>J119+J120+J121</f>
        <v>0</v>
      </c>
      <c r="K118" s="76"/>
    </row>
    <row r="119" spans="1:11" ht="24">
      <c r="A119" s="135"/>
      <c r="B119" s="113" t="s">
        <v>195</v>
      </c>
      <c r="C119" s="114"/>
      <c r="D119" s="114"/>
      <c r="E119" s="114"/>
      <c r="F119" s="114"/>
      <c r="G119" s="115"/>
      <c r="H119" s="15"/>
      <c r="I119" s="99">
        <v>0.5</v>
      </c>
      <c r="J119" s="44"/>
      <c r="K119" s="76"/>
    </row>
    <row r="120" spans="1:11" ht="24">
      <c r="A120" s="135"/>
      <c r="B120" s="113" t="s">
        <v>196</v>
      </c>
      <c r="C120" s="114"/>
      <c r="D120" s="114"/>
      <c r="E120" s="114"/>
      <c r="F120" s="114"/>
      <c r="G120" s="115"/>
      <c r="H120" s="15"/>
      <c r="I120" s="99">
        <v>0.5</v>
      </c>
      <c r="J120" s="44"/>
      <c r="K120" s="76"/>
    </row>
    <row r="121" spans="1:11" ht="24">
      <c r="A121" s="135"/>
      <c r="B121" s="113" t="s">
        <v>197</v>
      </c>
      <c r="C121" s="114"/>
      <c r="D121" s="114"/>
      <c r="E121" s="114"/>
      <c r="F121" s="114"/>
      <c r="G121" s="115"/>
      <c r="H121" s="15"/>
      <c r="I121" s="99">
        <v>0.5</v>
      </c>
      <c r="J121" s="44"/>
      <c r="K121" s="76"/>
    </row>
    <row r="122" spans="1:11" ht="24">
      <c r="A122" s="135"/>
      <c r="B122" s="119" t="s">
        <v>34</v>
      </c>
      <c r="C122" s="120"/>
      <c r="D122" s="120"/>
      <c r="E122" s="120"/>
      <c r="F122" s="120"/>
      <c r="G122" s="121"/>
      <c r="H122" s="15"/>
      <c r="I122" s="99">
        <v>1</v>
      </c>
      <c r="J122" s="78">
        <f>J123+J124+J125+J126</f>
        <v>0</v>
      </c>
      <c r="K122" s="76"/>
    </row>
    <row r="123" spans="1:11" ht="24">
      <c r="A123" s="135"/>
      <c r="B123" s="113" t="s">
        <v>198</v>
      </c>
      <c r="C123" s="114"/>
      <c r="D123" s="114"/>
      <c r="E123" s="114"/>
      <c r="F123" s="114"/>
      <c r="G123" s="115"/>
      <c r="H123" s="15"/>
      <c r="I123" s="99">
        <v>0.5</v>
      </c>
      <c r="J123" s="44"/>
      <c r="K123" s="76"/>
    </row>
    <row r="124" spans="1:11" ht="24" customHeight="1">
      <c r="A124" s="135"/>
      <c r="B124" s="116" t="s">
        <v>199</v>
      </c>
      <c r="C124" s="117"/>
      <c r="D124" s="117"/>
      <c r="E124" s="117"/>
      <c r="F124" s="117"/>
      <c r="G124" s="118"/>
      <c r="H124" s="15"/>
      <c r="I124" s="99">
        <v>0.5</v>
      </c>
      <c r="J124" s="44"/>
      <c r="K124" s="76"/>
    </row>
    <row r="125" spans="1:11" ht="24">
      <c r="A125" s="135"/>
      <c r="B125" s="119" t="s">
        <v>39</v>
      </c>
      <c r="C125" s="120"/>
      <c r="D125" s="120"/>
      <c r="E125" s="120"/>
      <c r="F125" s="120"/>
      <c r="G125" s="121"/>
      <c r="H125" s="15"/>
      <c r="I125" s="99">
        <v>0.5</v>
      </c>
      <c r="J125" s="44"/>
      <c r="K125" s="76"/>
    </row>
    <row r="126" spans="1:11" ht="24">
      <c r="A126" s="135"/>
      <c r="B126" s="113" t="s">
        <v>200</v>
      </c>
      <c r="C126" s="114"/>
      <c r="D126" s="114"/>
      <c r="E126" s="114"/>
      <c r="F126" s="114"/>
      <c r="G126" s="115"/>
      <c r="H126" s="15"/>
      <c r="I126" s="99">
        <v>0.5</v>
      </c>
      <c r="J126" s="44"/>
      <c r="K126" s="76"/>
    </row>
    <row r="127" spans="1:11" ht="24">
      <c r="A127" s="135"/>
      <c r="B127" s="119" t="s">
        <v>40</v>
      </c>
      <c r="C127" s="120"/>
      <c r="D127" s="120"/>
      <c r="E127" s="120"/>
      <c r="F127" s="120"/>
      <c r="G127" s="121"/>
      <c r="H127" s="15"/>
      <c r="I127" s="99">
        <v>1</v>
      </c>
      <c r="J127" s="78">
        <f>J128</f>
        <v>0</v>
      </c>
      <c r="K127" s="76"/>
    </row>
    <row r="128" spans="1:11" ht="24">
      <c r="A128" s="136"/>
      <c r="B128" s="110" t="s">
        <v>201</v>
      </c>
      <c r="C128" s="111"/>
      <c r="D128" s="111"/>
      <c r="E128" s="111"/>
      <c r="F128" s="111"/>
      <c r="G128" s="112"/>
      <c r="H128" s="16"/>
      <c r="I128" s="99">
        <v>1</v>
      </c>
      <c r="J128" s="44"/>
      <c r="K128" s="76"/>
    </row>
    <row r="129" spans="1:11" ht="24">
      <c r="A129" s="82">
        <v>8</v>
      </c>
      <c r="B129" s="131" t="s">
        <v>206</v>
      </c>
      <c r="C129" s="132"/>
      <c r="D129" s="132"/>
      <c r="E129" s="132"/>
      <c r="F129" s="132"/>
      <c r="G129" s="133"/>
      <c r="H129" s="50"/>
      <c r="I129" s="97">
        <v>5</v>
      </c>
      <c r="J129" s="50">
        <f>J130+J133+J137+J142</f>
        <v>0</v>
      </c>
      <c r="K129" s="80">
        <f>H129*J129</f>
        <v>0</v>
      </c>
    </row>
    <row r="130" spans="1:11" ht="24">
      <c r="A130" s="134"/>
      <c r="B130" s="195" t="s">
        <v>28</v>
      </c>
      <c r="C130" s="196"/>
      <c r="D130" s="196"/>
      <c r="E130" s="196"/>
      <c r="F130" s="196"/>
      <c r="G130" s="197"/>
      <c r="H130" s="15"/>
      <c r="I130" s="99">
        <v>1</v>
      </c>
      <c r="J130" s="6">
        <f>J131</f>
        <v>0</v>
      </c>
      <c r="K130" s="76"/>
    </row>
    <row r="131" spans="1:11" ht="24" customHeight="1">
      <c r="A131" s="135"/>
      <c r="B131" s="116" t="s">
        <v>207</v>
      </c>
      <c r="C131" s="117"/>
      <c r="D131" s="117"/>
      <c r="E131" s="117"/>
      <c r="F131" s="117"/>
      <c r="G131" s="118"/>
      <c r="H131" s="15"/>
      <c r="I131" s="99">
        <v>1</v>
      </c>
      <c r="J131" s="1"/>
      <c r="K131" s="76"/>
    </row>
    <row r="132" spans="1:11" ht="24" customHeight="1">
      <c r="A132" s="135"/>
      <c r="B132" s="198" t="s">
        <v>29</v>
      </c>
      <c r="C132" s="199"/>
      <c r="D132" s="199"/>
      <c r="E132" s="199"/>
      <c r="F132" s="199"/>
      <c r="G132" s="200"/>
      <c r="H132" s="15"/>
      <c r="I132" s="99">
        <v>1</v>
      </c>
      <c r="J132" s="6">
        <f>J133+J134</f>
        <v>0</v>
      </c>
      <c r="K132" s="76"/>
    </row>
    <row r="133" spans="1:11" ht="24">
      <c r="A133" s="135"/>
      <c r="B133" s="116" t="s">
        <v>208</v>
      </c>
      <c r="C133" s="117"/>
      <c r="D133" s="117"/>
      <c r="E133" s="117"/>
      <c r="F133" s="117"/>
      <c r="G133" s="118"/>
      <c r="H133" s="15"/>
      <c r="I133" s="99">
        <v>0.5</v>
      </c>
      <c r="J133" s="1"/>
      <c r="K133" s="76"/>
    </row>
    <row r="134" spans="1:11" ht="24">
      <c r="A134" s="135"/>
      <c r="B134" s="116" t="s">
        <v>209</v>
      </c>
      <c r="C134" s="117"/>
      <c r="D134" s="117"/>
      <c r="E134" s="117"/>
      <c r="F134" s="117"/>
      <c r="G134" s="118"/>
      <c r="H134" s="15"/>
      <c r="I134" s="99">
        <v>0.5</v>
      </c>
      <c r="J134" s="1"/>
      <c r="K134" s="76"/>
    </row>
    <row r="135" spans="1:11" ht="24">
      <c r="A135" s="135"/>
      <c r="B135" s="198" t="s">
        <v>34</v>
      </c>
      <c r="C135" s="199"/>
      <c r="D135" s="199"/>
      <c r="E135" s="199"/>
      <c r="F135" s="199"/>
      <c r="G135" s="200"/>
      <c r="H135" s="15"/>
      <c r="I135" s="99">
        <v>1</v>
      </c>
      <c r="J135" s="6">
        <f>J136+J137</f>
        <v>0</v>
      </c>
      <c r="K135" s="76"/>
    </row>
    <row r="136" spans="1:11" ht="24">
      <c r="A136" s="135"/>
      <c r="B136" s="116" t="s">
        <v>210</v>
      </c>
      <c r="C136" s="117"/>
      <c r="D136" s="117"/>
      <c r="E136" s="117"/>
      <c r="F136" s="117"/>
      <c r="G136" s="118"/>
      <c r="H136" s="15"/>
      <c r="I136" s="99">
        <v>0.5</v>
      </c>
      <c r="J136" s="1"/>
      <c r="K136" s="76"/>
    </row>
    <row r="137" spans="1:11" ht="24">
      <c r="A137" s="135"/>
      <c r="B137" s="116" t="s">
        <v>211</v>
      </c>
      <c r="C137" s="117"/>
      <c r="D137" s="117"/>
      <c r="E137" s="117"/>
      <c r="F137" s="117"/>
      <c r="G137" s="118"/>
      <c r="H137" s="15"/>
      <c r="I137" s="99">
        <v>0.5</v>
      </c>
      <c r="J137" s="1"/>
      <c r="K137" s="76"/>
    </row>
    <row r="138" spans="1:11" ht="24">
      <c r="A138" s="135"/>
      <c r="B138" s="198" t="s">
        <v>39</v>
      </c>
      <c r="C138" s="199"/>
      <c r="D138" s="199"/>
      <c r="E138" s="199"/>
      <c r="F138" s="199"/>
      <c r="G138" s="200"/>
      <c r="H138" s="15"/>
      <c r="I138" s="99">
        <v>1</v>
      </c>
      <c r="J138" s="6">
        <f>J139+J140</f>
        <v>0</v>
      </c>
      <c r="K138" s="76"/>
    </row>
    <row r="139" spans="1:11" ht="24" customHeight="1">
      <c r="A139" s="135"/>
      <c r="B139" s="116" t="s">
        <v>212</v>
      </c>
      <c r="C139" s="117"/>
      <c r="D139" s="117"/>
      <c r="E139" s="117"/>
      <c r="F139" s="117"/>
      <c r="G139" s="118"/>
      <c r="H139" s="15"/>
      <c r="I139" s="99">
        <v>0.5</v>
      </c>
      <c r="J139" s="1"/>
      <c r="K139" s="76"/>
    </row>
    <row r="140" spans="1:11" ht="24" customHeight="1">
      <c r="A140" s="135"/>
      <c r="B140" s="116" t="s">
        <v>213</v>
      </c>
      <c r="C140" s="117"/>
      <c r="D140" s="117"/>
      <c r="E140" s="117"/>
      <c r="F140" s="117"/>
      <c r="G140" s="118"/>
      <c r="H140" s="15"/>
      <c r="I140" s="99">
        <v>0.5</v>
      </c>
      <c r="J140" s="1"/>
      <c r="K140" s="76"/>
    </row>
    <row r="141" spans="1:11" ht="24">
      <c r="A141" s="135"/>
      <c r="B141" s="198" t="s">
        <v>40</v>
      </c>
      <c r="C141" s="199"/>
      <c r="D141" s="199"/>
      <c r="E141" s="199"/>
      <c r="F141" s="199"/>
      <c r="G141" s="200"/>
      <c r="H141" s="15"/>
      <c r="I141" s="99">
        <v>1</v>
      </c>
      <c r="J141" s="6">
        <f>J142+J143</f>
        <v>0</v>
      </c>
      <c r="K141" s="76"/>
    </row>
    <row r="142" spans="1:11" ht="24">
      <c r="A142" s="135"/>
      <c r="B142" s="116" t="s">
        <v>41</v>
      </c>
      <c r="C142" s="117"/>
      <c r="D142" s="117"/>
      <c r="E142" s="117"/>
      <c r="F142" s="117"/>
      <c r="G142" s="118"/>
      <c r="H142" s="15"/>
      <c r="I142" s="99">
        <v>0.5</v>
      </c>
      <c r="J142" s="1"/>
      <c r="K142" s="76"/>
    </row>
    <row r="143" spans="1:11" ht="24">
      <c r="A143" s="136"/>
      <c r="B143" s="201" t="s">
        <v>42</v>
      </c>
      <c r="C143" s="202"/>
      <c r="D143" s="202"/>
      <c r="E143" s="202"/>
      <c r="F143" s="202"/>
      <c r="G143" s="203"/>
      <c r="H143" s="16"/>
      <c r="I143" s="99">
        <v>0.5</v>
      </c>
      <c r="J143" s="1"/>
      <c r="K143" s="76"/>
    </row>
  </sheetData>
  <mergeCells count="133">
    <mergeCell ref="B129:G129"/>
    <mergeCell ref="A130:A143"/>
    <mergeCell ref="B130:G130"/>
    <mergeCell ref="B131:G131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B140:G140"/>
    <mergeCell ref="B141:G141"/>
    <mergeCell ref="B142:G142"/>
    <mergeCell ref="B143:G143"/>
    <mergeCell ref="A5:A12"/>
    <mergeCell ref="B103:G103"/>
    <mergeCell ref="B105:G105"/>
    <mergeCell ref="B106:G106"/>
    <mergeCell ref="B107:G107"/>
    <mergeCell ref="B74:G74"/>
    <mergeCell ref="B76:G76"/>
    <mergeCell ref="B77:G77"/>
    <mergeCell ref="B78:G78"/>
    <mergeCell ref="B79:G79"/>
    <mergeCell ref="B80:G80"/>
    <mergeCell ref="B81:G81"/>
    <mergeCell ref="B83:G83"/>
    <mergeCell ref="B82:G82"/>
    <mergeCell ref="B84:G84"/>
    <mergeCell ref="B85:G85"/>
    <mergeCell ref="B86:G86"/>
    <mergeCell ref="B104:G104"/>
    <mergeCell ref="B13:G13"/>
    <mergeCell ref="B14:G14"/>
    <mergeCell ref="B15:G15"/>
    <mergeCell ref="B16:G16"/>
    <mergeCell ref="A35:A51"/>
    <mergeCell ref="A14:A33"/>
    <mergeCell ref="B113:G113"/>
    <mergeCell ref="B109:G109"/>
    <mergeCell ref="B108:G108"/>
    <mergeCell ref="B110:G110"/>
    <mergeCell ref="B47:G47"/>
    <mergeCell ref="B38:G38"/>
    <mergeCell ref="B39:G39"/>
    <mergeCell ref="B40:G40"/>
    <mergeCell ref="B4:G4"/>
    <mergeCell ref="B5:G5"/>
    <mergeCell ref="B53:G53"/>
    <mergeCell ref="B57:G57"/>
    <mergeCell ref="B61:G61"/>
    <mergeCell ref="B73:G73"/>
    <mergeCell ref="B34:G34"/>
    <mergeCell ref="B52:G52"/>
    <mergeCell ref="B95:G95"/>
    <mergeCell ref="B90:G90"/>
    <mergeCell ref="B111:G111"/>
    <mergeCell ref="A53:A73"/>
    <mergeCell ref="B21:G21"/>
    <mergeCell ref="B33:G33"/>
    <mergeCell ref="B36:G36"/>
    <mergeCell ref="B37:G37"/>
    <mergeCell ref="B35:G35"/>
    <mergeCell ref="B87:G87"/>
    <mergeCell ref="B88:G88"/>
    <mergeCell ref="B89:G89"/>
    <mergeCell ref="B48:G48"/>
    <mergeCell ref="B49:G49"/>
    <mergeCell ref="B50:G50"/>
    <mergeCell ref="B51:G51"/>
    <mergeCell ref="B67:G67"/>
    <mergeCell ref="B68:G68"/>
    <mergeCell ref="B69:G69"/>
    <mergeCell ref="E1:G1"/>
    <mergeCell ref="I1:J1"/>
    <mergeCell ref="A1:D1"/>
    <mergeCell ref="A3:G3"/>
    <mergeCell ref="B2:G2"/>
    <mergeCell ref="A96:A113"/>
    <mergeCell ref="B54:G54"/>
    <mergeCell ref="B55:G55"/>
    <mergeCell ref="B56:G56"/>
    <mergeCell ref="B58:G58"/>
    <mergeCell ref="B59:G59"/>
    <mergeCell ref="B60:G60"/>
    <mergeCell ref="B62:G62"/>
    <mergeCell ref="B63:G63"/>
    <mergeCell ref="B64:G64"/>
    <mergeCell ref="B65:G65"/>
    <mergeCell ref="B66:G66"/>
    <mergeCell ref="B41:G41"/>
    <mergeCell ref="B42:G42"/>
    <mergeCell ref="B17:G17"/>
    <mergeCell ref="B18:G18"/>
    <mergeCell ref="B19:G19"/>
    <mergeCell ref="B20:G20"/>
    <mergeCell ref="H5:H12"/>
    <mergeCell ref="H53:H73"/>
    <mergeCell ref="H35:H51"/>
    <mergeCell ref="H14:H33"/>
    <mergeCell ref="B114:G114"/>
    <mergeCell ref="A115:A128"/>
    <mergeCell ref="B115:G115"/>
    <mergeCell ref="B112:G112"/>
    <mergeCell ref="B75:G75"/>
    <mergeCell ref="B43:G43"/>
    <mergeCell ref="B44:G44"/>
    <mergeCell ref="B45:G45"/>
    <mergeCell ref="B46:G46"/>
    <mergeCell ref="A75:A94"/>
    <mergeCell ref="H96:H113"/>
    <mergeCell ref="B91:G91"/>
    <mergeCell ref="B92:G92"/>
    <mergeCell ref="B93:G93"/>
    <mergeCell ref="B94:G94"/>
    <mergeCell ref="B70:G70"/>
    <mergeCell ref="B71:G71"/>
    <mergeCell ref="B72:G72"/>
    <mergeCell ref="B125:G125"/>
    <mergeCell ref="B126:G126"/>
    <mergeCell ref="B127:G127"/>
    <mergeCell ref="B128:G128"/>
    <mergeCell ref="B116:G116"/>
    <mergeCell ref="B117:G117"/>
    <mergeCell ref="B118:G118"/>
    <mergeCell ref="B119:G119"/>
    <mergeCell ref="B120:G120"/>
    <mergeCell ref="B121:G121"/>
    <mergeCell ref="B122:G122"/>
    <mergeCell ref="B123:G123"/>
    <mergeCell ref="B124:G124"/>
  </mergeCells>
  <pageMargins left="0.25" right="0.25" top="0.75" bottom="0.75" header="0.3" footer="0.3"/>
  <pageSetup paperSize="9" scale="66" orientation="landscape" r:id="rId1"/>
  <rowBreaks count="6" manualBreakCount="6">
    <brk id="12" max="10" man="1"/>
    <brk id="33" max="16383" man="1"/>
    <brk id="51" max="16383" man="1"/>
    <brk id="73" max="16383" man="1"/>
    <brk id="94" max="10" man="1"/>
    <brk id="12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5"/>
  <sheetViews>
    <sheetView view="pageBreakPreview" zoomScale="110" zoomScaleNormal="90" zoomScaleSheetLayoutView="110" workbookViewId="0">
      <pane xSplit="2" ySplit="5" topLeftCell="C9" activePane="bottomRight" state="frozen"/>
      <selection pane="topRight" activeCell="C1" sqref="C1"/>
      <selection pane="bottomLeft" activeCell="A5" sqref="A5"/>
      <selection pane="bottomRight" activeCell="G16" sqref="G16"/>
    </sheetView>
  </sheetViews>
  <sheetFormatPr defaultRowHeight="15"/>
  <cols>
    <col min="1" max="1" width="15.7109375" customWidth="1"/>
    <col min="2" max="2" width="70.28515625" customWidth="1"/>
  </cols>
  <sheetData>
    <row r="1" spans="1:8" s="5" customFormat="1" ht="39.75">
      <c r="A1" s="204" t="s">
        <v>85</v>
      </c>
      <c r="B1" s="204"/>
      <c r="C1" s="158" t="s">
        <v>23</v>
      </c>
      <c r="D1" s="158"/>
      <c r="E1" s="18">
        <v>30</v>
      </c>
      <c r="F1" s="159" t="s">
        <v>80</v>
      </c>
      <c r="G1" s="159"/>
      <c r="H1" s="53">
        <f>G6*30/55</f>
        <v>0</v>
      </c>
    </row>
    <row r="2" spans="1:8" ht="24">
      <c r="A2" s="205" t="s">
        <v>2</v>
      </c>
      <c r="B2" s="205"/>
      <c r="C2" s="208" t="s">
        <v>22</v>
      </c>
      <c r="D2" s="208"/>
      <c r="E2" s="208"/>
      <c r="F2" s="208" t="s">
        <v>80</v>
      </c>
      <c r="G2" s="208"/>
      <c r="H2" s="208"/>
    </row>
    <row r="3" spans="1:8" ht="21.75" customHeight="1">
      <c r="A3" s="205"/>
      <c r="B3" s="205"/>
      <c r="C3" s="24" t="s">
        <v>3</v>
      </c>
      <c r="D3" s="24" t="s">
        <v>6</v>
      </c>
      <c r="E3" s="207" t="s">
        <v>8</v>
      </c>
      <c r="F3" s="24" t="s">
        <v>3</v>
      </c>
      <c r="G3" s="24" t="s">
        <v>6</v>
      </c>
      <c r="H3" s="207" t="s">
        <v>8</v>
      </c>
    </row>
    <row r="4" spans="1:8" ht="21.75" customHeight="1">
      <c r="A4" s="205"/>
      <c r="B4" s="205"/>
      <c r="C4" s="24" t="s">
        <v>4</v>
      </c>
      <c r="D4" s="24" t="s">
        <v>7</v>
      </c>
      <c r="E4" s="207"/>
      <c r="F4" s="24" t="s">
        <v>4</v>
      </c>
      <c r="G4" s="24" t="s">
        <v>7</v>
      </c>
      <c r="H4" s="207"/>
    </row>
    <row r="5" spans="1:8" ht="22.5" customHeight="1">
      <c r="A5" s="205"/>
      <c r="B5" s="205"/>
      <c r="C5" s="24" t="s">
        <v>5</v>
      </c>
      <c r="D5" s="24">
        <v>5</v>
      </c>
      <c r="E5" s="207"/>
      <c r="F5" s="24" t="s">
        <v>5</v>
      </c>
      <c r="G5" s="24">
        <v>5</v>
      </c>
      <c r="H5" s="207"/>
    </row>
    <row r="6" spans="1:8" ht="27.75">
      <c r="A6" s="209" t="s">
        <v>21</v>
      </c>
      <c r="B6" s="209"/>
      <c r="C6" s="25">
        <f t="shared" ref="C6:H6" si="0">C7+C9+C10+C11+C12+C13+C14+C15+C16+C17+C18</f>
        <v>100</v>
      </c>
      <c r="D6" s="25">
        <f t="shared" si="0"/>
        <v>55</v>
      </c>
      <c r="E6" s="25">
        <f t="shared" si="0"/>
        <v>5</v>
      </c>
      <c r="F6" s="25">
        <f t="shared" si="0"/>
        <v>100</v>
      </c>
      <c r="G6" s="25">
        <f t="shared" si="0"/>
        <v>0</v>
      </c>
      <c r="H6" s="25">
        <f t="shared" si="0"/>
        <v>0</v>
      </c>
    </row>
    <row r="7" spans="1:8" ht="27.75">
      <c r="A7" s="206" t="s">
        <v>9</v>
      </c>
      <c r="B7" s="206"/>
      <c r="C7" s="26">
        <v>5</v>
      </c>
      <c r="D7" s="26">
        <v>5</v>
      </c>
      <c r="E7" s="27">
        <f>D7*C7/100</f>
        <v>0.25</v>
      </c>
      <c r="F7" s="26">
        <v>5</v>
      </c>
      <c r="G7" s="28"/>
      <c r="H7" s="27">
        <f>G7*F7/100</f>
        <v>0</v>
      </c>
    </row>
    <row r="8" spans="1:8" ht="27.75">
      <c r="A8" s="206" t="s">
        <v>10</v>
      </c>
      <c r="B8" s="206"/>
      <c r="C8" s="29"/>
      <c r="D8" s="29"/>
      <c r="E8" s="29"/>
      <c r="F8" s="29"/>
      <c r="G8" s="30"/>
      <c r="H8" s="29"/>
    </row>
    <row r="9" spans="1:8" ht="28.5">
      <c r="A9" s="31">
        <v>1</v>
      </c>
      <c r="B9" s="32" t="s">
        <v>11</v>
      </c>
      <c r="C9" s="33">
        <v>20</v>
      </c>
      <c r="D9" s="33">
        <v>5</v>
      </c>
      <c r="E9" s="33">
        <f>D9*C9/100</f>
        <v>1</v>
      </c>
      <c r="F9" s="33">
        <v>20</v>
      </c>
      <c r="G9" s="34"/>
      <c r="H9" s="33">
        <f>G9*F9/100</f>
        <v>0</v>
      </c>
    </row>
    <row r="10" spans="1:8" ht="28.5">
      <c r="A10" s="31">
        <v>2</v>
      </c>
      <c r="B10" s="32" t="s">
        <v>12</v>
      </c>
      <c r="C10" s="33">
        <v>10</v>
      </c>
      <c r="D10" s="33">
        <v>5</v>
      </c>
      <c r="E10" s="33">
        <f t="shared" ref="E10:E18" si="1">D10*C10/100</f>
        <v>0.5</v>
      </c>
      <c r="F10" s="33">
        <v>10</v>
      </c>
      <c r="G10" s="34"/>
      <c r="H10" s="33">
        <f t="shared" ref="H10:H18" si="2">G10*F10/100</f>
        <v>0</v>
      </c>
    </row>
    <row r="11" spans="1:8" ht="28.5">
      <c r="A11" s="35">
        <v>3</v>
      </c>
      <c r="B11" s="36" t="s">
        <v>13</v>
      </c>
      <c r="C11" s="37">
        <v>5</v>
      </c>
      <c r="D11" s="37">
        <v>5</v>
      </c>
      <c r="E11" s="37">
        <f t="shared" si="1"/>
        <v>0.25</v>
      </c>
      <c r="F11" s="37">
        <v>5</v>
      </c>
      <c r="G11" s="34"/>
      <c r="H11" s="37">
        <f t="shared" si="2"/>
        <v>0</v>
      </c>
    </row>
    <row r="12" spans="1:8" ht="55.5">
      <c r="A12" s="35">
        <v>4</v>
      </c>
      <c r="B12" s="36" t="s">
        <v>14</v>
      </c>
      <c r="C12" s="37">
        <v>5</v>
      </c>
      <c r="D12" s="37">
        <v>5</v>
      </c>
      <c r="E12" s="37">
        <f t="shared" si="1"/>
        <v>0.25</v>
      </c>
      <c r="F12" s="37">
        <v>5</v>
      </c>
      <c r="G12" s="34"/>
      <c r="H12" s="37">
        <f t="shared" si="2"/>
        <v>0</v>
      </c>
    </row>
    <row r="13" spans="1:8" ht="28.5">
      <c r="A13" s="35">
        <v>5</v>
      </c>
      <c r="B13" s="36" t="s">
        <v>15</v>
      </c>
      <c r="C13" s="37">
        <v>5</v>
      </c>
      <c r="D13" s="37">
        <v>5</v>
      </c>
      <c r="E13" s="37">
        <f t="shared" si="1"/>
        <v>0.25</v>
      </c>
      <c r="F13" s="37">
        <v>5</v>
      </c>
      <c r="G13" s="34"/>
      <c r="H13" s="37">
        <f t="shared" si="2"/>
        <v>0</v>
      </c>
    </row>
    <row r="14" spans="1:8" ht="28.5">
      <c r="A14" s="35">
        <v>6</v>
      </c>
      <c r="B14" s="36" t="s">
        <v>16</v>
      </c>
      <c r="C14" s="37">
        <v>10</v>
      </c>
      <c r="D14" s="37">
        <v>5</v>
      </c>
      <c r="E14" s="37">
        <f t="shared" si="1"/>
        <v>0.5</v>
      </c>
      <c r="F14" s="37">
        <v>10</v>
      </c>
      <c r="G14" s="34"/>
      <c r="H14" s="37">
        <f t="shared" si="2"/>
        <v>0</v>
      </c>
    </row>
    <row r="15" spans="1:8" ht="28.5">
      <c r="A15" s="38">
        <v>7</v>
      </c>
      <c r="B15" s="39" t="s">
        <v>17</v>
      </c>
      <c r="C15" s="40">
        <v>5</v>
      </c>
      <c r="D15" s="40">
        <v>5</v>
      </c>
      <c r="E15" s="40">
        <f t="shared" si="1"/>
        <v>0.25</v>
      </c>
      <c r="F15" s="40">
        <v>5</v>
      </c>
      <c r="G15" s="34"/>
      <c r="H15" s="40">
        <f t="shared" si="2"/>
        <v>0</v>
      </c>
    </row>
    <row r="16" spans="1:8" ht="28.5">
      <c r="A16" s="38">
        <v>8</v>
      </c>
      <c r="B16" s="39" t="s">
        <v>18</v>
      </c>
      <c r="C16" s="40">
        <v>10</v>
      </c>
      <c r="D16" s="40">
        <v>5</v>
      </c>
      <c r="E16" s="40">
        <f t="shared" si="1"/>
        <v>0.5</v>
      </c>
      <c r="F16" s="40">
        <v>10</v>
      </c>
      <c r="G16" s="34"/>
      <c r="H16" s="40">
        <f t="shared" si="2"/>
        <v>0</v>
      </c>
    </row>
    <row r="17" spans="1:8" ht="28.5">
      <c r="A17" s="38">
        <v>9</v>
      </c>
      <c r="B17" s="39" t="s">
        <v>19</v>
      </c>
      <c r="C17" s="40">
        <v>10</v>
      </c>
      <c r="D17" s="40">
        <v>5</v>
      </c>
      <c r="E17" s="40">
        <f t="shared" si="1"/>
        <v>0.5</v>
      </c>
      <c r="F17" s="40">
        <v>10</v>
      </c>
      <c r="G17" s="34"/>
      <c r="H17" s="40">
        <f t="shared" si="2"/>
        <v>0</v>
      </c>
    </row>
    <row r="18" spans="1:8" ht="28.5">
      <c r="A18" s="41">
        <v>10</v>
      </c>
      <c r="B18" s="42" t="s">
        <v>20</v>
      </c>
      <c r="C18" s="43">
        <v>15</v>
      </c>
      <c r="D18" s="43">
        <v>5</v>
      </c>
      <c r="E18" s="43">
        <f t="shared" si="1"/>
        <v>0.75</v>
      </c>
      <c r="F18" s="43">
        <v>15</v>
      </c>
      <c r="G18" s="34"/>
      <c r="H18" s="43">
        <f t="shared" si="2"/>
        <v>0</v>
      </c>
    </row>
    <row r="20" spans="1:8" ht="27.75">
      <c r="B20" s="75" t="s">
        <v>53</v>
      </c>
    </row>
    <row r="21" spans="1:8" ht="51.75" customHeight="1">
      <c r="A21" s="9" t="s">
        <v>120</v>
      </c>
      <c r="B21" s="73" t="s">
        <v>115</v>
      </c>
    </row>
    <row r="22" spans="1:8" ht="48">
      <c r="A22" s="9" t="s">
        <v>121</v>
      </c>
      <c r="B22" s="73" t="s">
        <v>116</v>
      </c>
    </row>
    <row r="23" spans="1:8" ht="96">
      <c r="A23" s="9" t="s">
        <v>122</v>
      </c>
      <c r="B23" s="73" t="s">
        <v>117</v>
      </c>
    </row>
    <row r="24" spans="1:8" ht="72">
      <c r="A24" s="9" t="s">
        <v>123</v>
      </c>
      <c r="B24" s="73" t="s">
        <v>118</v>
      </c>
    </row>
    <row r="25" spans="1:8" ht="51" customHeight="1">
      <c r="A25" s="9" t="s">
        <v>124</v>
      </c>
      <c r="B25" s="74" t="s">
        <v>119</v>
      </c>
    </row>
  </sheetData>
  <mergeCells count="11">
    <mergeCell ref="A8:B8"/>
    <mergeCell ref="E3:E5"/>
    <mergeCell ref="C2:E2"/>
    <mergeCell ref="F2:H2"/>
    <mergeCell ref="H3:H5"/>
    <mergeCell ref="A6:B6"/>
    <mergeCell ref="A1:B1"/>
    <mergeCell ref="A2:B5"/>
    <mergeCell ref="C1:D1"/>
    <mergeCell ref="F1:G1"/>
    <mergeCell ref="A7:B7"/>
  </mergeCells>
  <pageMargins left="0.7" right="0.7" top="0.75" bottom="0.75" header="0.3" footer="0.3"/>
  <pageSetup paperSize="9"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5AE61-58C0-414C-8F84-871A6AB189BF}">
  <dimension ref="A1:G3"/>
  <sheetViews>
    <sheetView view="pageBreakPreview" zoomScale="160" zoomScaleNormal="100" zoomScaleSheetLayoutView="160" workbookViewId="0">
      <selection activeCell="B3" sqref="B3:D3"/>
    </sheetView>
  </sheetViews>
  <sheetFormatPr defaultRowHeight="15"/>
  <cols>
    <col min="1" max="1" width="58.42578125" customWidth="1"/>
    <col min="7" max="7" width="10" bestFit="1" customWidth="1"/>
  </cols>
  <sheetData>
    <row r="1" spans="1:7" ht="39.75">
      <c r="A1" s="65" t="s">
        <v>104</v>
      </c>
      <c r="B1" s="158" t="s">
        <v>23</v>
      </c>
      <c r="C1" s="158"/>
      <c r="D1" s="18">
        <v>15</v>
      </c>
      <c r="E1" s="159" t="s">
        <v>80</v>
      </c>
      <c r="F1" s="159"/>
      <c r="G1" s="53">
        <f>IFERROR((15*B3)/(B2*100),0)</f>
        <v>0</v>
      </c>
    </row>
    <row r="2" spans="1:7" ht="24">
      <c r="A2" s="8" t="s">
        <v>105</v>
      </c>
      <c r="B2" s="210"/>
      <c r="C2" s="210"/>
      <c r="D2" s="210"/>
    </row>
    <row r="3" spans="1:7" ht="24">
      <c r="A3" s="8" t="s">
        <v>106</v>
      </c>
      <c r="B3" s="210"/>
      <c r="C3" s="210"/>
      <c r="D3" s="210"/>
    </row>
  </sheetData>
  <mergeCells count="4">
    <mergeCell ref="B1:C1"/>
    <mergeCell ref="E1:F1"/>
    <mergeCell ref="B2:D2"/>
    <mergeCell ref="B3:D3"/>
  </mergeCells>
  <pageMargins left="0.7" right="0.7" top="0.75" bottom="0.75" header="0.3" footer="0.3"/>
  <pageSetup paperSize="9" scale="7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1"/>
  <sheetViews>
    <sheetView view="pageBreakPreview" zoomScaleNormal="100" zoomScaleSheetLayoutView="100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I4" sqref="I4:I10"/>
    </sheetView>
  </sheetViews>
  <sheetFormatPr defaultRowHeight="211.5" customHeight="1"/>
  <cols>
    <col min="7" max="7" width="43.42578125" customWidth="1"/>
    <col min="8" max="8" width="10.42578125" bestFit="1" customWidth="1"/>
    <col min="9" max="9" width="11.140625" bestFit="1" customWidth="1"/>
  </cols>
  <sheetData>
    <row r="1" spans="1:9" s="5" customFormat="1" ht="24">
      <c r="A1" s="212" t="s">
        <v>84</v>
      </c>
      <c r="B1" s="212"/>
      <c r="C1" s="212"/>
      <c r="D1" s="212"/>
      <c r="E1" s="212"/>
      <c r="F1" s="212"/>
      <c r="G1" s="213"/>
      <c r="H1" s="21" t="s">
        <v>23</v>
      </c>
      <c r="I1" s="23" t="s">
        <v>80</v>
      </c>
    </row>
    <row r="2" spans="1:9" s="2" customFormat="1" ht="27.75">
      <c r="A2" s="214"/>
      <c r="B2" s="214"/>
      <c r="C2" s="214"/>
      <c r="D2" s="214"/>
      <c r="E2" s="214"/>
      <c r="F2" s="214"/>
      <c r="G2" s="215"/>
      <c r="H2" s="22">
        <v>15</v>
      </c>
      <c r="I2" s="54">
        <f>I3*15/25</f>
        <v>0</v>
      </c>
    </row>
    <row r="3" spans="1:9" s="2" customFormat="1" ht="21" customHeight="1">
      <c r="A3" s="211" t="s">
        <v>24</v>
      </c>
      <c r="B3" s="211"/>
      <c r="C3" s="211"/>
      <c r="D3" s="211"/>
      <c r="E3" s="211"/>
      <c r="F3" s="211"/>
      <c r="G3" s="211"/>
      <c r="H3" s="17">
        <v>25</v>
      </c>
      <c r="I3" s="19">
        <f>I4+I5+I6+I7+I8+I9+I10</f>
        <v>0</v>
      </c>
    </row>
    <row r="4" spans="1:9" s="2" customFormat="1" ht="46.5" customHeight="1">
      <c r="A4" s="219" t="s">
        <v>218</v>
      </c>
      <c r="B4" s="220"/>
      <c r="C4" s="220"/>
      <c r="D4" s="220"/>
      <c r="E4" s="220"/>
      <c r="F4" s="221"/>
      <c r="G4" s="222" t="s">
        <v>27</v>
      </c>
      <c r="H4" s="12">
        <v>2</v>
      </c>
      <c r="I4" s="20"/>
    </row>
    <row r="5" spans="1:9" s="2" customFormat="1" ht="23.25" customHeight="1">
      <c r="A5" s="219" t="s">
        <v>126</v>
      </c>
      <c r="B5" s="220"/>
      <c r="C5" s="220"/>
      <c r="D5" s="220"/>
      <c r="E5" s="220"/>
      <c r="F5" s="221"/>
      <c r="G5" s="223"/>
      <c r="H5" s="12">
        <v>1</v>
      </c>
      <c r="I5" s="20"/>
    </row>
    <row r="6" spans="1:9" s="2" customFormat="1" ht="171" customHeight="1">
      <c r="A6" s="219" t="s">
        <v>125</v>
      </c>
      <c r="B6" s="220"/>
      <c r="C6" s="220"/>
      <c r="D6" s="220"/>
      <c r="E6" s="220"/>
      <c r="F6" s="221"/>
      <c r="G6" s="223"/>
      <c r="H6" s="13">
        <v>5</v>
      </c>
      <c r="I6" s="20"/>
    </row>
    <row r="7" spans="1:9" s="2" customFormat="1" ht="152.25" customHeight="1">
      <c r="A7" s="219" t="s">
        <v>82</v>
      </c>
      <c r="B7" s="220"/>
      <c r="C7" s="220"/>
      <c r="D7" s="220"/>
      <c r="E7" s="220"/>
      <c r="F7" s="221"/>
      <c r="G7" s="223"/>
      <c r="H7" s="13">
        <v>5</v>
      </c>
      <c r="I7" s="20"/>
    </row>
    <row r="8" spans="1:9" s="2" customFormat="1" ht="201.75" customHeight="1">
      <c r="A8" s="219" t="s">
        <v>83</v>
      </c>
      <c r="B8" s="220"/>
      <c r="C8" s="220"/>
      <c r="D8" s="220"/>
      <c r="E8" s="220"/>
      <c r="F8" s="221"/>
      <c r="G8" s="224"/>
      <c r="H8" s="13">
        <v>5</v>
      </c>
      <c r="I8" s="20"/>
    </row>
    <row r="9" spans="1:9" s="2" customFormat="1" ht="199.5" customHeight="1">
      <c r="A9" s="216" t="s">
        <v>81</v>
      </c>
      <c r="B9" s="217"/>
      <c r="C9" s="217"/>
      <c r="D9" s="217"/>
      <c r="E9" s="217"/>
      <c r="F9" s="218"/>
      <c r="G9" s="11"/>
      <c r="H9" s="13">
        <v>5</v>
      </c>
      <c r="I9" s="20"/>
    </row>
    <row r="10" spans="1:9" s="2" customFormat="1" ht="68.25" customHeight="1">
      <c r="A10" s="216" t="s">
        <v>26</v>
      </c>
      <c r="B10" s="217"/>
      <c r="C10" s="217"/>
      <c r="D10" s="217"/>
      <c r="E10" s="217"/>
      <c r="F10" s="218"/>
      <c r="G10" s="3"/>
      <c r="H10" s="14">
        <v>2</v>
      </c>
      <c r="I10" s="20"/>
    </row>
    <row r="11" spans="1:9" ht="211.5" customHeight="1">
      <c r="A11" s="4"/>
      <c r="B11" s="4"/>
      <c r="C11" s="4"/>
      <c r="D11" s="4"/>
      <c r="E11" s="4"/>
      <c r="F11" s="4"/>
    </row>
  </sheetData>
  <mergeCells count="10">
    <mergeCell ref="A3:G3"/>
    <mergeCell ref="A1:G2"/>
    <mergeCell ref="A9:F9"/>
    <mergeCell ref="A10:F10"/>
    <mergeCell ref="A4:F4"/>
    <mergeCell ref="G4:G8"/>
    <mergeCell ref="A5:F5"/>
    <mergeCell ref="A6:F6"/>
    <mergeCell ref="A7:F7"/>
    <mergeCell ref="A8:F8"/>
  </mergeCells>
  <pageMargins left="0.25" right="0.25" top="0.75" bottom="0.75" header="0.3" footer="0.3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5</vt:i4>
      </vt:variant>
    </vt:vector>
  </HeadingPairs>
  <TitlesOfParts>
    <vt:vector size="10" baseType="lpstr">
      <vt:lpstr>สรุปคะแนน</vt:lpstr>
      <vt:lpstr>องค์ 1 นโยบาย</vt:lpstr>
      <vt:lpstr>องค์ 2 ระบบสุขภาพอำเภอ</vt:lpstr>
      <vt:lpstr>องค์ 3 รพ.สต.ติดดาว</vt:lpstr>
      <vt:lpstr>องค์ 4 To Excellence</vt:lpstr>
      <vt:lpstr>สรุปคะแนน!Print_Area</vt:lpstr>
      <vt:lpstr>'องค์ 1 นโยบาย'!Print_Area</vt:lpstr>
      <vt:lpstr>'องค์ 2 ระบบสุขภาพอำเภอ'!Print_Area</vt:lpstr>
      <vt:lpstr>'องค์ 4 To Excellence'!Print_Area</vt:lpstr>
      <vt:lpstr>'องค์ 1 นโยบาย'!Print_Titles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2020-12-07T01:23:00Z</cp:lastPrinted>
  <dcterms:created xsi:type="dcterms:W3CDTF">2019-11-12T01:09:45Z</dcterms:created>
  <dcterms:modified xsi:type="dcterms:W3CDTF">2020-12-07T01:23:07Z</dcterms:modified>
</cp:coreProperties>
</file>