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ข้อมูลดิบ พ.ค.63" sheetId="2" r:id="rId1"/>
    <sheet name="พ.ค.63" sheetId="1" r:id="rId2"/>
  </sheets>
  <definedNames>
    <definedName name="_xlnm.Print_Titles" localSheetId="0">'ข้อมูลดิบ พ.ค.63'!$B:$C</definedName>
  </definedNames>
  <calcPr calcId="144525"/>
</workbook>
</file>

<file path=xl/calcChain.xml><?xml version="1.0" encoding="utf-8"?>
<calcChain xmlns="http://schemas.openxmlformats.org/spreadsheetml/2006/main">
  <c r="AA13" i="1" l="1"/>
  <c r="Y13" i="1"/>
  <c r="N13" i="1"/>
  <c r="M13" i="1"/>
  <c r="L13" i="1"/>
  <c r="K13" i="1"/>
  <c r="O13" i="1" s="1"/>
  <c r="AA12" i="1"/>
  <c r="Y12" i="1"/>
  <c r="N12" i="1"/>
  <c r="M12" i="1"/>
  <c r="L12" i="1"/>
  <c r="K12" i="1"/>
  <c r="O12" i="1" s="1"/>
  <c r="AA11" i="1"/>
  <c r="Y11" i="1"/>
  <c r="N11" i="1"/>
  <c r="M11" i="1"/>
  <c r="L11" i="1"/>
  <c r="K11" i="1"/>
  <c r="O11" i="1" s="1"/>
  <c r="AA10" i="1"/>
  <c r="Y10" i="1"/>
  <c r="N10" i="1"/>
  <c r="M10" i="1"/>
  <c r="L10" i="1"/>
  <c r="K10" i="1"/>
  <c r="O10" i="1" s="1"/>
  <c r="AA9" i="1"/>
  <c r="Y9" i="1"/>
  <c r="N9" i="1"/>
  <c r="M9" i="1"/>
  <c r="L9" i="1"/>
  <c r="K9" i="1"/>
  <c r="O9" i="1" s="1"/>
  <c r="AA8" i="1"/>
  <c r="Y8" i="1"/>
  <c r="N8" i="1"/>
  <c r="M8" i="1"/>
  <c r="L8" i="1"/>
  <c r="K8" i="1"/>
  <c r="O8" i="1" s="1"/>
  <c r="AA7" i="1"/>
  <c r="Y7" i="1"/>
  <c r="N7" i="1"/>
  <c r="M7" i="1"/>
  <c r="L7" i="1"/>
  <c r="K7" i="1"/>
  <c r="O7" i="1" s="1"/>
  <c r="AA6" i="1"/>
  <c r="Y6" i="1"/>
  <c r="N6" i="1"/>
  <c r="M6" i="1"/>
  <c r="L6" i="1"/>
  <c r="K6" i="1"/>
  <c r="O6" i="1" s="1"/>
  <c r="AA5" i="1"/>
  <c r="Y5" i="1"/>
  <c r="N5" i="1"/>
  <c r="M5" i="1"/>
  <c r="L5" i="1"/>
  <c r="K5" i="1"/>
  <c r="O5" i="1" s="1"/>
  <c r="Z12" i="1" l="1"/>
  <c r="Z6" i="1"/>
  <c r="Z10" i="1"/>
  <c r="Z8" i="1"/>
  <c r="Z5" i="1"/>
  <c r="Z7" i="1"/>
  <c r="Z13" i="1"/>
  <c r="Z11" i="1"/>
  <c r="Z9" i="1"/>
</calcChain>
</file>

<file path=xl/sharedStrings.xml><?xml version="1.0" encoding="utf-8"?>
<sst xmlns="http://schemas.openxmlformats.org/spreadsheetml/2006/main" count="267" uniqueCount="248">
  <si>
    <t>รายงานภาวะวิกฤติแยกรายเดือน ปีงบประมาณ 2563</t>
  </si>
  <si>
    <t>ประจำเดือน พฤษภาคม  2563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</si>
  <si>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</si>
  <si>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</si>
  <si>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</si>
  <si>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</si>
  <si>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</si>
  <si>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</si>
  <si>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</si>
  <si>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</si>
  <si>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</si>
  <si>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</si>
  <si>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</si>
  <si>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</si>
  <si>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</si>
  <si>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</si>
  <si>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</si>
  <si>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</si>
  <si>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</si>
  <si>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</si>
  <si>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</si>
  <si>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</si>
  <si>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</si>
  <si>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</si>
  <si>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</si>
  <si>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</si>
  <si>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</si>
  <si>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</si>
  <si>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</si>
  <si>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</si>
  <si>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&lt;=400</t>
  </si>
  <si>
    <t>คลองหาด,รพช.</t>
  </si>
  <si>
    <t>รพช.F2 &lt;=30,000</t>
  </si>
  <si>
    <t>ตาพระยา,รพช.</t>
  </si>
  <si>
    <t>รพช.F2 30,000-60,000</t>
  </si>
  <si>
    <t>วังน้ำเย็น,รพช.</t>
  </si>
  <si>
    <t>วัฒนานคร,รพช.</t>
  </si>
  <si>
    <t>อรัญประเทศ,รพท.</t>
  </si>
  <si>
    <t>รพท.M1 &lt;=200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</si>
  <si>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</si>
  <si>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</si>
  <si>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</si>
  <si>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</si>
  <si>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</si>
  <si>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</si>
  <si>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</si>
  <si>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17  มิถุนายน  2563</t>
  </si>
  <si>
    <t>หมายเหตุ</t>
  </si>
  <si>
    <t>ใช้ค่ากลางในการคำนวน 7Plus ณ ไตรมาส 2/2563 จากกองเศรษฐกิจฯ สป</t>
  </si>
  <si>
    <t>AskDate</t>
  </si>
  <si>
    <t>RatioID</t>
  </si>
  <si>
    <t>RatioName</t>
  </si>
  <si>
    <t>จันทบุรี</t>
  </si>
  <si>
    <t>ฉะเชิงเทรา</t>
  </si>
  <si>
    <t>ชลบุรี</t>
  </si>
  <si>
    <t>ตราด</t>
  </si>
  <si>
    <t>ปราจีนบุรี</t>
  </si>
  <si>
    <t>ระยอง</t>
  </si>
  <si>
    <t>สมุทรปราการ</t>
  </si>
  <si>
    <t>สระแก้ว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</si>
  <si>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</si>
  <si>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</si>
  <si>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</si>
  <si>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</si>
  <si>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</si>
  <si>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</si>
  <si>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</si>
  <si>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</si>
  <si>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</si>
  <si>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</si>
  <si>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</si>
  <si>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</si>
  <si>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</si>
  <si>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</si>
  <si>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</si>
  <si>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</si>
  <si>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</si>
  <si>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</si>
  <si>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</si>
  <si>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</si>
  <si>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</si>
  <si>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</si>
  <si>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</si>
  <si>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</si>
  <si>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</si>
  <si>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</si>
  <si>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</si>
  <si>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</si>
  <si>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</si>
  <si>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</si>
  <si>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</si>
  <si>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</si>
  <si>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</si>
  <si>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</si>
  <si>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</si>
  <si>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</si>
  <si>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</si>
  <si>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</si>
  <si>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</si>
  <si>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</si>
  <si>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</si>
  <si>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</si>
  <si>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</si>
  <si>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</si>
  <si>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</si>
  <si>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</si>
  <si>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</si>
  <si>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</si>
  <si>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</si>
  <si>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</si>
  <si>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</si>
  <si>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</si>
  <si>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</si>
  <si>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</si>
  <si>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</si>
  <si>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</si>
  <si>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</si>
  <si>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</si>
  <si>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</si>
  <si>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</si>
  <si>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</si>
  <si>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</si>
  <si>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</si>
  <si>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</si>
  <si>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</si>
  <si>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</si>
  <si>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</si>
  <si>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</si>
  <si>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</si>
  <si>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</si>
  <si>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</si>
  <si>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</si>
  <si>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</si>
  <si>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</si>
  <si>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</si>
  <si>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</si>
  <si>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</si>
  <si>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</si>
  <si>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</si>
  <si>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</si>
  <si>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</si>
  <si>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</si>
  <si>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</si>
  <si>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</si>
  <si>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</si>
  <si>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</si>
  <si>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</si>
  <si>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</si>
  <si>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</si>
  <si>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</si>
  <si>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</si>
  <si>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</si>
  <si>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</si>
  <si>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</si>
  <si>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</si>
  <si>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</si>
  <si>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</si>
  <si>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</si>
  <si>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</si>
  <si>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10696</t>
  </si>
  <si>
    <t>10845</t>
  </si>
  <si>
    <t>10846</t>
  </si>
  <si>
    <t>10847</t>
  </si>
  <si>
    <t>10848</t>
  </si>
  <si>
    <t>10849</t>
  </si>
  <si>
    <t>13816</t>
  </si>
  <si>
    <t>10665</t>
  </si>
  <si>
    <t>10857</t>
  </si>
  <si>
    <t>10858</t>
  </si>
  <si>
    <t>10859</t>
  </si>
  <si>
    <t>10860</t>
  </si>
  <si>
    <t>10861</t>
  </si>
  <si>
    <t>10862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</si>
  <si>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</si>
  <si>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</si>
  <si>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</si>
  <si>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</si>
  <si>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</si>
  <si>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</si>
  <si>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</si>
  <si>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</si>
  <si>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10685</t>
  </si>
  <si>
    <t>10752</t>
  </si>
  <si>
    <t>10753</t>
  </si>
  <si>
    <t>10754</t>
  </si>
  <si>
    <t>10755</t>
  </si>
  <si>
    <t>28785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</si>
  <si>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</si>
  <si>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</si>
  <si>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</si>
  <si>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</si>
  <si>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</si>
  <si>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</si>
  <si>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</si>
  <si>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</si>
  <si>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</si>
  <si>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100</t>
  </si>
  <si>
    <t>101</t>
  </si>
  <si>
    <t>102</t>
  </si>
  <si>
    <t>103</t>
  </si>
  <si>
    <t>อัตราส่วนลูกหนี้ต่อสินทรัพย์หมุนเวียน</t>
  </si>
  <si>
    <t>104</t>
  </si>
  <si>
    <t>105</t>
  </si>
  <si>
    <t>เงินบำรุงคงเหลือ(หักหนี้แล้ว)</t>
  </si>
  <si>
    <t>105.1</t>
  </si>
  <si>
    <t>เงินบำรุงคงเหลือ(หักหนี้แล้ว)ต่อหนี้สินหมุนเวียน</t>
  </si>
  <si>
    <t>260</t>
  </si>
  <si>
    <t>Average Payment Period (ยาและเวชภัณฑ์มิใช่ยา)</t>
  </si>
  <si>
    <t>261</t>
  </si>
  <si>
    <t>Average Collection Period-สิทธิ UC</t>
  </si>
  <si>
    <t>262</t>
  </si>
  <si>
    <t>Average Collection Period- CSMBS</t>
  </si>
  <si>
    <t>263</t>
  </si>
  <si>
    <t>Average Collection Period-SSS</t>
  </si>
  <si>
    <t>264</t>
  </si>
  <si>
    <t>302</t>
  </si>
  <si>
    <t>อัตรากำไรขั้นต้น(ไม่มีค่าเสื่อมฯ)</t>
  </si>
  <si>
    <t>303</t>
  </si>
  <si>
    <t>อัตรากำไรขั้นต้น(มีค่าเสื่อมฯ)</t>
  </si>
  <si>
    <t>304</t>
  </si>
  <si>
    <t>อัตรากำไรจากการดำเนินงาน(ไม่มีค่าเสื่อมฯ)</t>
  </si>
  <si>
    <t>305</t>
  </si>
  <si>
    <t>อัตรากำไรจากการดำเนินงาน(มีค่าเสื่อมฯ)</t>
  </si>
  <si>
    <t>306</t>
  </si>
  <si>
    <t>อัตรากำไรสุทธิ(ไม่มีค่าเสื่อมฯ)</t>
  </si>
  <si>
    <t>307</t>
  </si>
  <si>
    <t>อัตรากำไรสุทธิ(มีค่าเสื่อมฯ)</t>
  </si>
  <si>
    <t>310</t>
  </si>
  <si>
    <t>ค่าใช้จ่ายรวมต่อรายได้จากการบริการ %</t>
  </si>
  <si>
    <t>311</t>
  </si>
  <si>
    <t>ต้นทุนค่ารักษาพยาบาลต่อค่าใช้จ่ายรวม %</t>
  </si>
  <si>
    <t>312</t>
  </si>
  <si>
    <t>ค่าใช้จ่ายดำเนินการต่อค่าใช้จ่ายรวม %</t>
  </si>
  <si>
    <t>313</t>
  </si>
  <si>
    <t>ค่าใช้จ่ายบุคลากรต่อค่าใช้จ่ายรวม %</t>
  </si>
  <si>
    <t>314</t>
  </si>
  <si>
    <t>กำไรสุทธิ(ไม่มีค่าเสื่อมฯ)ต่อสินทรัพย์รวม %</t>
  </si>
  <si>
    <t>315</t>
  </si>
  <si>
    <t>กำไรสุทธิ(มีค่าเสื่อมฯ)ต่อสินทรัพย์รวม %</t>
  </si>
  <si>
    <t>316</t>
  </si>
  <si>
    <t>I/E Ratio</t>
  </si>
  <si>
    <t>320</t>
  </si>
  <si>
    <t>Operating Margin %</t>
  </si>
  <si>
    <t>321</t>
  </si>
  <si>
    <t>Return on Asset %</t>
  </si>
  <si>
    <t>333</t>
  </si>
  <si>
    <t>334</t>
  </si>
  <si>
    <t>ประจำเดือน  พฤษภาคม  2563 ใช้ข้อมูลจาก http://hfo63.cfo.in.th/  ณ วันที่ 17  มิถุนายน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</si>
</sst>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_ ;\-#,##0.00\ 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0"/>
      <color theme="1"/>
      <name val="Tahoma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05">
    <xf numFmtId="0" fontId="0" fillId="0" borderId="0" xfId="0"/>
    <xf numFmtId="0" fontId="3" fillId="0" borderId="0" xfId="0" applyFont="1" applyFill="1"/>
    <xf numFmtId="0" fontId="2" fillId="0" borderId="0" xfId="0" applyFont="1" applyFill="1" applyBorder="1"/>
    <xf numFmtId="43" fontId="2" fillId="0" borderId="0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hidden="1"/>
    </xf>
    <xf numFmtId="43" fontId="4" fillId="0" borderId="1" xfId="1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7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NumberFormat="1" applyFont="1" applyFill="1" applyBorder="1" applyAlignment="1" applyProtection="1">
      <alignment horizontal="center"/>
      <protection hidden="1"/>
    </xf>
    <xf numFmtId="43" fontId="3" fillId="0" borderId="0" xfId="1" applyFont="1" applyFill="1"/>
    <xf numFmtId="0" fontId="3" fillId="0" borderId="0" xfId="0" applyFont="1" applyFill="1" applyAlignment="1">
      <alignment vertical="top"/>
    </xf>
    <xf numFmtId="43" fontId="3" fillId="0" borderId="0" xfId="1" applyNumberFormat="1" applyFont="1" applyFill="1"/>
    <xf numFmtId="0" fontId="1" fillId="0" borderId="0" xfId="5" applyAlignment="1">
      <alignment horizontal="center"/>
    </xf>
    <xf numFmtId="0" fontId="1" fillId="0" borderId="0" xfId="5"/>
    <xf numFmtId="0" fontId="1" fillId="0" borderId="0" xfId="5" applyAlignment="1">
      <alignment vertical="top"/>
    </xf>
    <xf numFmtId="0" fontId="7" fillId="5" borderId="1" xfId="6" applyFont="1" applyFill="1" applyBorder="1" applyAlignment="1" applyProtection="1">
      <alignment horizontal="center" vertical="top" wrapText="1" shrinkToFit="1"/>
      <protection locked="0"/>
    </xf>
    <xf numFmtId="0" fontId="7" fillId="6" borderId="1" xfId="6" applyFont="1" applyFill="1" applyBorder="1" applyAlignment="1" applyProtection="1">
      <alignment horizontal="center" vertical="top" wrapText="1" shrinkToFit="1"/>
      <protection locked="0"/>
    </xf>
    <xf numFmtId="0" fontId="7" fillId="7" borderId="1" xfId="6" applyFont="1" applyFill="1" applyBorder="1" applyAlignment="1" applyProtection="1">
      <alignment horizontal="center" vertical="top" wrapText="1" shrinkToFit="1"/>
      <protection locked="0"/>
    </xf>
    <xf numFmtId="0" fontId="7" fillId="8" borderId="1" xfId="6" applyFont="1" applyFill="1" applyBorder="1" applyAlignment="1" applyProtection="1">
      <alignment horizontal="center" vertical="top" wrapText="1" shrinkToFit="1"/>
      <protection locked="0"/>
    </xf>
    <xf numFmtId="0" fontId="7" fillId="9" borderId="1" xfId="6" applyFont="1" applyFill="1" applyBorder="1" applyAlignment="1" applyProtection="1">
      <alignment horizontal="center" vertical="top" wrapText="1" shrinkToFit="1"/>
      <protection locked="0"/>
    </xf>
    <xf numFmtId="0" fontId="7" fillId="10" borderId="1" xfId="6" applyFont="1" applyFill="1" applyBorder="1" applyAlignment="1" applyProtection="1">
      <alignment horizontal="center" vertical="top" wrapText="1" shrinkToFit="1"/>
      <protection locked="0"/>
    </xf>
    <xf numFmtId="0" fontId="7" fillId="11" borderId="1" xfId="6" applyFont="1" applyFill="1" applyBorder="1" applyAlignment="1" applyProtection="1">
      <alignment horizontal="center" vertical="top" wrapText="1" shrinkToFit="1"/>
      <protection locked="0"/>
    </xf>
    <xf numFmtId="0" fontId="7" fillId="12" borderId="1" xfId="6" applyFont="1" applyFill="1" applyBorder="1" applyAlignment="1" applyProtection="1">
      <alignment horizontal="center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6" borderId="1" xfId="5" applyFill="1" applyBorder="1" applyAlignment="1">
      <alignment horizontal="center" vertical="top"/>
    </xf>
    <xf numFmtId="0" fontId="1" fillId="7" borderId="1" xfId="5" applyFill="1" applyBorder="1" applyAlignment="1">
      <alignment horizontal="center" vertical="top"/>
    </xf>
    <xf numFmtId="0" fontId="1" fillId="8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center" vertical="top"/>
    </xf>
    <xf numFmtId="0" fontId="1" fillId="10" borderId="1" xfId="5" applyFill="1" applyBorder="1" applyAlignment="1">
      <alignment horizontal="center" vertical="top"/>
    </xf>
    <xf numFmtId="0" fontId="1" fillId="11" borderId="1" xfId="5" applyFill="1" applyBorder="1" applyAlignment="1">
      <alignment horizontal="center" vertical="top"/>
    </xf>
    <xf numFmtId="0" fontId="1" fillId="12" borderId="1" xfId="5" applyFill="1" applyBorder="1" applyAlignment="1">
      <alignment horizontal="center" vertical="top"/>
    </xf>
    <xf numFmtId="14" fontId="1" fillId="0" borderId="1" xfId="5" applyNumberFormat="1" applyFill="1" applyBorder="1" applyAlignment="1" applyProtection="1">
      <alignment horizontal="center" vertical="center"/>
    </xf>
    <xf numFmtId="0" fontId="1" fillId="9" borderId="1" xfId="5" applyFill="1" applyBorder="1" applyAlignment="1">
      <alignment horizontal="center"/>
    </xf>
    <xf numFmtId="0" fontId="1" fillId="9" borderId="1" xfId="5" applyFont="1" applyFill="1" applyBorder="1"/>
    <xf numFmtId="4" fontId="0" fillId="0" borderId="1" xfId="4" applyNumberFormat="1" applyFont="1" applyFill="1" applyBorder="1"/>
    <xf numFmtId="4" fontId="1" fillId="0" borderId="1" xfId="5" applyNumberFormat="1" applyFill="1" applyBorder="1"/>
    <xf numFmtId="0" fontId="1" fillId="0" borderId="0" xfId="5" applyFill="1"/>
    <xf numFmtId="0" fontId="1" fillId="12" borderId="1" xfId="5" applyFill="1" applyBorder="1" applyAlignment="1">
      <alignment horizontal="center"/>
    </xf>
    <xf numFmtId="0" fontId="1" fillId="12" borderId="1" xfId="5" applyFont="1" applyFill="1" applyBorder="1"/>
    <xf numFmtId="0" fontId="1" fillId="13" borderId="1" xfId="5" applyFill="1" applyBorder="1" applyAlignment="1">
      <alignment horizontal="center"/>
    </xf>
    <xf numFmtId="0" fontId="1" fillId="13" borderId="1" xfId="5" applyFont="1" applyFill="1" applyBorder="1"/>
    <xf numFmtId="0" fontId="1" fillId="0" borderId="1" xfId="5" applyFill="1" applyBorder="1" applyAlignment="1">
      <alignment horizontal="center"/>
    </xf>
    <xf numFmtId="0" fontId="1" fillId="0" borderId="1" xfId="5" applyFill="1" applyBorder="1"/>
    <xf numFmtId="0" fontId="1" fillId="14" borderId="1" xfId="5" applyFill="1" applyBorder="1" applyAlignment="1">
      <alignment horizontal="center"/>
    </xf>
    <xf numFmtId="0" fontId="1" fillId="14" borderId="1" xfId="5" applyFont="1" applyFill="1" applyBorder="1"/>
    <xf numFmtId="0" fontId="1" fillId="8" borderId="1" xfId="5" applyFill="1" applyBorder="1" applyAlignment="1">
      <alignment horizontal="center"/>
    </xf>
    <xf numFmtId="0" fontId="1" fillId="8" borderId="1" xfId="5" applyFill="1" applyBorder="1"/>
    <xf numFmtId="0" fontId="1" fillId="15" borderId="1" xfId="5" applyFill="1" applyBorder="1" applyAlignment="1">
      <alignment horizontal="center"/>
    </xf>
    <xf numFmtId="0" fontId="1" fillId="15" borderId="1" xfId="5" applyFill="1" applyBorder="1"/>
    <xf numFmtId="0" fontId="1" fillId="16" borderId="1" xfId="5" applyFill="1" applyBorder="1" applyAlignment="1">
      <alignment horizontal="center"/>
    </xf>
    <xf numFmtId="0" fontId="1" fillId="16" borderId="1" xfId="5" applyFill="1" applyBorder="1"/>
    <xf numFmtId="0" fontId="1" fillId="3" borderId="1" xfId="5" applyFill="1" applyBorder="1" applyAlignment="1">
      <alignment horizontal="center"/>
    </xf>
    <xf numFmtId="0" fontId="1" fillId="3" borderId="1" xfId="5" applyFill="1" applyBorder="1"/>
    <xf numFmtId="0" fontId="1" fillId="17" borderId="1" xfId="5" applyFill="1" applyBorder="1" applyAlignment="1">
      <alignment horizontal="center"/>
    </xf>
    <xf numFmtId="0" fontId="1" fillId="17" borderId="1" xfId="5" applyFill="1" applyBorder="1"/>
    <xf numFmtId="0" fontId="1" fillId="18" borderId="1" xfId="5" applyFill="1" applyBorder="1" applyAlignment="1">
      <alignment horizontal="center"/>
    </xf>
    <xf numFmtId="0" fontId="1" fillId="18" borderId="1" xfId="5" applyFill="1" applyBorder="1"/>
    <xf numFmtId="0" fontId="1" fillId="2" borderId="1" xfId="5" applyFill="1" applyBorder="1" applyAlignment="1">
      <alignment horizontal="center"/>
    </xf>
    <xf numFmtId="0" fontId="1" fillId="2" borderId="1" xfId="5" applyFill="1" applyBorder="1"/>
    <xf numFmtId="14" fontId="1" fillId="0" borderId="1" xfId="5" applyNumberFormat="1" applyFill="1" applyBorder="1" applyAlignment="1">
      <alignment horizontal="center"/>
    </xf>
    <xf numFmtId="0" fontId="1" fillId="19" borderId="1" xfId="5" applyFill="1" applyBorder="1" applyAlignment="1">
      <alignment horizontal="center"/>
    </xf>
    <xf numFmtId="0" fontId="1" fillId="19" borderId="1" xfId="5" applyFill="1" applyBorder="1"/>
    <xf numFmtId="0" fontId="1" fillId="20" borderId="1" xfId="5" applyFill="1" applyBorder="1" applyAlignment="1">
      <alignment horizontal="center"/>
    </xf>
    <xf numFmtId="0" fontId="1" fillId="20" borderId="1" xfId="5" applyFill="1" applyBorder="1"/>
    <xf numFmtId="0" fontId="1" fillId="21" borderId="1" xfId="5" applyFill="1" applyBorder="1" applyAlignment="1">
      <alignment horizontal="center"/>
    </xf>
    <xf numFmtId="0" fontId="1" fillId="21" borderId="1" xfId="5" applyFont="1" applyFill="1" applyBorder="1"/>
    <xf numFmtId="0" fontId="0" fillId="0" borderId="0" xfId="5" applyFont="1" applyAlignment="1"/>
    <xf numFmtId="0" fontId="7" fillId="8" borderId="1" xfId="6" applyFont="1" applyFill="1" applyBorder="1" applyAlignment="1" applyProtection="1">
      <alignment horizontal="center" vertical="top"/>
      <protection locked="0"/>
    </xf>
    <xf numFmtId="0" fontId="7" fillId="9" borderId="1" xfId="6" applyFont="1" applyFill="1" applyBorder="1" applyAlignment="1" applyProtection="1">
      <alignment horizontal="center" vertical="top"/>
      <protection locked="0"/>
    </xf>
    <xf numFmtId="0" fontId="7" fillId="10" borderId="1" xfId="6" applyFont="1" applyFill="1" applyBorder="1" applyAlignment="1" applyProtection="1">
      <alignment horizontal="center" vertical="top"/>
      <protection locked="0"/>
    </xf>
    <xf numFmtId="0" fontId="7" fillId="11" borderId="1" xfId="6" applyFont="1" applyFill="1" applyBorder="1" applyAlignment="1" applyProtection="1">
      <alignment horizontal="center" vertical="top"/>
      <protection locked="0"/>
    </xf>
    <xf numFmtId="0" fontId="7" fillId="12" borderId="1" xfId="6" applyFont="1" applyFill="1" applyBorder="1" applyAlignment="1" applyProtection="1">
      <alignment horizontal="center" vertical="top"/>
      <protection locked="0"/>
    </xf>
    <xf numFmtId="0" fontId="1" fillId="0" borderId="1" xfId="5" applyBorder="1" applyAlignment="1">
      <alignment horizontal="center" vertical="center"/>
    </xf>
    <xf numFmtId="0" fontId="7" fillId="5" borderId="1" xfId="6" applyFont="1" applyFill="1" applyBorder="1" applyAlignment="1" applyProtection="1">
      <alignment horizontal="center" vertical="top"/>
      <protection locked="0"/>
    </xf>
    <xf numFmtId="0" fontId="7" fillId="6" borderId="1" xfId="6" applyFont="1" applyFill="1" applyBorder="1" applyAlignment="1" applyProtection="1">
      <alignment horizontal="center" vertical="top"/>
      <protection locked="0"/>
    </xf>
    <xf numFmtId="0" fontId="7" fillId="7" borderId="1" xfId="6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8">
    <cellStyle name="Comma" xfId="1" builtinId="3"/>
    <cellStyle name="Comma 2" xfId="2"/>
    <cellStyle name="Comma 2 2" xfId="4"/>
    <cellStyle name="Normal" xfId="0" builtinId="0"/>
    <cellStyle name="Normal 2" xfId="3"/>
    <cellStyle name="Normal 2 2" xfId="5"/>
    <cellStyle name="Normal 2 2 2" xfId="6"/>
    <cellStyle name="ปกติ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X33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4.25" x14ac:dyDescent="0.2"/>
  <cols>
    <col min="1" max="1" width="11.75" style="40" customWidth="1"/>
    <col min="2" max="2" width="9" style="39" customWidth="1"/>
    <col min="3" max="3" width="42" style="40" customWidth="1"/>
    <col min="4" max="4" width="14.75" style="40" customWidth="1"/>
    <col min="5" max="5" width="14.625" style="40" customWidth="1"/>
    <col min="6" max="7" width="14" style="40" bestFit="1" customWidth="1"/>
    <col min="8" max="8" width="14" style="40" customWidth="1"/>
    <col min="9" max="9" width="13.5" style="40" customWidth="1"/>
    <col min="10" max="10" width="15.25" style="40" bestFit="1" customWidth="1"/>
    <col min="11" max="12" width="14" style="40" bestFit="1" customWidth="1"/>
    <col min="13" max="13" width="13.25" style="40" customWidth="1"/>
    <col min="14" max="15" width="15.25" style="40" bestFit="1" customWidth="1"/>
    <col min="16" max="16" width="15" style="40" customWidth="1"/>
    <col min="17" max="17" width="14.125" style="40" customWidth="1"/>
    <col min="18" max="18" width="14.375" style="40" customWidth="1"/>
    <col min="19" max="19" width="14.25" style="40" customWidth="1"/>
    <col min="20" max="20" width="15.25" style="40" bestFit="1" customWidth="1"/>
    <col min="21" max="21" width="16.875" style="40" customWidth="1"/>
    <col min="22" max="22" width="17.625" style="40" customWidth="1"/>
    <col min="23" max="23" width="16.625" style="40" customWidth="1"/>
    <col min="24" max="24" width="15.25" style="40" bestFit="1" customWidth="1"/>
    <col min="25" max="25" width="14" style="40" bestFit="1" customWidth="1"/>
    <col min="26" max="26" width="15.25" style="40" bestFit="1" customWidth="1"/>
    <col min="27" max="27" width="18.125" style="40" bestFit="1" customWidth="1"/>
    <col min="28" max="28" width="16.375" style="40" bestFit="1" customWidth="1"/>
    <col min="29" max="29" width="16.25" style="40" customWidth="1"/>
    <col min="30" max="30" width="16.375" style="40" bestFit="1" customWidth="1"/>
    <col min="31" max="31" width="18.25" style="40" customWidth="1"/>
    <col min="32" max="32" width="16" style="40" customWidth="1"/>
    <col min="33" max="34" width="16.375" style="40" bestFit="1" customWidth="1"/>
    <col min="35" max="38" width="15.25" style="40" bestFit="1" customWidth="1"/>
    <col min="39" max="39" width="16.375" style="40" bestFit="1" customWidth="1"/>
    <col min="40" max="40" width="13.875" style="40" customWidth="1"/>
    <col min="41" max="41" width="13" style="40" customWidth="1"/>
    <col min="42" max="42" width="14.5" style="40" customWidth="1"/>
    <col min="43" max="45" width="14" style="40" bestFit="1" customWidth="1"/>
    <col min="46" max="46" width="20.125" style="40" bestFit="1" customWidth="1"/>
    <col min="47" max="47" width="16.375" style="40" bestFit="1" customWidth="1"/>
    <col min="48" max="51" width="15.25" style="40" bestFit="1" customWidth="1"/>
    <col min="52" max="52" width="14" style="40" bestFit="1" customWidth="1"/>
    <col min="53" max="53" width="16.375" style="40" bestFit="1" customWidth="1"/>
    <col min="54" max="54" width="16.875" style="40" customWidth="1"/>
    <col min="55" max="55" width="15" style="40" customWidth="1"/>
    <col min="56" max="56" width="16.25" style="40" customWidth="1"/>
    <col min="57" max="57" width="16" style="40" customWidth="1"/>
    <col min="58" max="59" width="15.25" style="40" bestFit="1" customWidth="1"/>
    <col min="60" max="60" width="17" style="40" customWidth="1"/>
    <col min="61" max="61" width="15.25" style="40" bestFit="1" customWidth="1"/>
    <col min="62" max="64" width="16.375" style="40" bestFit="1" customWidth="1"/>
    <col min="65" max="65" width="15.25" style="40" bestFit="1" customWidth="1"/>
    <col min="66" max="66" width="15.875" style="40" bestFit="1" customWidth="1"/>
    <col min="67" max="67" width="15.25" style="40" bestFit="1" customWidth="1"/>
    <col min="68" max="68" width="18.125" style="40" customWidth="1"/>
    <col min="69" max="75" width="15.25" style="40" bestFit="1" customWidth="1"/>
    <col min="76" max="76" width="14" style="40" bestFit="1" customWidth="1"/>
    <col min="77" max="16384" width="9" style="40"/>
  </cols>
  <sheetData>
    <row r="1" spans="1:76" ht="18.399999999999999" customHeight="1" x14ac:dyDescent="0.2">
      <c r="A1" s="93" t="s">
        <v>247</v>
      </c>
    </row>
    <row r="2" spans="1:76" s="41" customFormat="1" x14ac:dyDescent="0.2">
      <c r="A2" s="99" t="s">
        <v>49</v>
      </c>
      <c r="B2" s="99" t="s">
        <v>50</v>
      </c>
      <c r="C2" s="99" t="s">
        <v>51</v>
      </c>
      <c r="D2" s="100" t="s">
        <v>52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 t="s">
        <v>53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2" t="s">
        <v>54</v>
      </c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94" t="s">
        <v>55</v>
      </c>
      <c r="AN2" s="94"/>
      <c r="AO2" s="94"/>
      <c r="AP2" s="94"/>
      <c r="AQ2" s="94"/>
      <c r="AR2" s="94"/>
      <c r="AS2" s="94"/>
      <c r="AT2" s="95" t="s">
        <v>56</v>
      </c>
      <c r="AU2" s="95"/>
      <c r="AV2" s="95"/>
      <c r="AW2" s="95"/>
      <c r="AX2" s="95"/>
      <c r="AY2" s="95"/>
      <c r="AZ2" s="95"/>
      <c r="BA2" s="96" t="s">
        <v>57</v>
      </c>
      <c r="BB2" s="96"/>
      <c r="BC2" s="96"/>
      <c r="BD2" s="96"/>
      <c r="BE2" s="96"/>
      <c r="BF2" s="96"/>
      <c r="BG2" s="96"/>
      <c r="BH2" s="96"/>
      <c r="BI2" s="96"/>
      <c r="BJ2" s="97" t="s">
        <v>58</v>
      </c>
      <c r="BK2" s="97"/>
      <c r="BL2" s="97"/>
      <c r="BM2" s="97"/>
      <c r="BN2" s="97"/>
      <c r="BO2" s="97"/>
      <c r="BP2" s="98" t="s">
        <v>59</v>
      </c>
      <c r="BQ2" s="98"/>
      <c r="BR2" s="98"/>
      <c r="BS2" s="98"/>
      <c r="BT2" s="98"/>
      <c r="BU2" s="98"/>
      <c r="BV2" s="98"/>
      <c r="BW2" s="98"/>
      <c r="BX2" s="98"/>
    </row>
    <row r="3" spans="1:76" s="41" customFormat="1" ht="13.7" customHeight="1" x14ac:dyDescent="0.2">
      <c r="A3" s="99"/>
      <c r="B3" s="99"/>
      <c r="C3" s="99"/>
      <c r="D3" s="42" t="s">
        <v>60</v>
      </c>
      <c r="E3" s="42" t="s">
        <v>61</v>
      </c>
      <c r="F3" s="42" t="s">
        <v>62</v>
      </c>
      <c r="G3" s="42" t="s">
        <v>63</v>
      </c>
      <c r="H3" s="42" t="s">
        <v>64</v>
      </c>
      <c r="I3" s="42" t="s">
        <v>65</v>
      </c>
      <c r="J3" s="42" t="s">
        <v>66</v>
      </c>
      <c r="K3" s="42" t="s">
        <v>67</v>
      </c>
      <c r="L3" s="42" t="s">
        <v>68</v>
      </c>
      <c r="M3" s="42" t="s">
        <v>69</v>
      </c>
      <c r="N3" s="42" t="s">
        <v>70</v>
      </c>
      <c r="O3" s="42" t="s">
        <v>71</v>
      </c>
      <c r="P3" s="43" t="s">
        <v>72</v>
      </c>
      <c r="Q3" s="43" t="s">
        <v>73</v>
      </c>
      <c r="R3" s="43" t="s">
        <v>74</v>
      </c>
      <c r="S3" s="43" t="s">
        <v>75</v>
      </c>
      <c r="T3" s="43" t="s">
        <v>76</v>
      </c>
      <c r="U3" s="43" t="s">
        <v>77</v>
      </c>
      <c r="V3" s="43" t="s">
        <v>78</v>
      </c>
      <c r="W3" s="43" t="s">
        <v>79</v>
      </c>
      <c r="X3" s="43" t="s">
        <v>80</v>
      </c>
      <c r="Y3" s="43" t="s">
        <v>81</v>
      </c>
      <c r="Z3" s="43" t="s">
        <v>82</v>
      </c>
      <c r="AA3" s="44" t="s">
        <v>83</v>
      </c>
      <c r="AB3" s="44" t="s">
        <v>84</v>
      </c>
      <c r="AC3" s="44" t="s">
        <v>85</v>
      </c>
      <c r="AD3" s="44" t="s">
        <v>86</v>
      </c>
      <c r="AE3" s="44" t="s">
        <v>87</v>
      </c>
      <c r="AF3" s="44" t="s">
        <v>88</v>
      </c>
      <c r="AG3" s="44" t="s">
        <v>89</v>
      </c>
      <c r="AH3" s="44" t="s">
        <v>90</v>
      </c>
      <c r="AI3" s="44" t="s">
        <v>91</v>
      </c>
      <c r="AJ3" s="44" t="s">
        <v>92</v>
      </c>
      <c r="AK3" s="44" t="s">
        <v>93</v>
      </c>
      <c r="AL3" s="44" t="s">
        <v>94</v>
      </c>
      <c r="AM3" s="45" t="s">
        <v>95</v>
      </c>
      <c r="AN3" s="45" t="s">
        <v>96</v>
      </c>
      <c r="AO3" s="45" t="s">
        <v>97</v>
      </c>
      <c r="AP3" s="45" t="s">
        <v>98</v>
      </c>
      <c r="AQ3" s="45" t="s">
        <v>99</v>
      </c>
      <c r="AR3" s="45" t="s">
        <v>100</v>
      </c>
      <c r="AS3" s="45" t="s">
        <v>101</v>
      </c>
      <c r="AT3" s="46" t="s">
        <v>102</v>
      </c>
      <c r="AU3" s="46" t="s">
        <v>103</v>
      </c>
      <c r="AV3" s="46" t="s">
        <v>104</v>
      </c>
      <c r="AW3" s="46" t="s">
        <v>105</v>
      </c>
      <c r="AX3" s="46" t="s">
        <v>106</v>
      </c>
      <c r="AY3" s="46" t="s">
        <v>107</v>
      </c>
      <c r="AZ3" s="46" t="s">
        <v>108</v>
      </c>
      <c r="BA3" s="47" t="s">
        <v>109</v>
      </c>
      <c r="BB3" s="47" t="s">
        <v>110</v>
      </c>
      <c r="BC3" s="47" t="s">
        <v>111</v>
      </c>
      <c r="BD3" s="47" t="s">
        <v>112</v>
      </c>
      <c r="BE3" s="47" t="s">
        <v>113</v>
      </c>
      <c r="BF3" s="47" t="s">
        <v>114</v>
      </c>
      <c r="BG3" s="47" t="s">
        <v>115</v>
      </c>
      <c r="BH3" s="47" t="s">
        <v>116</v>
      </c>
      <c r="BI3" s="47" t="s">
        <v>117</v>
      </c>
      <c r="BJ3" s="48" t="s">
        <v>118</v>
      </c>
      <c r="BK3" s="48" t="s">
        <v>119</v>
      </c>
      <c r="BL3" s="48" t="s">
        <v>120</v>
      </c>
      <c r="BM3" s="48" t="s">
        <v>121</v>
      </c>
      <c r="BN3" s="48" t="s">
        <v>122</v>
      </c>
      <c r="BO3" s="48" t="s">
        <v>123</v>
      </c>
      <c r="BP3" s="49" t="s">
        <v>29</v>
      </c>
      <c r="BQ3" s="49" t="s">
        <v>31</v>
      </c>
      <c r="BR3" s="49" t="s">
        <v>33</v>
      </c>
      <c r="BS3" s="49" t="s">
        <v>35</v>
      </c>
      <c r="BT3" s="49" t="s">
        <v>36</v>
      </c>
      <c r="BU3" s="49" t="s">
        <v>37</v>
      </c>
      <c r="BV3" s="49" t="s">
        <v>39</v>
      </c>
      <c r="BW3" s="49" t="s">
        <v>40</v>
      </c>
      <c r="BX3" s="49" t="s">
        <v>42</v>
      </c>
    </row>
    <row r="4" spans="1:76" s="41" customFormat="1" x14ac:dyDescent="0.2">
      <c r="A4" s="99"/>
      <c r="B4" s="99"/>
      <c r="C4" s="99"/>
      <c r="D4" s="50" t="s">
        <v>124</v>
      </c>
      <c r="E4" s="50" t="s">
        <v>125</v>
      </c>
      <c r="F4" s="50" t="s">
        <v>126</v>
      </c>
      <c r="G4" s="50" t="s">
        <v>127</v>
      </c>
      <c r="H4" s="50" t="s">
        <v>128</v>
      </c>
      <c r="I4" s="50" t="s">
        <v>129</v>
      </c>
      <c r="J4" s="50" t="s">
        <v>130</v>
      </c>
      <c r="K4" s="50" t="s">
        <v>131</v>
      </c>
      <c r="L4" s="50" t="s">
        <v>132</v>
      </c>
      <c r="M4" s="50" t="s">
        <v>133</v>
      </c>
      <c r="N4" s="50" t="s">
        <v>134</v>
      </c>
      <c r="O4" s="50" t="s">
        <v>135</v>
      </c>
      <c r="P4" s="51" t="s">
        <v>136</v>
      </c>
      <c r="Q4" s="51" t="s">
        <v>137</v>
      </c>
      <c r="R4" s="51" t="s">
        <v>138</v>
      </c>
      <c r="S4" s="51" t="s">
        <v>139</v>
      </c>
      <c r="T4" s="51" t="s">
        <v>140</v>
      </c>
      <c r="U4" s="51" t="s">
        <v>141</v>
      </c>
      <c r="V4" s="51" t="s">
        <v>142</v>
      </c>
      <c r="W4" s="51" t="s">
        <v>143</v>
      </c>
      <c r="X4" s="51" t="s">
        <v>144</v>
      </c>
      <c r="Y4" s="51" t="s">
        <v>145</v>
      </c>
      <c r="Z4" s="51" t="s">
        <v>146</v>
      </c>
      <c r="AA4" s="52" t="s">
        <v>147</v>
      </c>
      <c r="AB4" s="52" t="s">
        <v>148</v>
      </c>
      <c r="AC4" s="52" t="s">
        <v>149</v>
      </c>
      <c r="AD4" s="52" t="s">
        <v>150</v>
      </c>
      <c r="AE4" s="52" t="s">
        <v>151</v>
      </c>
      <c r="AF4" s="52" t="s">
        <v>152</v>
      </c>
      <c r="AG4" s="52" t="s">
        <v>153</v>
      </c>
      <c r="AH4" s="52" t="s">
        <v>154</v>
      </c>
      <c r="AI4" s="52" t="s">
        <v>155</v>
      </c>
      <c r="AJ4" s="52" t="s">
        <v>156</v>
      </c>
      <c r="AK4" s="52" t="s">
        <v>157</v>
      </c>
      <c r="AL4" s="52" t="s">
        <v>158</v>
      </c>
      <c r="AM4" s="53" t="s">
        <v>159</v>
      </c>
      <c r="AN4" s="53" t="s">
        <v>160</v>
      </c>
      <c r="AO4" s="53" t="s">
        <v>161</v>
      </c>
      <c r="AP4" s="53" t="s">
        <v>162</v>
      </c>
      <c r="AQ4" s="53" t="s">
        <v>163</v>
      </c>
      <c r="AR4" s="53" t="s">
        <v>164</v>
      </c>
      <c r="AS4" s="53" t="s">
        <v>165</v>
      </c>
      <c r="AT4" s="54" t="s">
        <v>166</v>
      </c>
      <c r="AU4" s="54" t="s">
        <v>167</v>
      </c>
      <c r="AV4" s="54" t="s">
        <v>168</v>
      </c>
      <c r="AW4" s="54" t="s">
        <v>169</v>
      </c>
      <c r="AX4" s="54" t="s">
        <v>170</v>
      </c>
      <c r="AY4" s="54" t="s">
        <v>171</v>
      </c>
      <c r="AZ4" s="54" t="s">
        <v>172</v>
      </c>
      <c r="BA4" s="55" t="s">
        <v>173</v>
      </c>
      <c r="BB4" s="55" t="s">
        <v>174</v>
      </c>
      <c r="BC4" s="55" t="s">
        <v>175</v>
      </c>
      <c r="BD4" s="55" t="s">
        <v>176</v>
      </c>
      <c r="BE4" s="55" t="s">
        <v>177</v>
      </c>
      <c r="BF4" s="55">
        <v>10831</v>
      </c>
      <c r="BG4" s="55" t="s">
        <v>178</v>
      </c>
      <c r="BH4" s="55" t="s">
        <v>179</v>
      </c>
      <c r="BI4" s="55" t="s">
        <v>180</v>
      </c>
      <c r="BJ4" s="56" t="s">
        <v>181</v>
      </c>
      <c r="BK4" s="56" t="s">
        <v>182</v>
      </c>
      <c r="BL4" s="56" t="s">
        <v>183</v>
      </c>
      <c r="BM4" s="56" t="s">
        <v>184</v>
      </c>
      <c r="BN4" s="56" t="s">
        <v>185</v>
      </c>
      <c r="BO4" s="56" t="s">
        <v>186</v>
      </c>
      <c r="BP4" s="57" t="s">
        <v>187</v>
      </c>
      <c r="BQ4" s="57" t="s">
        <v>188</v>
      </c>
      <c r="BR4" s="57" t="s">
        <v>189</v>
      </c>
      <c r="BS4" s="57" t="s">
        <v>190</v>
      </c>
      <c r="BT4" s="57" t="s">
        <v>191</v>
      </c>
      <c r="BU4" s="57" t="s">
        <v>192</v>
      </c>
      <c r="BV4" s="57" t="s">
        <v>193</v>
      </c>
      <c r="BW4" s="57" t="s">
        <v>194</v>
      </c>
      <c r="BX4" s="57" t="s">
        <v>195</v>
      </c>
    </row>
    <row r="5" spans="1:76" s="63" customFormat="1" x14ac:dyDescent="0.2">
      <c r="A5" s="58">
        <v>43982</v>
      </c>
      <c r="B5" s="59" t="s">
        <v>196</v>
      </c>
      <c r="C5" s="60" t="s">
        <v>7</v>
      </c>
      <c r="D5" s="61">
        <v>2.09</v>
      </c>
      <c r="E5" s="61">
        <v>2.29</v>
      </c>
      <c r="F5" s="61">
        <v>3.53</v>
      </c>
      <c r="G5" s="61">
        <v>3.19</v>
      </c>
      <c r="H5" s="61">
        <v>4.08</v>
      </c>
      <c r="I5" s="61">
        <v>2.99</v>
      </c>
      <c r="J5" s="61">
        <v>1.33</v>
      </c>
      <c r="K5" s="61">
        <v>2.78</v>
      </c>
      <c r="L5" s="61">
        <v>1.48</v>
      </c>
      <c r="M5" s="61">
        <v>2.64</v>
      </c>
      <c r="N5" s="61">
        <v>1.87</v>
      </c>
      <c r="O5" s="61">
        <v>3.01</v>
      </c>
      <c r="P5" s="61">
        <v>1.79</v>
      </c>
      <c r="Q5" s="61">
        <v>1.72</v>
      </c>
      <c r="R5" s="61">
        <v>4.07</v>
      </c>
      <c r="S5" s="61">
        <v>1.5</v>
      </c>
      <c r="T5" s="61">
        <v>2.02</v>
      </c>
      <c r="U5" s="61">
        <v>3.19</v>
      </c>
      <c r="V5" s="61">
        <v>1.93</v>
      </c>
      <c r="W5" s="61">
        <v>1.19</v>
      </c>
      <c r="X5" s="61">
        <v>1.6</v>
      </c>
      <c r="Y5" s="61">
        <v>1.61</v>
      </c>
      <c r="Z5" s="61">
        <v>5.71</v>
      </c>
      <c r="AA5" s="61">
        <v>2.41</v>
      </c>
      <c r="AB5" s="61">
        <v>5.25</v>
      </c>
      <c r="AC5" s="61">
        <v>2.2599999999999998</v>
      </c>
      <c r="AD5" s="61">
        <v>3.05</v>
      </c>
      <c r="AE5" s="61">
        <v>2.09</v>
      </c>
      <c r="AF5" s="61">
        <v>2.37</v>
      </c>
      <c r="AG5" s="61">
        <v>2.2200000000000002</v>
      </c>
      <c r="AH5" s="61">
        <v>2.68</v>
      </c>
      <c r="AI5" s="61">
        <v>5.52</v>
      </c>
      <c r="AJ5" s="61">
        <v>5.2</v>
      </c>
      <c r="AK5" s="61">
        <v>6.08</v>
      </c>
      <c r="AL5" s="61">
        <v>3.51</v>
      </c>
      <c r="AM5" s="61">
        <v>2.34</v>
      </c>
      <c r="AN5" s="61">
        <v>2.86</v>
      </c>
      <c r="AO5" s="61">
        <v>2.08</v>
      </c>
      <c r="AP5" s="61">
        <v>3.35</v>
      </c>
      <c r="AQ5" s="61">
        <v>2.48</v>
      </c>
      <c r="AR5" s="61">
        <v>4.97</v>
      </c>
      <c r="AS5" s="61">
        <v>6.29</v>
      </c>
      <c r="AT5" s="61">
        <v>1.32</v>
      </c>
      <c r="AU5" s="61">
        <v>2.04</v>
      </c>
      <c r="AV5" s="61">
        <v>2.5099999999999998</v>
      </c>
      <c r="AW5" s="61">
        <v>2.11</v>
      </c>
      <c r="AX5" s="61">
        <v>2.29</v>
      </c>
      <c r="AY5" s="61">
        <v>1.23</v>
      </c>
      <c r="AZ5" s="61">
        <v>1.98</v>
      </c>
      <c r="BA5" s="61">
        <v>3.07</v>
      </c>
      <c r="BB5" s="61">
        <v>0.61</v>
      </c>
      <c r="BC5" s="61">
        <v>3.71</v>
      </c>
      <c r="BD5" s="61">
        <v>1.86</v>
      </c>
      <c r="BE5" s="61">
        <v>1.5</v>
      </c>
      <c r="BF5" s="61">
        <v>3.37</v>
      </c>
      <c r="BG5" s="61">
        <v>1.17</v>
      </c>
      <c r="BH5" s="61">
        <v>1.58</v>
      </c>
      <c r="BI5" s="61">
        <v>4.38</v>
      </c>
      <c r="BJ5" s="61">
        <v>1.06</v>
      </c>
      <c r="BK5" s="61">
        <v>3.11</v>
      </c>
      <c r="BL5" s="61">
        <v>4.0999999999999996</v>
      </c>
      <c r="BM5" s="61">
        <v>2.54</v>
      </c>
      <c r="BN5" s="61">
        <v>1.6</v>
      </c>
      <c r="BO5" s="61">
        <v>2.42</v>
      </c>
      <c r="BP5" s="61">
        <v>4.22</v>
      </c>
      <c r="BQ5" s="62">
        <v>2.1</v>
      </c>
      <c r="BR5" s="62">
        <v>3.63</v>
      </c>
      <c r="BS5" s="62">
        <v>1.66</v>
      </c>
      <c r="BT5" s="62">
        <v>2.29</v>
      </c>
      <c r="BU5" s="62">
        <v>2.12</v>
      </c>
      <c r="BV5" s="61">
        <v>2.85</v>
      </c>
      <c r="BW5" s="61">
        <v>3.88</v>
      </c>
      <c r="BX5" s="61">
        <v>2.74</v>
      </c>
    </row>
    <row r="6" spans="1:76" s="63" customFormat="1" x14ac:dyDescent="0.2">
      <c r="A6" s="58">
        <v>43982</v>
      </c>
      <c r="B6" s="64" t="s">
        <v>197</v>
      </c>
      <c r="C6" s="65" t="s">
        <v>8</v>
      </c>
      <c r="D6" s="61">
        <v>1.72</v>
      </c>
      <c r="E6" s="61">
        <v>1.93</v>
      </c>
      <c r="F6" s="61">
        <v>3.25</v>
      </c>
      <c r="G6" s="61">
        <v>2.92</v>
      </c>
      <c r="H6" s="61">
        <v>3.76</v>
      </c>
      <c r="I6" s="61">
        <v>2.72</v>
      </c>
      <c r="J6" s="61">
        <v>1.1100000000000001</v>
      </c>
      <c r="K6" s="61">
        <v>2.5099999999999998</v>
      </c>
      <c r="L6" s="61">
        <v>1.1499999999999999</v>
      </c>
      <c r="M6" s="61">
        <v>2.2599999999999998</v>
      </c>
      <c r="N6" s="61">
        <v>1.67</v>
      </c>
      <c r="O6" s="61">
        <v>2.71</v>
      </c>
      <c r="P6" s="61">
        <v>1.56</v>
      </c>
      <c r="Q6" s="61">
        <v>1.55</v>
      </c>
      <c r="R6" s="61">
        <v>3.76</v>
      </c>
      <c r="S6" s="61">
        <v>1.27</v>
      </c>
      <c r="T6" s="61">
        <v>1.91</v>
      </c>
      <c r="U6" s="61">
        <v>2.87</v>
      </c>
      <c r="V6" s="61">
        <v>1.81</v>
      </c>
      <c r="W6" s="61">
        <v>1</v>
      </c>
      <c r="X6" s="61">
        <v>1.35</v>
      </c>
      <c r="Y6" s="61">
        <v>1.44</v>
      </c>
      <c r="Z6" s="61">
        <v>5.46</v>
      </c>
      <c r="AA6" s="61">
        <v>2.2000000000000002</v>
      </c>
      <c r="AB6" s="61">
        <v>5</v>
      </c>
      <c r="AC6" s="61">
        <v>2.12</v>
      </c>
      <c r="AD6" s="61">
        <v>2.7</v>
      </c>
      <c r="AE6" s="61">
        <v>1.92</v>
      </c>
      <c r="AF6" s="61">
        <v>2.2400000000000002</v>
      </c>
      <c r="AG6" s="61">
        <v>2.0699999999999998</v>
      </c>
      <c r="AH6" s="61">
        <v>2.5299999999999998</v>
      </c>
      <c r="AI6" s="61">
        <v>5.36</v>
      </c>
      <c r="AJ6" s="61">
        <v>5.05</v>
      </c>
      <c r="AK6" s="61">
        <v>5.88</v>
      </c>
      <c r="AL6" s="61">
        <v>3.28</v>
      </c>
      <c r="AM6" s="61">
        <v>2.19</v>
      </c>
      <c r="AN6" s="61">
        <v>2.56</v>
      </c>
      <c r="AO6" s="61">
        <v>1.89</v>
      </c>
      <c r="AP6" s="61">
        <v>3.14</v>
      </c>
      <c r="AQ6" s="61">
        <v>2.29</v>
      </c>
      <c r="AR6" s="61">
        <v>4.79</v>
      </c>
      <c r="AS6" s="61">
        <v>5.92</v>
      </c>
      <c r="AT6" s="61">
        <v>1.1200000000000001</v>
      </c>
      <c r="AU6" s="61">
        <v>1.87</v>
      </c>
      <c r="AV6" s="61">
        <v>2.36</v>
      </c>
      <c r="AW6" s="61">
        <v>1.84</v>
      </c>
      <c r="AX6" s="61">
        <v>2.19</v>
      </c>
      <c r="AY6" s="61">
        <v>1.1100000000000001</v>
      </c>
      <c r="AZ6" s="61">
        <v>1.81</v>
      </c>
      <c r="BA6" s="61">
        <v>2.85</v>
      </c>
      <c r="BB6" s="61">
        <v>0.52</v>
      </c>
      <c r="BC6" s="61">
        <v>3.45</v>
      </c>
      <c r="BD6" s="61">
        <v>1.71</v>
      </c>
      <c r="BE6" s="61">
        <v>1.33</v>
      </c>
      <c r="BF6" s="61">
        <v>3.16</v>
      </c>
      <c r="BG6" s="61">
        <v>1.04</v>
      </c>
      <c r="BH6" s="61">
        <v>1.44</v>
      </c>
      <c r="BI6" s="61">
        <v>4.16</v>
      </c>
      <c r="BJ6" s="61">
        <v>0.77</v>
      </c>
      <c r="BK6" s="61">
        <v>3.01</v>
      </c>
      <c r="BL6" s="61">
        <v>4.01</v>
      </c>
      <c r="BM6" s="61">
        <v>2.31</v>
      </c>
      <c r="BN6" s="61">
        <v>1.4</v>
      </c>
      <c r="BO6" s="61">
        <v>2.33</v>
      </c>
      <c r="BP6" s="61">
        <v>3.79</v>
      </c>
      <c r="BQ6" s="61">
        <v>1.93</v>
      </c>
      <c r="BR6" s="61">
        <v>3.39</v>
      </c>
      <c r="BS6" s="61">
        <v>1.35</v>
      </c>
      <c r="BT6" s="61">
        <v>2.11</v>
      </c>
      <c r="BU6" s="61">
        <v>1.88</v>
      </c>
      <c r="BV6" s="61">
        <v>2.5299999999999998</v>
      </c>
      <c r="BW6" s="61">
        <v>3.58</v>
      </c>
      <c r="BX6" s="61">
        <v>2.5299999999999998</v>
      </c>
    </row>
    <row r="7" spans="1:76" s="63" customFormat="1" x14ac:dyDescent="0.2">
      <c r="A7" s="58">
        <v>43982</v>
      </c>
      <c r="B7" s="66" t="s">
        <v>198</v>
      </c>
      <c r="C7" s="67" t="s">
        <v>9</v>
      </c>
      <c r="D7" s="61">
        <v>0.99</v>
      </c>
      <c r="E7" s="61">
        <v>1.65</v>
      </c>
      <c r="F7" s="61">
        <v>2.98</v>
      </c>
      <c r="G7" s="61">
        <v>2.72</v>
      </c>
      <c r="H7" s="61">
        <v>3.52</v>
      </c>
      <c r="I7" s="61">
        <v>2.44</v>
      </c>
      <c r="J7" s="61">
        <v>0.84</v>
      </c>
      <c r="K7" s="61">
        <v>2.27</v>
      </c>
      <c r="L7" s="61">
        <v>1.05</v>
      </c>
      <c r="M7" s="61">
        <v>1.97</v>
      </c>
      <c r="N7" s="61">
        <v>1.46</v>
      </c>
      <c r="O7" s="61">
        <v>2.2999999999999998</v>
      </c>
      <c r="P7" s="61">
        <v>1</v>
      </c>
      <c r="Q7" s="61">
        <v>1.37</v>
      </c>
      <c r="R7" s="61">
        <v>2.87</v>
      </c>
      <c r="S7" s="61">
        <v>0.96</v>
      </c>
      <c r="T7" s="61">
        <v>1.78</v>
      </c>
      <c r="U7" s="61">
        <v>1.35</v>
      </c>
      <c r="V7" s="61">
        <v>1.1000000000000001</v>
      </c>
      <c r="W7" s="61">
        <v>0.46</v>
      </c>
      <c r="X7" s="61">
        <v>0.88</v>
      </c>
      <c r="Y7" s="61">
        <v>1.1499999999999999</v>
      </c>
      <c r="Z7" s="61">
        <v>5.08</v>
      </c>
      <c r="AA7" s="61">
        <v>1.39</v>
      </c>
      <c r="AB7" s="61">
        <v>4.3</v>
      </c>
      <c r="AC7" s="61">
        <v>1.82</v>
      </c>
      <c r="AD7" s="61">
        <v>2.4</v>
      </c>
      <c r="AE7" s="61">
        <v>1.73</v>
      </c>
      <c r="AF7" s="61">
        <v>1.82</v>
      </c>
      <c r="AG7" s="61">
        <v>1.64</v>
      </c>
      <c r="AH7" s="61">
        <v>2.2799999999999998</v>
      </c>
      <c r="AI7" s="61">
        <v>5.26</v>
      </c>
      <c r="AJ7" s="61">
        <v>4.8499999999999996</v>
      </c>
      <c r="AK7" s="61">
        <v>5.38</v>
      </c>
      <c r="AL7" s="61">
        <v>3.02</v>
      </c>
      <c r="AM7" s="61">
        <v>1.58</v>
      </c>
      <c r="AN7" s="61">
        <v>2.3199999999999998</v>
      </c>
      <c r="AO7" s="61">
        <v>1.68</v>
      </c>
      <c r="AP7" s="61">
        <v>2.76</v>
      </c>
      <c r="AQ7" s="61">
        <v>2.0299999999999998</v>
      </c>
      <c r="AR7" s="61">
        <v>4.54</v>
      </c>
      <c r="AS7" s="61">
        <v>5.32</v>
      </c>
      <c r="AT7" s="61">
        <v>0.74</v>
      </c>
      <c r="AU7" s="61">
        <v>1.31</v>
      </c>
      <c r="AV7" s="61">
        <v>1.81</v>
      </c>
      <c r="AW7" s="61">
        <v>1.56</v>
      </c>
      <c r="AX7" s="61">
        <v>1.95</v>
      </c>
      <c r="AY7" s="61">
        <v>0.94</v>
      </c>
      <c r="AZ7" s="61">
        <v>1.57</v>
      </c>
      <c r="BA7" s="61">
        <v>2.2400000000000002</v>
      </c>
      <c r="BB7" s="61">
        <v>0.09</v>
      </c>
      <c r="BC7" s="61">
        <v>2.99</v>
      </c>
      <c r="BD7" s="61">
        <v>0.75</v>
      </c>
      <c r="BE7" s="61">
        <v>0.88</v>
      </c>
      <c r="BF7" s="61">
        <v>2.34</v>
      </c>
      <c r="BG7" s="61">
        <v>0.59</v>
      </c>
      <c r="BH7" s="61">
        <v>1.01</v>
      </c>
      <c r="BI7" s="61">
        <v>3.79</v>
      </c>
      <c r="BJ7" s="61">
        <v>0.38</v>
      </c>
      <c r="BK7" s="61">
        <v>0.97</v>
      </c>
      <c r="BL7" s="61">
        <v>3.69</v>
      </c>
      <c r="BM7" s="61">
        <v>2.1</v>
      </c>
      <c r="BN7" s="61">
        <v>1.26</v>
      </c>
      <c r="BO7" s="61">
        <v>2.2999999999999998</v>
      </c>
      <c r="BP7" s="61">
        <v>2.62</v>
      </c>
      <c r="BQ7" s="61">
        <v>1.52</v>
      </c>
      <c r="BR7" s="61">
        <v>2.91</v>
      </c>
      <c r="BS7" s="61">
        <v>1</v>
      </c>
      <c r="BT7" s="61">
        <v>1.71</v>
      </c>
      <c r="BU7" s="61">
        <v>1.35</v>
      </c>
      <c r="BV7" s="61">
        <v>2.23</v>
      </c>
      <c r="BW7" s="61">
        <v>3.2</v>
      </c>
      <c r="BX7" s="61">
        <v>2.2000000000000002</v>
      </c>
    </row>
    <row r="8" spans="1:76" s="63" customFormat="1" x14ac:dyDescent="0.2">
      <c r="A8" s="58">
        <v>43982</v>
      </c>
      <c r="B8" s="68" t="s">
        <v>199</v>
      </c>
      <c r="C8" s="69" t="s">
        <v>200</v>
      </c>
      <c r="D8" s="61">
        <v>0.35</v>
      </c>
      <c r="E8" s="61">
        <v>0.12</v>
      </c>
      <c r="F8" s="61">
        <v>0.08</v>
      </c>
      <c r="G8" s="61">
        <v>0.06</v>
      </c>
      <c r="H8" s="61">
        <v>0.06</v>
      </c>
      <c r="I8" s="61">
        <v>0.09</v>
      </c>
      <c r="J8" s="61">
        <v>0.2</v>
      </c>
      <c r="K8" s="61">
        <v>0.09</v>
      </c>
      <c r="L8" s="61">
        <v>7.0000000000000007E-2</v>
      </c>
      <c r="M8" s="61">
        <v>0.11</v>
      </c>
      <c r="N8" s="61">
        <v>0.11</v>
      </c>
      <c r="O8" s="61">
        <v>0.14000000000000001</v>
      </c>
      <c r="P8" s="61">
        <v>0.31</v>
      </c>
      <c r="Q8" s="61">
        <v>0.1</v>
      </c>
      <c r="R8" s="61">
        <v>0.22</v>
      </c>
      <c r="S8" s="61">
        <v>0.2</v>
      </c>
      <c r="T8" s="61">
        <v>0.06</v>
      </c>
      <c r="U8" s="61">
        <v>0.48</v>
      </c>
      <c r="V8" s="61">
        <v>0.37</v>
      </c>
      <c r="W8" s="61">
        <v>0.46</v>
      </c>
      <c r="X8" s="61">
        <v>0.3</v>
      </c>
      <c r="Y8" s="61">
        <v>0.18</v>
      </c>
      <c r="Z8" s="61">
        <v>7.0000000000000007E-2</v>
      </c>
      <c r="AA8" s="61">
        <v>0.33</v>
      </c>
      <c r="AB8" s="61">
        <v>0.13</v>
      </c>
      <c r="AC8" s="61">
        <v>0.13</v>
      </c>
      <c r="AD8" s="61">
        <v>0.1</v>
      </c>
      <c r="AE8" s="61">
        <v>0.09</v>
      </c>
      <c r="AF8" s="61">
        <v>0.18</v>
      </c>
      <c r="AG8" s="61">
        <v>0.19</v>
      </c>
      <c r="AH8" s="61">
        <v>0.09</v>
      </c>
      <c r="AI8" s="61">
        <v>0.02</v>
      </c>
      <c r="AJ8" s="61">
        <v>0.04</v>
      </c>
      <c r="AK8" s="61">
        <v>0.08</v>
      </c>
      <c r="AL8" s="61">
        <v>0.08</v>
      </c>
      <c r="AM8" s="61">
        <v>0.26</v>
      </c>
      <c r="AN8" s="61">
        <v>0.08</v>
      </c>
      <c r="AO8" s="61">
        <v>0.1</v>
      </c>
      <c r="AP8" s="61">
        <v>0.11</v>
      </c>
      <c r="AQ8" s="61">
        <v>0.1</v>
      </c>
      <c r="AR8" s="61">
        <v>0.05</v>
      </c>
      <c r="AS8" s="61">
        <v>0.1</v>
      </c>
      <c r="AT8" s="61">
        <v>0.28999999999999998</v>
      </c>
      <c r="AU8" s="61">
        <v>0.27</v>
      </c>
      <c r="AV8" s="61">
        <v>0.22</v>
      </c>
      <c r="AW8" s="61">
        <v>0.13</v>
      </c>
      <c r="AX8" s="61">
        <v>0.1</v>
      </c>
      <c r="AY8" s="61">
        <v>0.14000000000000001</v>
      </c>
      <c r="AZ8" s="61">
        <v>0.12</v>
      </c>
      <c r="BA8" s="61">
        <v>0.2</v>
      </c>
      <c r="BB8" s="61">
        <v>0.72</v>
      </c>
      <c r="BC8" s="61">
        <v>0.12</v>
      </c>
      <c r="BD8" s="61">
        <v>0.51</v>
      </c>
      <c r="BE8" s="61">
        <v>0.3</v>
      </c>
      <c r="BF8" s="61">
        <v>0.24</v>
      </c>
      <c r="BG8" s="61">
        <v>0.39</v>
      </c>
      <c r="BH8" s="61">
        <v>0.27</v>
      </c>
      <c r="BI8" s="61">
        <v>0.09</v>
      </c>
      <c r="BJ8" s="61">
        <v>0.36</v>
      </c>
      <c r="BK8" s="61">
        <v>0.66</v>
      </c>
      <c r="BL8" s="61">
        <v>0.08</v>
      </c>
      <c r="BM8" s="61">
        <v>0.08</v>
      </c>
      <c r="BN8" s="61">
        <v>0.09</v>
      </c>
      <c r="BO8" s="61">
        <v>0.01</v>
      </c>
      <c r="BP8" s="61">
        <v>0.28000000000000003</v>
      </c>
      <c r="BQ8" s="61">
        <v>0.2</v>
      </c>
      <c r="BR8" s="61">
        <v>0.13</v>
      </c>
      <c r="BS8" s="61">
        <v>0.21</v>
      </c>
      <c r="BT8" s="61">
        <v>0.17</v>
      </c>
      <c r="BU8" s="61">
        <v>0.25</v>
      </c>
      <c r="BV8" s="61">
        <v>0.11</v>
      </c>
      <c r="BW8" s="61">
        <v>0.1</v>
      </c>
      <c r="BX8" s="61">
        <v>0.12</v>
      </c>
    </row>
    <row r="9" spans="1:76" s="63" customFormat="1" x14ac:dyDescent="0.2">
      <c r="A9" s="58">
        <v>43982</v>
      </c>
      <c r="B9" s="70" t="s">
        <v>201</v>
      </c>
      <c r="C9" s="71" t="s">
        <v>10</v>
      </c>
      <c r="D9" s="61">
        <v>305543396.48000002</v>
      </c>
      <c r="E9" s="61">
        <v>24033637.07</v>
      </c>
      <c r="F9" s="61">
        <v>27221299.57</v>
      </c>
      <c r="G9" s="61">
        <v>19943841.420000002</v>
      </c>
      <c r="H9" s="61">
        <v>28368039.09</v>
      </c>
      <c r="I9" s="61">
        <v>28148021.25</v>
      </c>
      <c r="J9" s="61">
        <v>5971208.4500000002</v>
      </c>
      <c r="K9" s="61">
        <v>19889041.300000001</v>
      </c>
      <c r="L9" s="61">
        <v>16599475.050000001</v>
      </c>
      <c r="M9" s="61">
        <v>23842573.260000002</v>
      </c>
      <c r="N9" s="61">
        <v>16429648.880000001</v>
      </c>
      <c r="O9" s="61">
        <v>29918173.879999999</v>
      </c>
      <c r="P9" s="61">
        <v>263676194.53</v>
      </c>
      <c r="Q9" s="61">
        <v>20455578.02</v>
      </c>
      <c r="R9" s="61">
        <v>86256708.959999993</v>
      </c>
      <c r="S9" s="61">
        <v>17084431.379999999</v>
      </c>
      <c r="T9" s="61">
        <v>45321414.200000003</v>
      </c>
      <c r="U9" s="61">
        <v>49675602.020000003</v>
      </c>
      <c r="V9" s="61">
        <v>70271251.620000005</v>
      </c>
      <c r="W9" s="61">
        <v>8633797.3900000006</v>
      </c>
      <c r="X9" s="61">
        <v>13821641.050000001</v>
      </c>
      <c r="Y9" s="61">
        <v>6215510.7800000003</v>
      </c>
      <c r="Z9" s="61">
        <v>33172214.010000002</v>
      </c>
      <c r="AA9" s="61">
        <v>1197996760.4400001</v>
      </c>
      <c r="AB9" s="61">
        <v>192219429.31</v>
      </c>
      <c r="AC9" s="61">
        <v>27473824.739999998</v>
      </c>
      <c r="AD9" s="61">
        <v>451395843.45999998</v>
      </c>
      <c r="AE9" s="61">
        <v>23553824.199999999</v>
      </c>
      <c r="AF9" s="61">
        <v>62645413.990000002</v>
      </c>
      <c r="AG9" s="61">
        <v>198509636.63999999</v>
      </c>
      <c r="AH9" s="61">
        <v>193783504.53999999</v>
      </c>
      <c r="AI9" s="61">
        <v>27413112.710000001</v>
      </c>
      <c r="AJ9" s="61">
        <v>152450515.63</v>
      </c>
      <c r="AK9" s="61">
        <v>91091036.049999997</v>
      </c>
      <c r="AL9" s="61">
        <v>53364705.880000003</v>
      </c>
      <c r="AM9" s="61">
        <v>163395929.19</v>
      </c>
      <c r="AN9" s="61">
        <v>20557875.940000001</v>
      </c>
      <c r="AO9" s="61">
        <v>16846798.77</v>
      </c>
      <c r="AP9" s="61">
        <v>22167471.73</v>
      </c>
      <c r="AQ9" s="61">
        <v>15960639.699999999</v>
      </c>
      <c r="AR9" s="61">
        <v>13856786.539999999</v>
      </c>
      <c r="AS9" s="61">
        <v>23959669.09</v>
      </c>
      <c r="AT9" s="61">
        <v>125720183.26000001</v>
      </c>
      <c r="AU9" s="61">
        <v>171531350.66999999</v>
      </c>
      <c r="AV9" s="61">
        <v>29381906.41</v>
      </c>
      <c r="AW9" s="61">
        <v>16544512.890000001</v>
      </c>
      <c r="AX9" s="61">
        <v>22042462.91</v>
      </c>
      <c r="AY9" s="61">
        <v>8072040.0999999996</v>
      </c>
      <c r="AZ9" s="61">
        <v>11726592.77</v>
      </c>
      <c r="BA9" s="61">
        <v>899678902.39999998</v>
      </c>
      <c r="BB9" s="61">
        <v>-48803068.299999997</v>
      </c>
      <c r="BC9" s="61">
        <v>49570967.030000001</v>
      </c>
      <c r="BD9" s="61">
        <v>104355195.59</v>
      </c>
      <c r="BE9" s="61">
        <v>12670768.16</v>
      </c>
      <c r="BF9" s="61">
        <v>79385012.230000004</v>
      </c>
      <c r="BG9" s="61">
        <v>14126533.41</v>
      </c>
      <c r="BH9" s="61">
        <v>11588382.34</v>
      </c>
      <c r="BI9" s="61">
        <v>98415622.590000004</v>
      </c>
      <c r="BJ9" s="61">
        <v>27202139.219999999</v>
      </c>
      <c r="BK9" s="61">
        <v>211640648.16999999</v>
      </c>
      <c r="BL9" s="61">
        <v>546828675.47000003</v>
      </c>
      <c r="BM9" s="61">
        <v>52740502.829999998</v>
      </c>
      <c r="BN9" s="61">
        <v>25008459.739999998</v>
      </c>
      <c r="BO9" s="61">
        <v>83255252</v>
      </c>
      <c r="BP9" s="61">
        <v>355637266.20999998</v>
      </c>
      <c r="BQ9" s="61">
        <v>21640222.59</v>
      </c>
      <c r="BR9" s="61">
        <v>60625999.189999998</v>
      </c>
      <c r="BS9" s="61">
        <v>15412000.310000001</v>
      </c>
      <c r="BT9" s="61">
        <v>38963873.719999999</v>
      </c>
      <c r="BU9" s="61">
        <v>80959521.439999998</v>
      </c>
      <c r="BV9" s="61">
        <v>38073382.909999996</v>
      </c>
      <c r="BW9" s="61">
        <v>30417059.460000001</v>
      </c>
      <c r="BX9" s="61">
        <v>23502937.600000001</v>
      </c>
    </row>
    <row r="10" spans="1:76" s="63" customFormat="1" x14ac:dyDescent="0.2">
      <c r="A10" s="58">
        <v>43982</v>
      </c>
      <c r="B10" s="72" t="s">
        <v>202</v>
      </c>
      <c r="C10" s="73" t="s">
        <v>203</v>
      </c>
      <c r="D10" s="61">
        <v>-1524623.34</v>
      </c>
      <c r="E10" s="61">
        <v>12202932.960000001</v>
      </c>
      <c r="F10" s="61">
        <v>21265245.010000002</v>
      </c>
      <c r="G10" s="61">
        <v>15696070.41</v>
      </c>
      <c r="H10" s="61">
        <v>23263011.640000001</v>
      </c>
      <c r="I10" s="61">
        <v>20354809.460000001</v>
      </c>
      <c r="J10" s="61">
        <v>-2886031.4</v>
      </c>
      <c r="K10" s="61">
        <v>14244878.43</v>
      </c>
      <c r="L10" s="61">
        <v>1794180.05</v>
      </c>
      <c r="M10" s="61">
        <v>14171215.560000001</v>
      </c>
      <c r="N10" s="61">
        <v>8644719.8900000006</v>
      </c>
      <c r="O10" s="61">
        <v>19301433.77</v>
      </c>
      <c r="P10" s="61">
        <v>-435494.55</v>
      </c>
      <c r="Q10" s="61">
        <v>10769998.33</v>
      </c>
      <c r="R10" s="61">
        <v>52502855.93</v>
      </c>
      <c r="S10" s="61">
        <v>-1331228.77</v>
      </c>
      <c r="T10" s="61">
        <v>35184742.299999997</v>
      </c>
      <c r="U10" s="61">
        <v>8231101.1200000001</v>
      </c>
      <c r="V10" s="61">
        <v>7597765.0999999996</v>
      </c>
      <c r="W10" s="61">
        <v>-24721974.07</v>
      </c>
      <c r="X10" s="61">
        <v>-2782640.54</v>
      </c>
      <c r="Y10" s="61">
        <v>1525706</v>
      </c>
      <c r="Z10" s="61">
        <v>28820011.93</v>
      </c>
      <c r="AA10" s="61">
        <v>335320246.19</v>
      </c>
      <c r="AB10" s="61">
        <v>146416808.31999999</v>
      </c>
      <c r="AC10" s="61">
        <v>17329695.18</v>
      </c>
      <c r="AD10" s="61">
        <v>307774082.89999998</v>
      </c>
      <c r="AE10" s="61">
        <v>15824511.699999999</v>
      </c>
      <c r="AF10" s="61">
        <v>37523730.299999997</v>
      </c>
      <c r="AG10" s="61">
        <v>105057576.16</v>
      </c>
      <c r="AH10" s="61">
        <v>148107723.88999999</v>
      </c>
      <c r="AI10" s="61">
        <v>25838420.16</v>
      </c>
      <c r="AJ10" s="61">
        <v>139396021.15000001</v>
      </c>
      <c r="AK10" s="61">
        <v>78764407.560000002</v>
      </c>
      <c r="AL10" s="61">
        <v>42826845.289999999</v>
      </c>
      <c r="AM10" s="61">
        <v>70896054.409999996</v>
      </c>
      <c r="AN10" s="61">
        <v>14607530.050000001</v>
      </c>
      <c r="AO10" s="61">
        <v>10652321.41</v>
      </c>
      <c r="AP10" s="61">
        <v>16606841.74</v>
      </c>
      <c r="AQ10" s="61">
        <v>11136320.640000001</v>
      </c>
      <c r="AR10" s="61">
        <v>12339188.800000001</v>
      </c>
      <c r="AS10" s="61">
        <v>19565421.989999998</v>
      </c>
      <c r="AT10" s="61">
        <v>-19788110.739999998</v>
      </c>
      <c r="AU10" s="61">
        <v>51754301.43</v>
      </c>
      <c r="AV10" s="61">
        <v>15715068.279999999</v>
      </c>
      <c r="AW10" s="61">
        <v>8336685.0499999998</v>
      </c>
      <c r="AX10" s="61">
        <v>16255327.140000001</v>
      </c>
      <c r="AY10" s="61">
        <v>-2292512.17</v>
      </c>
      <c r="AZ10" s="61">
        <v>6850151.1200000001</v>
      </c>
      <c r="BA10" s="61">
        <v>567003805.96000004</v>
      </c>
      <c r="BB10" s="61">
        <v>-113195147.5</v>
      </c>
      <c r="BC10" s="61">
        <v>36336130.189999998</v>
      </c>
      <c r="BD10" s="61">
        <v>-30546245.079999998</v>
      </c>
      <c r="BE10" s="61">
        <v>-3084876.77</v>
      </c>
      <c r="BF10" s="61">
        <v>44976466.030000001</v>
      </c>
      <c r="BG10" s="61">
        <v>-34139362.579999998</v>
      </c>
      <c r="BH10" s="61">
        <v>152937.67000000001</v>
      </c>
      <c r="BI10" s="61">
        <v>81231613.480000004</v>
      </c>
      <c r="BJ10" s="61">
        <v>-263752572.50999999</v>
      </c>
      <c r="BK10" s="61">
        <v>-2207521.7400000002</v>
      </c>
      <c r="BL10" s="61">
        <v>473403305.81999999</v>
      </c>
      <c r="BM10" s="61">
        <v>37417345.289999999</v>
      </c>
      <c r="BN10" s="61">
        <v>10617852.810000001</v>
      </c>
      <c r="BO10" s="61">
        <v>76447045.719999999</v>
      </c>
      <c r="BP10" s="61">
        <v>179504981.16999999</v>
      </c>
      <c r="BQ10" s="61">
        <v>10312792.83</v>
      </c>
      <c r="BR10" s="61">
        <v>44030148.450000003</v>
      </c>
      <c r="BS10" s="61">
        <v>-82541.100000000006</v>
      </c>
      <c r="BT10" s="61">
        <v>21648080.960000001</v>
      </c>
      <c r="BU10" s="61">
        <v>25330170.539999999</v>
      </c>
      <c r="BV10" s="61">
        <v>25346814.34</v>
      </c>
      <c r="BW10" s="61">
        <v>23239110.77</v>
      </c>
      <c r="BX10" s="61">
        <v>16287208.220000001</v>
      </c>
    </row>
    <row r="11" spans="1:76" s="63" customFormat="1" x14ac:dyDescent="0.2">
      <c r="A11" s="58">
        <v>43982</v>
      </c>
      <c r="B11" s="68" t="s">
        <v>204</v>
      </c>
      <c r="C11" s="69" t="s">
        <v>205</v>
      </c>
      <c r="D11" s="61">
        <v>0.99</v>
      </c>
      <c r="E11" s="61">
        <v>1.65</v>
      </c>
      <c r="F11" s="61">
        <v>2.98</v>
      </c>
      <c r="G11" s="61">
        <v>2.72</v>
      </c>
      <c r="H11" s="61">
        <v>3.52</v>
      </c>
      <c r="I11" s="61">
        <v>2.44</v>
      </c>
      <c r="J11" s="61">
        <v>0.84</v>
      </c>
      <c r="K11" s="61">
        <v>2.27</v>
      </c>
      <c r="L11" s="61">
        <v>1.05</v>
      </c>
      <c r="M11" s="61">
        <v>1.97</v>
      </c>
      <c r="N11" s="61">
        <v>1.46</v>
      </c>
      <c r="O11" s="61">
        <v>2.2999999999999998</v>
      </c>
      <c r="P11" s="61">
        <v>1</v>
      </c>
      <c r="Q11" s="61">
        <v>1.37</v>
      </c>
      <c r="R11" s="61">
        <v>2.87</v>
      </c>
      <c r="S11" s="61">
        <v>0.96</v>
      </c>
      <c r="T11" s="61">
        <v>1.78</v>
      </c>
      <c r="U11" s="61">
        <v>1.35</v>
      </c>
      <c r="V11" s="61">
        <v>1.1000000000000001</v>
      </c>
      <c r="W11" s="61">
        <v>0.46</v>
      </c>
      <c r="X11" s="61">
        <v>0.88</v>
      </c>
      <c r="Y11" s="61">
        <v>1.1499999999999999</v>
      </c>
      <c r="Z11" s="61">
        <v>5.08</v>
      </c>
      <c r="AA11" s="61">
        <v>1.39</v>
      </c>
      <c r="AB11" s="61">
        <v>4.24</v>
      </c>
      <c r="AC11" s="61">
        <v>1.78</v>
      </c>
      <c r="AD11" s="61">
        <v>2.4</v>
      </c>
      <c r="AE11" s="61">
        <v>1.73</v>
      </c>
      <c r="AF11" s="61">
        <v>1.82</v>
      </c>
      <c r="AG11" s="61">
        <v>1.64</v>
      </c>
      <c r="AH11" s="61">
        <v>2.2799999999999998</v>
      </c>
      <c r="AI11" s="61">
        <v>5.26</v>
      </c>
      <c r="AJ11" s="61">
        <v>4.84</v>
      </c>
      <c r="AK11" s="61">
        <v>5.38</v>
      </c>
      <c r="AL11" s="61">
        <v>3.02</v>
      </c>
      <c r="AM11" s="61">
        <v>1.58</v>
      </c>
      <c r="AN11" s="61">
        <v>2.3199999999999998</v>
      </c>
      <c r="AO11" s="61">
        <v>1.68</v>
      </c>
      <c r="AP11" s="61">
        <v>2.76</v>
      </c>
      <c r="AQ11" s="61">
        <v>2.0299999999999998</v>
      </c>
      <c r="AR11" s="61">
        <v>4.54</v>
      </c>
      <c r="AS11" s="61">
        <v>5.32</v>
      </c>
      <c r="AT11" s="61">
        <v>0.74</v>
      </c>
      <c r="AU11" s="61">
        <v>1.31</v>
      </c>
      <c r="AV11" s="61">
        <v>1.81</v>
      </c>
      <c r="AW11" s="61">
        <v>1.56</v>
      </c>
      <c r="AX11" s="61">
        <v>1.95</v>
      </c>
      <c r="AY11" s="61">
        <v>0.94</v>
      </c>
      <c r="AZ11" s="61">
        <v>1.57</v>
      </c>
      <c r="BA11" s="61">
        <v>2.2400000000000002</v>
      </c>
      <c r="BB11" s="61">
        <v>0.09</v>
      </c>
      <c r="BC11" s="61">
        <v>2.99</v>
      </c>
      <c r="BD11" s="61">
        <v>0.75</v>
      </c>
      <c r="BE11" s="61">
        <v>0.88</v>
      </c>
      <c r="BF11" s="61">
        <v>2.34</v>
      </c>
      <c r="BG11" s="61">
        <v>0.59</v>
      </c>
      <c r="BH11" s="61">
        <v>1.01</v>
      </c>
      <c r="BI11" s="61">
        <v>3.79</v>
      </c>
      <c r="BJ11" s="61">
        <v>0.38</v>
      </c>
      <c r="BK11" s="61">
        <v>0.97</v>
      </c>
      <c r="BL11" s="61">
        <v>3.68</v>
      </c>
      <c r="BM11" s="61">
        <v>2.1</v>
      </c>
      <c r="BN11" s="61">
        <v>1.26</v>
      </c>
      <c r="BO11" s="61">
        <v>2.2999999999999998</v>
      </c>
      <c r="BP11" s="61">
        <v>2.62</v>
      </c>
      <c r="BQ11" s="61">
        <v>1.52</v>
      </c>
      <c r="BR11" s="61">
        <v>2.91</v>
      </c>
      <c r="BS11" s="61">
        <v>1</v>
      </c>
      <c r="BT11" s="61">
        <v>1.71</v>
      </c>
      <c r="BU11" s="61">
        <v>1.35</v>
      </c>
      <c r="BV11" s="61">
        <v>2.23</v>
      </c>
      <c r="BW11" s="61">
        <v>3.2</v>
      </c>
      <c r="BX11" s="61">
        <v>2.2000000000000002</v>
      </c>
    </row>
    <row r="12" spans="1:76" s="63" customFormat="1" x14ac:dyDescent="0.2">
      <c r="A12" s="58">
        <v>43982</v>
      </c>
      <c r="B12" s="74" t="s">
        <v>206</v>
      </c>
      <c r="C12" s="75" t="s">
        <v>207</v>
      </c>
      <c r="D12" s="61">
        <v>65.98</v>
      </c>
      <c r="E12" s="61">
        <v>131.84</v>
      </c>
      <c r="F12" s="61">
        <v>103.86</v>
      </c>
      <c r="G12" s="61">
        <v>105.98</v>
      </c>
      <c r="H12" s="61">
        <v>144.47</v>
      </c>
      <c r="I12" s="61">
        <v>111.93</v>
      </c>
      <c r="J12" s="61">
        <v>214.43</v>
      </c>
      <c r="K12" s="61">
        <v>103.61</v>
      </c>
      <c r="L12" s="61">
        <v>160.79</v>
      </c>
      <c r="M12" s="61">
        <v>181</v>
      </c>
      <c r="N12" s="61">
        <v>168.24</v>
      </c>
      <c r="O12" s="61">
        <v>210.6</v>
      </c>
      <c r="P12" s="61">
        <v>130.94</v>
      </c>
      <c r="Q12" s="61">
        <v>163.69</v>
      </c>
      <c r="R12" s="61">
        <v>82.81</v>
      </c>
      <c r="S12" s="61">
        <v>191.15</v>
      </c>
      <c r="T12" s="61">
        <v>121.28</v>
      </c>
      <c r="U12" s="61">
        <v>107.67</v>
      </c>
      <c r="V12" s="61">
        <v>118.22</v>
      </c>
      <c r="W12" s="61">
        <v>148.16999999999999</v>
      </c>
      <c r="X12" s="61">
        <v>101.89</v>
      </c>
      <c r="Y12" s="61">
        <v>239.17</v>
      </c>
      <c r="Z12" s="61">
        <v>121.12</v>
      </c>
      <c r="AA12" s="61">
        <v>70.709999999999994</v>
      </c>
      <c r="AB12" s="61">
        <v>65.52</v>
      </c>
      <c r="AC12" s="61">
        <v>111.22</v>
      </c>
      <c r="AD12" s="61">
        <v>138.94</v>
      </c>
      <c r="AE12" s="61">
        <v>173.76</v>
      </c>
      <c r="AF12" s="61">
        <v>86.01</v>
      </c>
      <c r="AG12" s="61">
        <v>133.85</v>
      </c>
      <c r="AH12" s="61">
        <v>151.54</v>
      </c>
      <c r="AI12" s="61">
        <v>99.42</v>
      </c>
      <c r="AJ12" s="61">
        <v>114.77</v>
      </c>
      <c r="AK12" s="61">
        <v>67.14</v>
      </c>
      <c r="AL12" s="61">
        <v>129.27000000000001</v>
      </c>
      <c r="AM12" s="61">
        <v>122.62</v>
      </c>
      <c r="AN12" s="61">
        <v>120.83</v>
      </c>
      <c r="AO12" s="61">
        <v>86.02</v>
      </c>
      <c r="AP12" s="61">
        <v>20.86</v>
      </c>
      <c r="AQ12" s="61">
        <v>133.66999999999999</v>
      </c>
      <c r="AR12" s="61">
        <v>47.45</v>
      </c>
      <c r="AS12" s="61">
        <v>73.34</v>
      </c>
      <c r="AT12" s="61">
        <v>153.74</v>
      </c>
      <c r="AU12" s="61">
        <v>155.63</v>
      </c>
      <c r="AV12" s="61">
        <v>85.59</v>
      </c>
      <c r="AW12" s="61">
        <v>125.89</v>
      </c>
      <c r="AX12" s="61">
        <v>94.09</v>
      </c>
      <c r="AY12" s="61">
        <v>107.63</v>
      </c>
      <c r="AZ12" s="61">
        <v>215.45</v>
      </c>
      <c r="BA12" s="61">
        <v>47.13</v>
      </c>
      <c r="BB12" s="61">
        <v>293.2</v>
      </c>
      <c r="BC12" s="61">
        <v>73.150000000000006</v>
      </c>
      <c r="BD12" s="61">
        <v>145.54</v>
      </c>
      <c r="BE12" s="61">
        <v>125.26</v>
      </c>
      <c r="BF12" s="61">
        <v>182.52</v>
      </c>
      <c r="BG12" s="61">
        <v>208.54</v>
      </c>
      <c r="BH12" s="61">
        <v>128.72999999999999</v>
      </c>
      <c r="BI12" s="61">
        <v>188.57</v>
      </c>
      <c r="BJ12" s="61">
        <v>147.74</v>
      </c>
      <c r="BK12" s="61">
        <v>130.44999999999999</v>
      </c>
      <c r="BL12" s="61">
        <v>114.01</v>
      </c>
      <c r="BM12" s="61">
        <v>95.46</v>
      </c>
      <c r="BN12" s="61">
        <v>122.95</v>
      </c>
      <c r="BO12" s="61">
        <v>157.69999999999999</v>
      </c>
      <c r="BP12" s="61">
        <v>93.34</v>
      </c>
      <c r="BQ12" s="61">
        <v>226.26</v>
      </c>
      <c r="BR12" s="61">
        <v>79.19</v>
      </c>
      <c r="BS12" s="61">
        <v>219.35</v>
      </c>
      <c r="BT12" s="61">
        <v>175.29</v>
      </c>
      <c r="BU12" s="61">
        <v>132.07</v>
      </c>
      <c r="BV12" s="61">
        <v>113.1</v>
      </c>
      <c r="BW12" s="61">
        <v>88.74</v>
      </c>
      <c r="BX12" s="61">
        <v>215.84</v>
      </c>
    </row>
    <row r="13" spans="1:76" s="63" customFormat="1" x14ac:dyDescent="0.2">
      <c r="A13" s="58">
        <v>43982</v>
      </c>
      <c r="B13" s="76" t="s">
        <v>208</v>
      </c>
      <c r="C13" s="77" t="s">
        <v>209</v>
      </c>
      <c r="D13" s="61">
        <v>49.23</v>
      </c>
      <c r="E13" s="61">
        <v>28.01</v>
      </c>
      <c r="F13" s="61">
        <v>23.71</v>
      </c>
      <c r="G13" s="61">
        <v>18.329999999999998</v>
      </c>
      <c r="H13" s="61">
        <v>23.87</v>
      </c>
      <c r="I13" s="61">
        <v>37.119999999999997</v>
      </c>
      <c r="J13" s="61">
        <v>47.31</v>
      </c>
      <c r="K13" s="61">
        <v>21.17</v>
      </c>
      <c r="L13" s="61">
        <v>20.09</v>
      </c>
      <c r="M13" s="61">
        <v>28.76</v>
      </c>
      <c r="N13" s="61">
        <v>31.51</v>
      </c>
      <c r="O13" s="61">
        <v>21.26</v>
      </c>
      <c r="P13" s="61">
        <v>74.66</v>
      </c>
      <c r="Q13" s="61">
        <v>34.71</v>
      </c>
      <c r="R13" s="61">
        <v>75.040000000000006</v>
      </c>
      <c r="S13" s="61">
        <v>51.67</v>
      </c>
      <c r="T13" s="61">
        <v>29.29</v>
      </c>
      <c r="U13" s="61">
        <v>161.13999999999999</v>
      </c>
      <c r="V13" s="61">
        <v>105.85</v>
      </c>
      <c r="W13" s="61">
        <v>62.05</v>
      </c>
      <c r="X13" s="61">
        <v>39.03</v>
      </c>
      <c r="Y13" s="61">
        <v>40.229999999999997</v>
      </c>
      <c r="Z13" s="61">
        <v>100.38</v>
      </c>
      <c r="AA13" s="61">
        <v>141.21</v>
      </c>
      <c r="AB13" s="61">
        <v>23.66</v>
      </c>
      <c r="AC13" s="61">
        <v>30.06</v>
      </c>
      <c r="AD13" s="61">
        <v>70.05</v>
      </c>
      <c r="AE13" s="61">
        <v>75.97</v>
      </c>
      <c r="AF13" s="61">
        <v>13.77</v>
      </c>
      <c r="AG13" s="61">
        <v>62.2</v>
      </c>
      <c r="AH13" s="61">
        <v>85.8</v>
      </c>
      <c r="AI13" s="61">
        <v>23.5</v>
      </c>
      <c r="AJ13" s="61">
        <v>41.13</v>
      </c>
      <c r="AK13" s="61">
        <v>36.64</v>
      </c>
      <c r="AL13" s="61">
        <v>25.63</v>
      </c>
      <c r="AM13" s="61">
        <v>22.32</v>
      </c>
      <c r="AN13" s="61">
        <v>22.36</v>
      </c>
      <c r="AO13" s="61">
        <v>30.13</v>
      </c>
      <c r="AP13" s="61">
        <v>39.19</v>
      </c>
      <c r="AQ13" s="61">
        <v>33.1</v>
      </c>
      <c r="AR13" s="61">
        <v>43.14</v>
      </c>
      <c r="AS13" s="61">
        <v>63.55</v>
      </c>
      <c r="AT13" s="61">
        <v>41.63</v>
      </c>
      <c r="AU13" s="61">
        <v>104.55</v>
      </c>
      <c r="AV13" s="61">
        <v>75.040000000000006</v>
      </c>
      <c r="AW13" s="61">
        <v>41.48</v>
      </c>
      <c r="AX13" s="61">
        <v>45.07</v>
      </c>
      <c r="AY13" s="61">
        <v>28.86</v>
      </c>
      <c r="AZ13" s="61">
        <v>42.27</v>
      </c>
      <c r="BA13" s="61">
        <v>63.93</v>
      </c>
      <c r="BB13" s="61">
        <v>37.28</v>
      </c>
      <c r="BC13" s="61">
        <v>41.33</v>
      </c>
      <c r="BD13" s="61">
        <v>149.5</v>
      </c>
      <c r="BE13" s="61">
        <v>83.41</v>
      </c>
      <c r="BF13" s="61">
        <v>249.41</v>
      </c>
      <c r="BG13" s="61">
        <v>117.46</v>
      </c>
      <c r="BH13" s="61">
        <v>219.96</v>
      </c>
      <c r="BI13" s="61">
        <v>356.8</v>
      </c>
      <c r="BJ13" s="61">
        <v>141.75</v>
      </c>
      <c r="BK13" s="61">
        <v>363.26</v>
      </c>
      <c r="BL13" s="61">
        <v>62.37</v>
      </c>
      <c r="BM13" s="61">
        <v>53.62</v>
      </c>
      <c r="BN13" s="61">
        <v>79.930000000000007</v>
      </c>
      <c r="BO13" s="61">
        <v>67.78</v>
      </c>
      <c r="BP13" s="61">
        <v>54.17</v>
      </c>
      <c r="BQ13" s="61">
        <v>50.09</v>
      </c>
      <c r="BR13" s="61">
        <v>105.42</v>
      </c>
      <c r="BS13" s="61">
        <v>258.62</v>
      </c>
      <c r="BT13" s="61">
        <v>39.36</v>
      </c>
      <c r="BU13" s="61">
        <v>80.010000000000005</v>
      </c>
      <c r="BV13" s="61">
        <v>78.78</v>
      </c>
      <c r="BW13" s="61">
        <v>29.23</v>
      </c>
      <c r="BX13" s="61">
        <v>28.45</v>
      </c>
    </row>
    <row r="14" spans="1:76" s="63" customFormat="1" x14ac:dyDescent="0.2">
      <c r="A14" s="58">
        <v>43982</v>
      </c>
      <c r="B14" s="78" t="s">
        <v>210</v>
      </c>
      <c r="C14" s="79" t="s">
        <v>211</v>
      </c>
      <c r="D14" s="61">
        <v>30.75</v>
      </c>
      <c r="E14" s="61">
        <v>91.15</v>
      </c>
      <c r="F14" s="61">
        <v>71.63</v>
      </c>
      <c r="G14" s="61">
        <v>70</v>
      </c>
      <c r="H14" s="61">
        <v>68.66</v>
      </c>
      <c r="I14" s="61">
        <v>45.07</v>
      </c>
      <c r="J14" s="61">
        <v>47.41</v>
      </c>
      <c r="K14" s="61">
        <v>40.68</v>
      </c>
      <c r="L14" s="61">
        <v>50.14</v>
      </c>
      <c r="M14" s="61">
        <v>208.12</v>
      </c>
      <c r="N14" s="61">
        <v>51.17</v>
      </c>
      <c r="O14" s="61">
        <v>53.73</v>
      </c>
      <c r="P14" s="61">
        <v>91.58</v>
      </c>
      <c r="Q14" s="61">
        <v>48.24</v>
      </c>
      <c r="R14" s="61">
        <v>158.62</v>
      </c>
      <c r="S14" s="61">
        <v>48.08</v>
      </c>
      <c r="T14" s="61">
        <v>116.49</v>
      </c>
      <c r="U14" s="61">
        <v>91.02</v>
      </c>
      <c r="V14" s="61">
        <v>232.07</v>
      </c>
      <c r="W14" s="61">
        <v>57.27</v>
      </c>
      <c r="X14" s="61">
        <v>104.68</v>
      </c>
      <c r="Y14" s="61">
        <v>144.02000000000001</v>
      </c>
      <c r="Z14" s="61">
        <v>55.63</v>
      </c>
      <c r="AA14" s="61">
        <v>66.63</v>
      </c>
      <c r="AB14" s="61">
        <v>44.95</v>
      </c>
      <c r="AC14" s="61">
        <v>65.099999999999994</v>
      </c>
      <c r="AD14" s="61">
        <v>54.67</v>
      </c>
      <c r="AE14" s="61">
        <v>53.97</v>
      </c>
      <c r="AF14" s="61">
        <v>72.66</v>
      </c>
      <c r="AG14" s="61">
        <v>122.63</v>
      </c>
      <c r="AH14" s="61">
        <v>59.43</v>
      </c>
      <c r="AI14" s="61">
        <v>72.89</v>
      </c>
      <c r="AJ14" s="61">
        <v>49.67</v>
      </c>
      <c r="AK14" s="61">
        <v>89.36</v>
      </c>
      <c r="AL14" s="61">
        <v>71.459999999999994</v>
      </c>
      <c r="AM14" s="61">
        <v>119.54</v>
      </c>
      <c r="AN14" s="61">
        <v>45.06</v>
      </c>
      <c r="AO14" s="61">
        <v>66.59</v>
      </c>
      <c r="AP14" s="61">
        <v>63.12</v>
      </c>
      <c r="AQ14" s="61">
        <v>54.95</v>
      </c>
      <c r="AR14" s="61">
        <v>96.94</v>
      </c>
      <c r="AS14" s="61">
        <v>64.61</v>
      </c>
      <c r="AT14" s="61">
        <v>73.66</v>
      </c>
      <c r="AU14" s="61">
        <v>109.12</v>
      </c>
      <c r="AV14" s="61">
        <v>90.68</v>
      </c>
      <c r="AW14" s="61">
        <v>122.28</v>
      </c>
      <c r="AX14" s="61">
        <v>45.71</v>
      </c>
      <c r="AY14" s="61">
        <v>65.400000000000006</v>
      </c>
      <c r="AZ14" s="61">
        <v>92.02</v>
      </c>
      <c r="BA14" s="61">
        <v>35.369999999999997</v>
      </c>
      <c r="BB14" s="61">
        <v>62.32</v>
      </c>
      <c r="BC14" s="61">
        <v>48.15</v>
      </c>
      <c r="BD14" s="61">
        <v>53.91</v>
      </c>
      <c r="BE14" s="61">
        <v>49.75</v>
      </c>
      <c r="BF14" s="61">
        <v>330.27</v>
      </c>
      <c r="BG14" s="61">
        <v>-766.81</v>
      </c>
      <c r="BH14" s="61">
        <v>120.81</v>
      </c>
      <c r="BI14" s="61">
        <v>413.22</v>
      </c>
      <c r="BJ14" s="61">
        <v>38.590000000000003</v>
      </c>
      <c r="BK14" s="61">
        <v>243.64</v>
      </c>
      <c r="BL14" s="61">
        <v>69.42</v>
      </c>
      <c r="BM14" s="61">
        <v>57.38</v>
      </c>
      <c r="BN14" s="61">
        <v>92.71</v>
      </c>
      <c r="BO14" s="61">
        <v>96.94</v>
      </c>
      <c r="BP14" s="61">
        <v>110.84</v>
      </c>
      <c r="BQ14" s="61">
        <v>60.14</v>
      </c>
      <c r="BR14" s="61">
        <v>101.75</v>
      </c>
      <c r="BS14" s="61">
        <v>230.1</v>
      </c>
      <c r="BT14" s="61">
        <v>88.42</v>
      </c>
      <c r="BU14" s="61">
        <v>83.07</v>
      </c>
      <c r="BV14" s="61">
        <v>94</v>
      </c>
      <c r="BW14" s="61">
        <v>166.65</v>
      </c>
      <c r="BX14" s="61">
        <v>148.06</v>
      </c>
    </row>
    <row r="15" spans="1:76" s="63" customFormat="1" x14ac:dyDescent="0.2">
      <c r="A15" s="58">
        <v>43982</v>
      </c>
      <c r="B15" s="80" t="s">
        <v>212</v>
      </c>
      <c r="C15" s="81" t="s">
        <v>213</v>
      </c>
      <c r="D15" s="61">
        <v>206.49</v>
      </c>
      <c r="E15" s="61">
        <v>91.18</v>
      </c>
      <c r="F15" s="61">
        <v>102.46</v>
      </c>
      <c r="G15" s="61">
        <v>199.48</v>
      </c>
      <c r="H15" s="61">
        <v>205.52</v>
      </c>
      <c r="I15" s="61">
        <v>175.48</v>
      </c>
      <c r="J15" s="61">
        <v>2969.94</v>
      </c>
      <c r="K15" s="61">
        <v>179.97</v>
      </c>
      <c r="L15" s="61">
        <v>213.1</v>
      </c>
      <c r="M15" s="61">
        <v>233.27</v>
      </c>
      <c r="N15" s="61">
        <v>215.79</v>
      </c>
      <c r="O15" s="61">
        <v>132.85</v>
      </c>
      <c r="P15" s="61">
        <v>170.05</v>
      </c>
      <c r="Q15" s="61">
        <v>496.51</v>
      </c>
      <c r="R15" s="61">
        <v>120.2</v>
      </c>
      <c r="S15" s="61">
        <v>170.79</v>
      </c>
      <c r="T15" s="61">
        <v>272.64</v>
      </c>
      <c r="U15" s="61">
        <v>197.65</v>
      </c>
      <c r="V15" s="61">
        <v>68.58</v>
      </c>
      <c r="W15" s="61">
        <v>105.19</v>
      </c>
      <c r="X15" s="61">
        <v>322.39999999999998</v>
      </c>
      <c r="Y15" s="61">
        <v>118.55</v>
      </c>
      <c r="Z15" s="61">
        <v>82.96</v>
      </c>
      <c r="AA15" s="61">
        <v>248.66</v>
      </c>
      <c r="AB15" s="61">
        <v>451.48</v>
      </c>
      <c r="AC15" s="61">
        <v>260.58</v>
      </c>
      <c r="AD15" s="61">
        <v>161.26</v>
      </c>
      <c r="AE15" s="61">
        <v>227.91</v>
      </c>
      <c r="AF15" s="61">
        <v>262.13</v>
      </c>
      <c r="AG15" s="61">
        <v>283.52999999999997</v>
      </c>
      <c r="AH15" s="61">
        <v>65.08</v>
      </c>
      <c r="AI15" s="61">
        <v>73.06</v>
      </c>
      <c r="AJ15" s="61">
        <v>302.79000000000002</v>
      </c>
      <c r="AK15" s="61">
        <v>261.33</v>
      </c>
      <c r="AL15" s="61">
        <v>267.39</v>
      </c>
      <c r="AM15" s="61">
        <v>44.2</v>
      </c>
      <c r="AN15" s="61">
        <v>94.88</v>
      </c>
      <c r="AO15" s="61">
        <v>82.64</v>
      </c>
      <c r="AP15" s="61">
        <v>54.75</v>
      </c>
      <c r="AQ15" s="61">
        <v>67.040000000000006</v>
      </c>
      <c r="AR15" s="61">
        <v>50.28</v>
      </c>
      <c r="AS15" s="61">
        <v>152.86000000000001</v>
      </c>
      <c r="AT15" s="61">
        <v>128</v>
      </c>
      <c r="AU15" s="61">
        <v>380.49</v>
      </c>
      <c r="AV15" s="61">
        <v>568.24</v>
      </c>
      <c r="AW15" s="61">
        <v>124.07</v>
      </c>
      <c r="AX15" s="61">
        <v>115.34</v>
      </c>
      <c r="AY15" s="61">
        <v>123.38</v>
      </c>
      <c r="AZ15" s="61">
        <v>148.21</v>
      </c>
      <c r="BA15" s="61">
        <v>112.86</v>
      </c>
      <c r="BB15" s="61">
        <v>317.08</v>
      </c>
      <c r="BC15" s="61">
        <v>337.4</v>
      </c>
      <c r="BD15" s="61">
        <v>286.41000000000003</v>
      </c>
      <c r="BE15" s="61">
        <v>264.99</v>
      </c>
      <c r="BF15" s="61">
        <v>286.72000000000003</v>
      </c>
      <c r="BG15" s="61">
        <v>368.82</v>
      </c>
      <c r="BH15" s="61">
        <v>1920.61</v>
      </c>
      <c r="BI15" s="61">
        <v>290.33999999999997</v>
      </c>
      <c r="BJ15" s="61">
        <v>96.81</v>
      </c>
      <c r="BK15" s="61">
        <v>39.74</v>
      </c>
      <c r="BL15" s="61">
        <v>0</v>
      </c>
      <c r="BM15" s="61">
        <v>454.07</v>
      </c>
      <c r="BN15" s="61">
        <v>496.1</v>
      </c>
      <c r="BO15" s="61"/>
      <c r="BP15" s="61">
        <v>102.89</v>
      </c>
      <c r="BQ15" s="61">
        <v>933.32</v>
      </c>
      <c r="BR15" s="61">
        <v>681.57</v>
      </c>
      <c r="BS15" s="61">
        <v>501.29</v>
      </c>
      <c r="BT15" s="61">
        <v>189.79</v>
      </c>
      <c r="BU15" s="61">
        <v>166.84</v>
      </c>
      <c r="BV15" s="61">
        <v>325.18</v>
      </c>
      <c r="BW15" s="61">
        <v>430.26</v>
      </c>
      <c r="BX15" s="61">
        <v>324.33</v>
      </c>
    </row>
    <row r="16" spans="1:76" s="63" customFormat="1" x14ac:dyDescent="0.2">
      <c r="A16" s="58">
        <v>43982</v>
      </c>
      <c r="B16" s="82" t="s">
        <v>214</v>
      </c>
      <c r="C16" s="83" t="s">
        <v>25</v>
      </c>
      <c r="D16" s="61">
        <v>42.99</v>
      </c>
      <c r="E16" s="61">
        <v>104.72</v>
      </c>
      <c r="F16" s="61">
        <v>99.36</v>
      </c>
      <c r="G16" s="61">
        <v>62.69</v>
      </c>
      <c r="H16" s="61">
        <v>83.09</v>
      </c>
      <c r="I16" s="61">
        <v>46.49</v>
      </c>
      <c r="J16" s="61">
        <v>90.57</v>
      </c>
      <c r="K16" s="61">
        <v>64.150000000000006</v>
      </c>
      <c r="L16" s="61">
        <v>118.54</v>
      </c>
      <c r="M16" s="61">
        <v>90.98</v>
      </c>
      <c r="N16" s="61">
        <v>97.37</v>
      </c>
      <c r="O16" s="61">
        <v>101</v>
      </c>
      <c r="P16" s="61">
        <v>62.83</v>
      </c>
      <c r="Q16" s="61">
        <v>82.16</v>
      </c>
      <c r="R16" s="61">
        <v>114.15</v>
      </c>
      <c r="S16" s="61">
        <v>80.63</v>
      </c>
      <c r="T16" s="61">
        <v>48.19</v>
      </c>
      <c r="U16" s="61">
        <v>106.74</v>
      </c>
      <c r="V16" s="61">
        <v>46.78</v>
      </c>
      <c r="W16" s="61">
        <v>58.8</v>
      </c>
      <c r="X16" s="61">
        <v>73.319999999999993</v>
      </c>
      <c r="Y16" s="61">
        <v>91.74</v>
      </c>
      <c r="Z16" s="61">
        <v>142.19</v>
      </c>
      <c r="AA16" s="61">
        <v>64.290000000000006</v>
      </c>
      <c r="AB16" s="61">
        <v>53.05</v>
      </c>
      <c r="AC16" s="61">
        <v>52.95</v>
      </c>
      <c r="AD16" s="61">
        <v>89.9</v>
      </c>
      <c r="AE16" s="61">
        <v>99.62</v>
      </c>
      <c r="AF16" s="61">
        <v>45.46</v>
      </c>
      <c r="AG16" s="61">
        <v>56.69</v>
      </c>
      <c r="AH16" s="61">
        <v>64.45</v>
      </c>
      <c r="AI16" s="61">
        <v>97.19</v>
      </c>
      <c r="AJ16" s="61">
        <v>53.37</v>
      </c>
      <c r="AK16" s="61">
        <v>56.22</v>
      </c>
      <c r="AL16" s="61">
        <v>92.07</v>
      </c>
      <c r="AM16" s="61">
        <v>32.51</v>
      </c>
      <c r="AN16" s="61">
        <v>91.61</v>
      </c>
      <c r="AO16" s="61">
        <v>60.72</v>
      </c>
      <c r="AP16" s="61">
        <v>46.83</v>
      </c>
      <c r="AQ16" s="61">
        <v>94.39</v>
      </c>
      <c r="AR16" s="61">
        <v>99.68</v>
      </c>
      <c r="AS16" s="61">
        <v>73.84</v>
      </c>
      <c r="AT16" s="61">
        <v>64.819999999999993</v>
      </c>
      <c r="AU16" s="61">
        <v>81.99</v>
      </c>
      <c r="AV16" s="61">
        <v>62.72</v>
      </c>
      <c r="AW16" s="61">
        <v>138.77000000000001</v>
      </c>
      <c r="AX16" s="61">
        <v>41.43</v>
      </c>
      <c r="AY16" s="61">
        <v>55.3</v>
      </c>
      <c r="AZ16" s="61">
        <v>71.98</v>
      </c>
      <c r="BA16" s="61">
        <v>49.19</v>
      </c>
      <c r="BB16" s="61">
        <v>48.23</v>
      </c>
      <c r="BC16" s="61">
        <v>41.51</v>
      </c>
      <c r="BD16" s="61">
        <v>64.33</v>
      </c>
      <c r="BE16" s="61">
        <v>73.31</v>
      </c>
      <c r="BF16" s="61">
        <v>79.5</v>
      </c>
      <c r="BG16" s="61">
        <v>62.85</v>
      </c>
      <c r="BH16" s="61">
        <v>55.98</v>
      </c>
      <c r="BI16" s="61">
        <v>101.05</v>
      </c>
      <c r="BJ16" s="61">
        <v>72.33</v>
      </c>
      <c r="BK16" s="61">
        <v>45.44</v>
      </c>
      <c r="BL16" s="61">
        <v>36.17</v>
      </c>
      <c r="BM16" s="61">
        <v>60.68</v>
      </c>
      <c r="BN16" s="61">
        <v>104.26</v>
      </c>
      <c r="BO16" s="61">
        <v>172.59</v>
      </c>
      <c r="BP16" s="61">
        <v>62.67</v>
      </c>
      <c r="BQ16" s="61">
        <v>79.930000000000007</v>
      </c>
      <c r="BR16" s="61">
        <v>133.51</v>
      </c>
      <c r="BS16" s="61">
        <v>107.67</v>
      </c>
      <c r="BT16" s="61">
        <v>72.63</v>
      </c>
      <c r="BU16" s="61">
        <v>63.67</v>
      </c>
      <c r="BV16" s="61">
        <v>96.63</v>
      </c>
      <c r="BW16" s="61">
        <v>114.75</v>
      </c>
      <c r="BX16" s="61">
        <v>105.38</v>
      </c>
    </row>
    <row r="17" spans="1:76" s="63" customFormat="1" x14ac:dyDescent="0.2">
      <c r="A17" s="58">
        <v>43982</v>
      </c>
      <c r="B17" s="68" t="s">
        <v>215</v>
      </c>
      <c r="C17" s="69" t="s">
        <v>216</v>
      </c>
      <c r="D17" s="61">
        <v>6.52</v>
      </c>
      <c r="E17" s="61">
        <v>25.09</v>
      </c>
      <c r="F17" s="61">
        <v>12.95</v>
      </c>
      <c r="G17" s="61">
        <v>19.54</v>
      </c>
      <c r="H17" s="61">
        <v>15.29</v>
      </c>
      <c r="I17" s="61">
        <v>19.82</v>
      </c>
      <c r="J17" s="61">
        <v>20.04</v>
      </c>
      <c r="K17" s="61">
        <v>17.57</v>
      </c>
      <c r="L17" s="61">
        <v>10.76</v>
      </c>
      <c r="M17" s="61">
        <v>26.45</v>
      </c>
      <c r="N17" s="61">
        <v>8.64</v>
      </c>
      <c r="O17" s="61">
        <v>17.38</v>
      </c>
      <c r="P17" s="61">
        <v>2.57</v>
      </c>
      <c r="Q17" s="61">
        <v>25.09</v>
      </c>
      <c r="R17" s="61">
        <v>11.21</v>
      </c>
      <c r="S17" s="61">
        <v>16.66</v>
      </c>
      <c r="T17" s="61">
        <v>13.53</v>
      </c>
      <c r="U17" s="61">
        <v>27.54</v>
      </c>
      <c r="V17" s="61">
        <v>13.22</v>
      </c>
      <c r="W17" s="61">
        <v>13.43</v>
      </c>
      <c r="X17" s="61">
        <v>13.53</v>
      </c>
      <c r="Y17" s="61">
        <v>14.04</v>
      </c>
      <c r="Z17" s="61">
        <v>34.65</v>
      </c>
      <c r="AA17" s="61">
        <v>6.12</v>
      </c>
      <c r="AB17" s="61">
        <v>21.59</v>
      </c>
      <c r="AC17" s="61">
        <v>14.89</v>
      </c>
      <c r="AD17" s="61">
        <v>6.08</v>
      </c>
      <c r="AE17" s="61">
        <v>17.649999999999999</v>
      </c>
      <c r="AF17" s="61">
        <v>13.02</v>
      </c>
      <c r="AG17" s="61">
        <v>14.65</v>
      </c>
      <c r="AH17" s="61">
        <v>9.8800000000000008</v>
      </c>
      <c r="AI17" s="61">
        <v>22.55</v>
      </c>
      <c r="AJ17" s="61">
        <v>27.47</v>
      </c>
      <c r="AK17" s="61">
        <v>23.98</v>
      </c>
      <c r="AL17" s="61">
        <v>14.24</v>
      </c>
      <c r="AM17" s="61">
        <v>16.190000000000001</v>
      </c>
      <c r="AN17" s="61">
        <v>32.26</v>
      </c>
      <c r="AO17" s="61">
        <v>19.96</v>
      </c>
      <c r="AP17" s="61">
        <v>17.14</v>
      </c>
      <c r="AQ17" s="61">
        <v>11.77</v>
      </c>
      <c r="AR17" s="61">
        <v>36.799999999999997</v>
      </c>
      <c r="AS17" s="61">
        <v>28.01</v>
      </c>
      <c r="AT17" s="61">
        <v>10</v>
      </c>
      <c r="AU17" s="61">
        <v>19.29</v>
      </c>
      <c r="AV17" s="61">
        <v>12.59</v>
      </c>
      <c r="AW17" s="61">
        <v>19.600000000000001</v>
      </c>
      <c r="AX17" s="61">
        <v>12.16</v>
      </c>
      <c r="AY17" s="61">
        <v>5.0199999999999996</v>
      </c>
      <c r="AZ17" s="61">
        <v>18.190000000000001</v>
      </c>
      <c r="BA17" s="61">
        <v>11.19</v>
      </c>
      <c r="BB17" s="61">
        <v>9.24</v>
      </c>
      <c r="BC17" s="61">
        <v>10.39</v>
      </c>
      <c r="BD17" s="61">
        <v>27.69</v>
      </c>
      <c r="BE17" s="61">
        <v>16.649999999999999</v>
      </c>
      <c r="BF17" s="61">
        <v>17.18</v>
      </c>
      <c r="BG17" s="61">
        <v>9.6</v>
      </c>
      <c r="BH17" s="61">
        <v>11.81</v>
      </c>
      <c r="BI17" s="61">
        <v>31.96</v>
      </c>
      <c r="BJ17" s="61">
        <v>2.2799999999999998</v>
      </c>
      <c r="BK17" s="61">
        <v>18.649999999999999</v>
      </c>
      <c r="BL17" s="61">
        <v>21.52</v>
      </c>
      <c r="BM17" s="61">
        <v>12.39</v>
      </c>
      <c r="BN17" s="61">
        <v>21.32</v>
      </c>
      <c r="BO17" s="61">
        <v>38.090000000000003</v>
      </c>
      <c r="BP17" s="61">
        <v>23.72</v>
      </c>
      <c r="BQ17" s="61">
        <v>32.15</v>
      </c>
      <c r="BR17" s="61">
        <v>35.06</v>
      </c>
      <c r="BS17" s="61">
        <v>19.57</v>
      </c>
      <c r="BT17" s="61">
        <v>23.35</v>
      </c>
      <c r="BU17" s="61">
        <v>13.27</v>
      </c>
      <c r="BV17" s="61">
        <v>25.82</v>
      </c>
      <c r="BW17" s="61">
        <v>33.64</v>
      </c>
      <c r="BX17" s="61">
        <v>34.67</v>
      </c>
    </row>
    <row r="18" spans="1:76" s="63" customFormat="1" x14ac:dyDescent="0.2">
      <c r="A18" s="58">
        <v>43982</v>
      </c>
      <c r="B18" s="68" t="s">
        <v>217</v>
      </c>
      <c r="C18" s="69" t="s">
        <v>218</v>
      </c>
      <c r="D18" s="61">
        <v>-2.91</v>
      </c>
      <c r="E18" s="61">
        <v>19.95</v>
      </c>
      <c r="F18" s="61">
        <v>9.3699999999999992</v>
      </c>
      <c r="G18" s="61">
        <v>14.81</v>
      </c>
      <c r="H18" s="61">
        <v>10.27</v>
      </c>
      <c r="I18" s="61">
        <v>15.2</v>
      </c>
      <c r="J18" s="61">
        <v>14.58</v>
      </c>
      <c r="K18" s="61">
        <v>11.31</v>
      </c>
      <c r="L18" s="61">
        <v>3.45</v>
      </c>
      <c r="M18" s="61">
        <v>20.14</v>
      </c>
      <c r="N18" s="61">
        <v>3.26</v>
      </c>
      <c r="O18" s="61">
        <v>11.82</v>
      </c>
      <c r="P18" s="61">
        <v>-5.59</v>
      </c>
      <c r="Q18" s="61">
        <v>16.989999999999998</v>
      </c>
      <c r="R18" s="61">
        <v>5.3</v>
      </c>
      <c r="S18" s="61">
        <v>11.32</v>
      </c>
      <c r="T18" s="61">
        <v>9.98</v>
      </c>
      <c r="U18" s="61">
        <v>26.24</v>
      </c>
      <c r="V18" s="61">
        <v>1.62</v>
      </c>
      <c r="W18" s="61">
        <v>6.81</v>
      </c>
      <c r="X18" s="61">
        <v>7.92</v>
      </c>
      <c r="Y18" s="61">
        <v>9.51</v>
      </c>
      <c r="Z18" s="61">
        <v>28.88</v>
      </c>
      <c r="AA18" s="61">
        <v>-1.59</v>
      </c>
      <c r="AB18" s="61">
        <v>11.54</v>
      </c>
      <c r="AC18" s="61">
        <v>6.95</v>
      </c>
      <c r="AD18" s="61">
        <v>-4.49</v>
      </c>
      <c r="AE18" s="61">
        <v>12.39</v>
      </c>
      <c r="AF18" s="61">
        <v>6.18</v>
      </c>
      <c r="AG18" s="61">
        <v>5.19</v>
      </c>
      <c r="AH18" s="61">
        <v>-0.05</v>
      </c>
      <c r="AI18" s="61">
        <v>16.41</v>
      </c>
      <c r="AJ18" s="61">
        <v>22.81</v>
      </c>
      <c r="AK18" s="61">
        <v>17.95</v>
      </c>
      <c r="AL18" s="61">
        <v>5.16</v>
      </c>
      <c r="AM18" s="61">
        <v>7.16</v>
      </c>
      <c r="AN18" s="61">
        <v>28.3</v>
      </c>
      <c r="AO18" s="61">
        <v>14.83</v>
      </c>
      <c r="AP18" s="61">
        <v>12.58</v>
      </c>
      <c r="AQ18" s="61">
        <v>7.51</v>
      </c>
      <c r="AR18" s="61">
        <v>33.97</v>
      </c>
      <c r="AS18" s="61">
        <v>21.86</v>
      </c>
      <c r="AT18" s="61">
        <v>-0.36</v>
      </c>
      <c r="AU18" s="61">
        <v>12.72</v>
      </c>
      <c r="AV18" s="61">
        <v>7.05</v>
      </c>
      <c r="AW18" s="61">
        <v>16.2</v>
      </c>
      <c r="AX18" s="61">
        <v>6.52</v>
      </c>
      <c r="AY18" s="61">
        <v>-2.4300000000000002</v>
      </c>
      <c r="AZ18" s="61">
        <v>12.82</v>
      </c>
      <c r="BA18" s="61">
        <v>3.69</v>
      </c>
      <c r="BB18" s="61">
        <v>0.28000000000000003</v>
      </c>
      <c r="BC18" s="61">
        <v>-1.94</v>
      </c>
      <c r="BD18" s="61">
        <v>19.43</v>
      </c>
      <c r="BE18" s="61">
        <v>12.48</v>
      </c>
      <c r="BF18" s="61">
        <v>14.17</v>
      </c>
      <c r="BG18" s="61">
        <v>5.62</v>
      </c>
      <c r="BH18" s="61">
        <v>6.42</v>
      </c>
      <c r="BI18" s="61">
        <v>27.55</v>
      </c>
      <c r="BJ18" s="61">
        <v>-5.59</v>
      </c>
      <c r="BK18" s="61">
        <v>11.91</v>
      </c>
      <c r="BL18" s="61">
        <v>16.059999999999999</v>
      </c>
      <c r="BM18" s="61">
        <v>6.99</v>
      </c>
      <c r="BN18" s="61">
        <v>16.38</v>
      </c>
      <c r="BO18" s="61">
        <v>30.44</v>
      </c>
      <c r="BP18" s="61">
        <v>15.67</v>
      </c>
      <c r="BQ18" s="61">
        <v>26.67</v>
      </c>
      <c r="BR18" s="61">
        <v>27.49</v>
      </c>
      <c r="BS18" s="61">
        <v>11.22</v>
      </c>
      <c r="BT18" s="61">
        <v>19</v>
      </c>
      <c r="BU18" s="61">
        <v>8.5399999999999991</v>
      </c>
      <c r="BV18" s="61">
        <v>19.82</v>
      </c>
      <c r="BW18" s="61">
        <v>26.09</v>
      </c>
      <c r="BX18" s="61">
        <v>25.43</v>
      </c>
    </row>
    <row r="19" spans="1:76" s="63" customFormat="1" x14ac:dyDescent="0.2">
      <c r="A19" s="58">
        <v>43982</v>
      </c>
      <c r="B19" s="68" t="s">
        <v>219</v>
      </c>
      <c r="C19" s="69" t="s">
        <v>220</v>
      </c>
      <c r="D19" s="61">
        <v>-12.08</v>
      </c>
      <c r="E19" s="61">
        <v>9.6</v>
      </c>
      <c r="F19" s="61">
        <v>9.8699999999999992</v>
      </c>
      <c r="G19" s="61">
        <v>8.24</v>
      </c>
      <c r="H19" s="61">
        <v>8.8000000000000007</v>
      </c>
      <c r="I19" s="61">
        <v>8.44</v>
      </c>
      <c r="J19" s="61">
        <v>7.33</v>
      </c>
      <c r="K19" s="61">
        <v>3.8</v>
      </c>
      <c r="L19" s="61">
        <v>-1.27</v>
      </c>
      <c r="M19" s="61">
        <v>15.36</v>
      </c>
      <c r="N19" s="61">
        <v>-0.4</v>
      </c>
      <c r="O19" s="61">
        <v>7.8</v>
      </c>
      <c r="P19" s="61">
        <v>-52.81</v>
      </c>
      <c r="Q19" s="61">
        <v>14.78</v>
      </c>
      <c r="R19" s="61">
        <v>7.0000000000000007E-2</v>
      </c>
      <c r="S19" s="61">
        <v>13.05</v>
      </c>
      <c r="T19" s="61">
        <v>6.55</v>
      </c>
      <c r="U19" s="61">
        <v>14.56</v>
      </c>
      <c r="V19" s="61">
        <v>3.59</v>
      </c>
      <c r="W19" s="61">
        <v>6.72</v>
      </c>
      <c r="X19" s="61">
        <v>0.5</v>
      </c>
      <c r="Y19" s="61">
        <v>5.14</v>
      </c>
      <c r="Z19" s="61">
        <v>26.19</v>
      </c>
      <c r="AA19" s="61">
        <v>-46.85</v>
      </c>
      <c r="AB19" s="61">
        <v>10.35</v>
      </c>
      <c r="AC19" s="61">
        <v>1.38</v>
      </c>
      <c r="AD19" s="61">
        <v>1.45</v>
      </c>
      <c r="AE19" s="61">
        <v>-4.1399999999999997</v>
      </c>
      <c r="AF19" s="61">
        <v>-0.84</v>
      </c>
      <c r="AG19" s="61">
        <v>5.73</v>
      </c>
      <c r="AH19" s="61">
        <v>-3.08</v>
      </c>
      <c r="AI19" s="61">
        <v>13.9</v>
      </c>
      <c r="AJ19" s="61">
        <v>18.96</v>
      </c>
      <c r="AK19" s="61">
        <v>18.48</v>
      </c>
      <c r="AL19" s="61">
        <v>-1.03</v>
      </c>
      <c r="AM19" s="61">
        <v>-1.31</v>
      </c>
      <c r="AN19" s="61">
        <v>1.26</v>
      </c>
      <c r="AO19" s="61">
        <v>10.09</v>
      </c>
      <c r="AP19" s="61">
        <v>6.71</v>
      </c>
      <c r="AQ19" s="61">
        <v>-1.34</v>
      </c>
      <c r="AR19" s="61">
        <v>14.81</v>
      </c>
      <c r="AS19" s="61">
        <v>14.47</v>
      </c>
      <c r="AT19" s="61">
        <v>-84.67</v>
      </c>
      <c r="AU19" s="61">
        <v>12.05</v>
      </c>
      <c r="AV19" s="61">
        <v>4.57</v>
      </c>
      <c r="AW19" s="61">
        <v>10.95</v>
      </c>
      <c r="AX19" s="61">
        <v>6.65</v>
      </c>
      <c r="AY19" s="61">
        <v>-7.09</v>
      </c>
      <c r="AZ19" s="61">
        <v>7.55</v>
      </c>
      <c r="BA19" s="61">
        <v>3.25</v>
      </c>
      <c r="BB19" s="61">
        <v>0.47</v>
      </c>
      <c r="BC19" s="61">
        <v>0.22</v>
      </c>
      <c r="BD19" s="61">
        <v>14.17</v>
      </c>
      <c r="BE19" s="61">
        <v>4.6900000000000004</v>
      </c>
      <c r="BF19" s="61">
        <v>10.9</v>
      </c>
      <c r="BG19" s="61">
        <v>-3.36</v>
      </c>
      <c r="BH19" s="61">
        <v>-10.91</v>
      </c>
      <c r="BI19" s="61">
        <v>23.09</v>
      </c>
      <c r="BJ19" s="61">
        <v>-8.92</v>
      </c>
      <c r="BK19" s="61">
        <v>9.3800000000000008</v>
      </c>
      <c r="BL19" s="61">
        <v>15.33</v>
      </c>
      <c r="BM19" s="61">
        <v>6.64</v>
      </c>
      <c r="BN19" s="61">
        <v>14.17</v>
      </c>
      <c r="BO19" s="61">
        <v>28.91</v>
      </c>
      <c r="BP19" s="61">
        <v>14.76</v>
      </c>
      <c r="BQ19" s="61">
        <v>18.03</v>
      </c>
      <c r="BR19" s="61">
        <v>22.68</v>
      </c>
      <c r="BS19" s="61">
        <v>7.11</v>
      </c>
      <c r="BT19" s="61">
        <v>12.73</v>
      </c>
      <c r="BU19" s="61">
        <v>5.53</v>
      </c>
      <c r="BV19" s="61">
        <v>11.92</v>
      </c>
      <c r="BW19" s="61">
        <v>12.84</v>
      </c>
      <c r="BX19" s="61">
        <v>27.16</v>
      </c>
    </row>
    <row r="20" spans="1:76" s="63" customFormat="1" x14ac:dyDescent="0.2">
      <c r="A20" s="58">
        <v>43982</v>
      </c>
      <c r="B20" s="68" t="s">
        <v>221</v>
      </c>
      <c r="C20" s="69" t="s">
        <v>222</v>
      </c>
      <c r="D20" s="61">
        <v>-21.89</v>
      </c>
      <c r="E20" s="61">
        <v>4.2300000000000004</v>
      </c>
      <c r="F20" s="61">
        <v>6.08</v>
      </c>
      <c r="G20" s="61">
        <v>3.36</v>
      </c>
      <c r="H20" s="61">
        <v>3.59</v>
      </c>
      <c r="I20" s="61">
        <v>3.76</v>
      </c>
      <c r="J20" s="61">
        <v>1.3</v>
      </c>
      <c r="K20" s="61">
        <v>-2.8</v>
      </c>
      <c r="L20" s="61">
        <v>-9.1300000000000008</v>
      </c>
      <c r="M20" s="61">
        <v>8.85</v>
      </c>
      <c r="N20" s="61">
        <v>-5.81</v>
      </c>
      <c r="O20" s="61">
        <v>1.76</v>
      </c>
      <c r="P20" s="61">
        <v>-61.17</v>
      </c>
      <c r="Q20" s="61">
        <v>5.78</v>
      </c>
      <c r="R20" s="61">
        <v>-6.4</v>
      </c>
      <c r="S20" s="61">
        <v>7.41</v>
      </c>
      <c r="T20" s="61">
        <v>3.01</v>
      </c>
      <c r="U20" s="61">
        <v>13.23</v>
      </c>
      <c r="V20" s="61">
        <v>-8.26</v>
      </c>
      <c r="W20" s="61">
        <v>-7.0000000000000007E-2</v>
      </c>
      <c r="X20" s="61">
        <v>-5.51</v>
      </c>
      <c r="Y20" s="61">
        <v>0.49</v>
      </c>
      <c r="Z20" s="61">
        <v>20.149999999999999</v>
      </c>
      <c r="AA20" s="61">
        <v>-54.89</v>
      </c>
      <c r="AB20" s="61">
        <v>-0.1</v>
      </c>
      <c r="AC20" s="61">
        <v>-6.9</v>
      </c>
      <c r="AD20" s="61">
        <v>-9.31</v>
      </c>
      <c r="AE20" s="61">
        <v>-9.6999999999999993</v>
      </c>
      <c r="AF20" s="61">
        <v>-8.01</v>
      </c>
      <c r="AG20" s="61">
        <v>-4.0599999999999996</v>
      </c>
      <c r="AH20" s="61">
        <v>-13.45</v>
      </c>
      <c r="AI20" s="61">
        <v>6.84</v>
      </c>
      <c r="AJ20" s="61">
        <v>14.25</v>
      </c>
      <c r="AK20" s="61">
        <v>12.2</v>
      </c>
      <c r="AL20" s="61">
        <v>-10.37</v>
      </c>
      <c r="AM20" s="61">
        <v>-11.42</v>
      </c>
      <c r="AN20" s="61">
        <v>-2.82</v>
      </c>
      <c r="AO20" s="61">
        <v>4.84</v>
      </c>
      <c r="AP20" s="61">
        <v>1.95</v>
      </c>
      <c r="AQ20" s="61">
        <v>-5.52</v>
      </c>
      <c r="AR20" s="61">
        <v>11.82</v>
      </c>
      <c r="AS20" s="61">
        <v>8.18</v>
      </c>
      <c r="AT20" s="61">
        <v>-96.01</v>
      </c>
      <c r="AU20" s="61">
        <v>5.2</v>
      </c>
      <c r="AV20" s="61">
        <v>-1.27</v>
      </c>
      <c r="AW20" s="61">
        <v>7.3</v>
      </c>
      <c r="AX20" s="61">
        <v>1.1299999999999999</v>
      </c>
      <c r="AY20" s="61">
        <v>-14.35</v>
      </c>
      <c r="AZ20" s="61">
        <v>2.14</v>
      </c>
      <c r="BA20" s="61">
        <v>-4.58</v>
      </c>
      <c r="BB20" s="61">
        <v>-8.41</v>
      </c>
      <c r="BC20" s="61">
        <v>-12.27</v>
      </c>
      <c r="BD20" s="61">
        <v>5.57</v>
      </c>
      <c r="BE20" s="61">
        <v>0.28999999999999998</v>
      </c>
      <c r="BF20" s="61">
        <v>7.88</v>
      </c>
      <c r="BG20" s="61">
        <v>-7.41</v>
      </c>
      <c r="BH20" s="61">
        <v>-16.350000000000001</v>
      </c>
      <c r="BI20" s="61">
        <v>18.68</v>
      </c>
      <c r="BJ20" s="61">
        <v>-17.420000000000002</v>
      </c>
      <c r="BK20" s="61">
        <v>2.33</v>
      </c>
      <c r="BL20" s="61">
        <v>9.7100000000000009</v>
      </c>
      <c r="BM20" s="61">
        <v>1</v>
      </c>
      <c r="BN20" s="61">
        <v>9.17</v>
      </c>
      <c r="BO20" s="61">
        <v>21.16</v>
      </c>
      <c r="BP20" s="61">
        <v>6.55</v>
      </c>
      <c r="BQ20" s="61">
        <v>12.42</v>
      </c>
      <c r="BR20" s="61">
        <v>14.89</v>
      </c>
      <c r="BS20" s="61">
        <v>-0.68</v>
      </c>
      <c r="BT20" s="61">
        <v>8.33</v>
      </c>
      <c r="BU20" s="61">
        <v>0.5</v>
      </c>
      <c r="BV20" s="61">
        <v>5.73</v>
      </c>
      <c r="BW20" s="61">
        <v>5.08</v>
      </c>
      <c r="BX20" s="61">
        <v>17.760000000000002</v>
      </c>
    </row>
    <row r="21" spans="1:76" s="63" customFormat="1" x14ac:dyDescent="0.2">
      <c r="A21" s="58">
        <v>43982</v>
      </c>
      <c r="B21" s="68" t="s">
        <v>223</v>
      </c>
      <c r="C21" s="69" t="s">
        <v>224</v>
      </c>
      <c r="D21" s="61">
        <v>4.05</v>
      </c>
      <c r="E21" s="61">
        <v>15.7</v>
      </c>
      <c r="F21" s="61">
        <v>16.43</v>
      </c>
      <c r="G21" s="61">
        <v>15.09</v>
      </c>
      <c r="H21" s="61">
        <v>15.77</v>
      </c>
      <c r="I21" s="61">
        <v>14.53</v>
      </c>
      <c r="J21" s="61">
        <v>21.17</v>
      </c>
      <c r="K21" s="61">
        <v>20.99</v>
      </c>
      <c r="L21" s="61">
        <v>13.61</v>
      </c>
      <c r="M21" s="61">
        <v>21.83</v>
      </c>
      <c r="N21" s="61">
        <v>10.61</v>
      </c>
      <c r="O21" s="61">
        <v>15.41</v>
      </c>
      <c r="P21" s="61">
        <v>5.0999999999999996</v>
      </c>
      <c r="Q21" s="61">
        <v>22.26</v>
      </c>
      <c r="R21" s="61">
        <v>9.7899999999999991</v>
      </c>
      <c r="S21" s="61">
        <v>19.63</v>
      </c>
      <c r="T21" s="61">
        <v>14.5</v>
      </c>
      <c r="U21" s="61">
        <v>17.36</v>
      </c>
      <c r="V21" s="61">
        <v>17.100000000000001</v>
      </c>
      <c r="W21" s="61">
        <v>15.48</v>
      </c>
      <c r="X21" s="61">
        <v>8.24</v>
      </c>
      <c r="Y21" s="61">
        <v>17.09</v>
      </c>
      <c r="Z21" s="61">
        <v>34.119999999999997</v>
      </c>
      <c r="AA21" s="61">
        <v>0.99</v>
      </c>
      <c r="AB21" s="61">
        <v>20.28</v>
      </c>
      <c r="AC21" s="61">
        <v>13.43</v>
      </c>
      <c r="AD21" s="61">
        <v>9.89</v>
      </c>
      <c r="AE21" s="61">
        <v>3.97</v>
      </c>
      <c r="AF21" s="61">
        <v>11.36</v>
      </c>
      <c r="AG21" s="61">
        <v>16.53</v>
      </c>
      <c r="AH21" s="61">
        <v>17.36</v>
      </c>
      <c r="AI21" s="61">
        <v>23.55</v>
      </c>
      <c r="AJ21" s="61">
        <v>26.91</v>
      </c>
      <c r="AK21" s="61">
        <v>23.88</v>
      </c>
      <c r="AL21" s="61">
        <v>5.8</v>
      </c>
      <c r="AM21" s="61">
        <v>20.93</v>
      </c>
      <c r="AN21" s="61">
        <v>10.66</v>
      </c>
      <c r="AO21" s="61">
        <v>17.68</v>
      </c>
      <c r="AP21" s="61">
        <v>16.77</v>
      </c>
      <c r="AQ21" s="61">
        <v>4.16</v>
      </c>
      <c r="AR21" s="61">
        <v>17.899999999999999</v>
      </c>
      <c r="AS21" s="61">
        <v>18.05</v>
      </c>
      <c r="AT21" s="61">
        <v>11.79</v>
      </c>
      <c r="AU21" s="61">
        <v>17.62</v>
      </c>
      <c r="AV21" s="61">
        <v>14.68</v>
      </c>
      <c r="AW21" s="61">
        <v>17.760000000000002</v>
      </c>
      <c r="AX21" s="61">
        <v>13.2</v>
      </c>
      <c r="AY21" s="61">
        <v>1.66</v>
      </c>
      <c r="AZ21" s="61">
        <v>15.83</v>
      </c>
      <c r="BA21" s="61">
        <v>8.01</v>
      </c>
      <c r="BB21" s="61">
        <v>8.42</v>
      </c>
      <c r="BC21" s="61">
        <v>22.05</v>
      </c>
      <c r="BD21" s="61">
        <v>16.48</v>
      </c>
      <c r="BE21" s="61">
        <v>11.17</v>
      </c>
      <c r="BF21" s="61">
        <v>9.7899999999999991</v>
      </c>
      <c r="BG21" s="61">
        <v>9.2899999999999991</v>
      </c>
      <c r="BH21" s="61">
        <v>-2.0099999999999998</v>
      </c>
      <c r="BI21" s="61">
        <v>31.51</v>
      </c>
      <c r="BJ21" s="61">
        <v>1.4</v>
      </c>
      <c r="BK21" s="61">
        <v>17.79</v>
      </c>
      <c r="BL21" s="61">
        <v>19.010000000000002</v>
      </c>
      <c r="BM21" s="61">
        <v>13.15</v>
      </c>
      <c r="BN21" s="61">
        <v>21.09</v>
      </c>
      <c r="BO21" s="61">
        <v>38.25</v>
      </c>
      <c r="BP21" s="61">
        <v>23.31</v>
      </c>
      <c r="BQ21" s="61">
        <v>23.23</v>
      </c>
      <c r="BR21" s="61">
        <v>25.7</v>
      </c>
      <c r="BS21" s="61">
        <v>14.61</v>
      </c>
      <c r="BT21" s="61">
        <v>19.239999999999998</v>
      </c>
      <c r="BU21" s="61">
        <v>14.5</v>
      </c>
      <c r="BV21" s="61">
        <v>18.62</v>
      </c>
      <c r="BW21" s="61">
        <v>22.38</v>
      </c>
      <c r="BX21" s="61">
        <v>35.78</v>
      </c>
    </row>
    <row r="22" spans="1:76" s="63" customFormat="1" x14ac:dyDescent="0.2">
      <c r="A22" s="58">
        <v>43982</v>
      </c>
      <c r="B22" s="68" t="s">
        <v>225</v>
      </c>
      <c r="C22" s="69" t="s">
        <v>226</v>
      </c>
      <c r="D22" s="61">
        <v>-4.12</v>
      </c>
      <c r="E22" s="61">
        <v>10.69</v>
      </c>
      <c r="F22" s="61">
        <v>12.95</v>
      </c>
      <c r="G22" s="61">
        <v>10.65</v>
      </c>
      <c r="H22" s="61">
        <v>10.98</v>
      </c>
      <c r="I22" s="61">
        <v>10.24</v>
      </c>
      <c r="J22" s="61">
        <v>16.2</v>
      </c>
      <c r="K22" s="61">
        <v>15.62</v>
      </c>
      <c r="L22" s="61">
        <v>7</v>
      </c>
      <c r="M22" s="61">
        <v>15.89</v>
      </c>
      <c r="N22" s="61">
        <v>5.85</v>
      </c>
      <c r="O22" s="61">
        <v>9.9</v>
      </c>
      <c r="P22" s="61">
        <v>-0.02</v>
      </c>
      <c r="Q22" s="61">
        <v>14.53</v>
      </c>
      <c r="R22" s="61">
        <v>4.04</v>
      </c>
      <c r="S22" s="61">
        <v>14.48</v>
      </c>
      <c r="T22" s="61">
        <v>11.31</v>
      </c>
      <c r="U22" s="61">
        <v>16.11</v>
      </c>
      <c r="V22" s="61">
        <v>7.04</v>
      </c>
      <c r="W22" s="61">
        <v>9.41</v>
      </c>
      <c r="X22" s="61">
        <v>2.8</v>
      </c>
      <c r="Y22" s="61">
        <v>13.09</v>
      </c>
      <c r="Z22" s="61">
        <v>28.76</v>
      </c>
      <c r="AA22" s="61">
        <v>-4.28</v>
      </c>
      <c r="AB22" s="61">
        <v>11.06</v>
      </c>
      <c r="AC22" s="61">
        <v>6.24</v>
      </c>
      <c r="AD22" s="61">
        <v>0.28999999999999998</v>
      </c>
      <c r="AE22" s="61">
        <v>-1.1100000000000001</v>
      </c>
      <c r="AF22" s="61">
        <v>5.13</v>
      </c>
      <c r="AG22" s="61">
        <v>7.97</v>
      </c>
      <c r="AH22" s="61">
        <v>9.18</v>
      </c>
      <c r="AI22" s="61">
        <v>17.38</v>
      </c>
      <c r="AJ22" s="61">
        <v>22.76</v>
      </c>
      <c r="AK22" s="61">
        <v>18.13</v>
      </c>
      <c r="AL22" s="61">
        <v>-2.85</v>
      </c>
      <c r="AM22" s="61">
        <v>13.1</v>
      </c>
      <c r="AN22" s="61">
        <v>7.03</v>
      </c>
      <c r="AO22" s="61">
        <v>12.94</v>
      </c>
      <c r="AP22" s="61">
        <v>12.57</v>
      </c>
      <c r="AQ22" s="61">
        <v>0.3</v>
      </c>
      <c r="AR22" s="61">
        <v>15.09</v>
      </c>
      <c r="AS22" s="61">
        <v>12.16</v>
      </c>
      <c r="AT22" s="61">
        <v>6.44</v>
      </c>
      <c r="AU22" s="61">
        <v>11.25</v>
      </c>
      <c r="AV22" s="61">
        <v>9.4600000000000009</v>
      </c>
      <c r="AW22" s="61">
        <v>14.45</v>
      </c>
      <c r="AX22" s="61">
        <v>8.1199999999999992</v>
      </c>
      <c r="AY22" s="61">
        <v>-4.88</v>
      </c>
      <c r="AZ22" s="61">
        <v>10.93</v>
      </c>
      <c r="BA22" s="61">
        <v>0.82</v>
      </c>
      <c r="BB22" s="61">
        <v>0.28999999999999998</v>
      </c>
      <c r="BC22" s="61">
        <v>12.31</v>
      </c>
      <c r="BD22" s="61">
        <v>8.1300000000000008</v>
      </c>
      <c r="BE22" s="61">
        <v>7.13</v>
      </c>
      <c r="BF22" s="61">
        <v>6.85</v>
      </c>
      <c r="BG22" s="61">
        <v>5.82</v>
      </c>
      <c r="BH22" s="61">
        <v>-6.87</v>
      </c>
      <c r="BI22" s="61">
        <v>27.58</v>
      </c>
      <c r="BJ22" s="61">
        <v>-6.2</v>
      </c>
      <c r="BK22" s="61">
        <v>11.43</v>
      </c>
      <c r="BL22" s="61">
        <v>13.67</v>
      </c>
      <c r="BM22" s="61">
        <v>7.92</v>
      </c>
      <c r="BN22" s="61">
        <v>16.5</v>
      </c>
      <c r="BO22" s="61">
        <v>31.53</v>
      </c>
      <c r="BP22" s="61">
        <v>16.28</v>
      </c>
      <c r="BQ22" s="61">
        <v>18.170000000000002</v>
      </c>
      <c r="BR22" s="61">
        <v>18.37</v>
      </c>
      <c r="BS22" s="61">
        <v>7.5</v>
      </c>
      <c r="BT22" s="61">
        <v>15.23</v>
      </c>
      <c r="BU22" s="61">
        <v>9.99</v>
      </c>
      <c r="BV22" s="61">
        <v>12.93</v>
      </c>
      <c r="BW22" s="61">
        <v>15.56</v>
      </c>
      <c r="BX22" s="61">
        <v>27.72</v>
      </c>
    </row>
    <row r="23" spans="1:76" s="63" customFormat="1" x14ac:dyDescent="0.2">
      <c r="A23" s="58">
        <v>43982</v>
      </c>
      <c r="B23" s="68" t="s">
        <v>227</v>
      </c>
      <c r="C23" s="69" t="s">
        <v>228</v>
      </c>
      <c r="D23" s="61">
        <v>124.67</v>
      </c>
      <c r="E23" s="61">
        <v>95.86</v>
      </c>
      <c r="F23" s="61">
        <v>94.69</v>
      </c>
      <c r="G23" s="61">
        <v>97.77</v>
      </c>
      <c r="H23" s="61">
        <v>96.87</v>
      </c>
      <c r="I23" s="61">
        <v>97.01</v>
      </c>
      <c r="J23" s="61">
        <v>101.58</v>
      </c>
      <c r="K23" s="61">
        <v>103.26</v>
      </c>
      <c r="L23" s="61">
        <v>110.33</v>
      </c>
      <c r="M23" s="61">
        <v>91.76</v>
      </c>
      <c r="N23" s="61">
        <v>107.02</v>
      </c>
      <c r="O23" s="61">
        <v>98.74</v>
      </c>
      <c r="P23" s="61">
        <v>163.41999999999999</v>
      </c>
      <c r="Q23" s="61">
        <v>99.65</v>
      </c>
      <c r="R23" s="61">
        <v>107.58</v>
      </c>
      <c r="S23" s="61">
        <v>93.67</v>
      </c>
      <c r="T23" s="61">
        <v>98.23</v>
      </c>
      <c r="U23" s="61">
        <v>89.12</v>
      </c>
      <c r="V23" s="61">
        <v>109.53</v>
      </c>
      <c r="W23" s="61">
        <v>101.02</v>
      </c>
      <c r="X23" s="61">
        <v>107.22</v>
      </c>
      <c r="Y23" s="61">
        <v>100.75</v>
      </c>
      <c r="Z23" s="61">
        <v>80.31</v>
      </c>
      <c r="AA23" s="61">
        <v>158.75</v>
      </c>
      <c r="AB23" s="61">
        <v>100.37</v>
      </c>
      <c r="AC23" s="61">
        <v>107</v>
      </c>
      <c r="AD23" s="61">
        <v>110.77</v>
      </c>
      <c r="AE23" s="61">
        <v>109.97</v>
      </c>
      <c r="AF23" s="61">
        <v>108.51</v>
      </c>
      <c r="AG23" s="61">
        <v>104.99</v>
      </c>
      <c r="AH23" s="61">
        <v>112.69</v>
      </c>
      <c r="AI23" s="61">
        <v>94.33</v>
      </c>
      <c r="AJ23" s="61">
        <v>86.25</v>
      </c>
      <c r="AK23" s="61">
        <v>88.89</v>
      </c>
      <c r="AL23" s="61">
        <v>110.86</v>
      </c>
      <c r="AM23" s="61">
        <v>111.67</v>
      </c>
      <c r="AN23" s="61">
        <v>102.43</v>
      </c>
      <c r="AO23" s="61">
        <v>93.34</v>
      </c>
      <c r="AP23" s="61">
        <v>95.69</v>
      </c>
      <c r="AQ23" s="61">
        <v>107.88</v>
      </c>
      <c r="AR23" s="61">
        <v>90.17</v>
      </c>
      <c r="AS23" s="61">
        <v>93.42</v>
      </c>
      <c r="AT23" s="61">
        <v>198.64</v>
      </c>
      <c r="AU23" s="61">
        <v>95.46</v>
      </c>
      <c r="AV23" s="61">
        <v>101.38</v>
      </c>
      <c r="AW23" s="61">
        <v>94.42</v>
      </c>
      <c r="AX23" s="61">
        <v>99.79</v>
      </c>
      <c r="AY23" s="61">
        <v>116.34</v>
      </c>
      <c r="AZ23" s="61">
        <v>98.29</v>
      </c>
      <c r="BA23" s="61">
        <v>108.09</v>
      </c>
      <c r="BB23" s="61">
        <v>108.41</v>
      </c>
      <c r="BC23" s="61">
        <v>112.44</v>
      </c>
      <c r="BD23" s="61">
        <v>94.55</v>
      </c>
      <c r="BE23" s="61">
        <v>101.43</v>
      </c>
      <c r="BF23" s="61">
        <v>95.27</v>
      </c>
      <c r="BG23" s="61">
        <v>109.78</v>
      </c>
      <c r="BH23" s="61">
        <v>119.71</v>
      </c>
      <c r="BI23" s="61">
        <v>81.319999999999993</v>
      </c>
      <c r="BJ23" s="61">
        <v>117.49</v>
      </c>
      <c r="BK23" s="61">
        <v>98.23</v>
      </c>
      <c r="BL23" s="61">
        <v>90.86</v>
      </c>
      <c r="BM23" s="61">
        <v>99.32</v>
      </c>
      <c r="BN23" s="61">
        <v>91.12</v>
      </c>
      <c r="BO23" s="61">
        <v>78.94</v>
      </c>
      <c r="BP23" s="61">
        <v>97.74</v>
      </c>
      <c r="BQ23" s="61">
        <v>90.92</v>
      </c>
      <c r="BR23" s="61">
        <v>86.76</v>
      </c>
      <c r="BS23" s="61">
        <v>101.3</v>
      </c>
      <c r="BT23" s="61">
        <v>92.76</v>
      </c>
      <c r="BU23" s="61">
        <v>100.21</v>
      </c>
      <c r="BV23" s="61">
        <v>94.7</v>
      </c>
      <c r="BW23" s="61">
        <v>96.08</v>
      </c>
      <c r="BX23" s="61">
        <v>84.43</v>
      </c>
    </row>
    <row r="24" spans="1:76" s="63" customFormat="1" x14ac:dyDescent="0.2">
      <c r="A24" s="58">
        <v>43982</v>
      </c>
      <c r="B24" s="68" t="s">
        <v>229</v>
      </c>
      <c r="C24" s="69" t="s">
        <v>230</v>
      </c>
      <c r="D24" s="61">
        <v>-82.33</v>
      </c>
      <c r="E24" s="61">
        <v>-83.51</v>
      </c>
      <c r="F24" s="61">
        <v>-95.71</v>
      </c>
      <c r="G24" s="61">
        <v>-86.78</v>
      </c>
      <c r="H24" s="61">
        <v>-92.63</v>
      </c>
      <c r="I24" s="61">
        <v>-86.58</v>
      </c>
      <c r="J24" s="61">
        <v>-84.09</v>
      </c>
      <c r="K24" s="61">
        <v>-85.39</v>
      </c>
      <c r="L24" s="61">
        <v>-87.25</v>
      </c>
      <c r="M24" s="61">
        <v>-86.59</v>
      </c>
      <c r="N24" s="61">
        <v>-90.4</v>
      </c>
      <c r="O24" s="61">
        <v>-89.31</v>
      </c>
      <c r="P24" s="61">
        <v>-64.61</v>
      </c>
      <c r="Q24" s="61">
        <v>-83.3</v>
      </c>
      <c r="R24" s="61">
        <v>-87.72</v>
      </c>
      <c r="S24" s="61">
        <v>-94.67</v>
      </c>
      <c r="T24" s="61">
        <v>-91.18</v>
      </c>
      <c r="U24" s="61">
        <v>-82.53</v>
      </c>
      <c r="V24" s="61">
        <v>-89.82</v>
      </c>
      <c r="W24" s="61">
        <v>-92.14</v>
      </c>
      <c r="X24" s="61">
        <v>-85.88</v>
      </c>
      <c r="Y24" s="61">
        <v>-89.82</v>
      </c>
      <c r="Z24" s="61">
        <v>-88.55</v>
      </c>
      <c r="AA24" s="61">
        <v>-63.92</v>
      </c>
      <c r="AB24" s="61">
        <v>-87.81</v>
      </c>
      <c r="AC24" s="61">
        <v>-86.09</v>
      </c>
      <c r="AD24" s="61">
        <v>-93.48</v>
      </c>
      <c r="AE24" s="61">
        <v>-79.11</v>
      </c>
      <c r="AF24" s="61">
        <v>-85.88</v>
      </c>
      <c r="AG24" s="61">
        <v>-90.08</v>
      </c>
      <c r="AH24" s="61">
        <v>-86.92</v>
      </c>
      <c r="AI24" s="61">
        <v>-88.56</v>
      </c>
      <c r="AJ24" s="61">
        <v>-88.13</v>
      </c>
      <c r="AK24" s="61">
        <v>-91.81</v>
      </c>
      <c r="AL24" s="61">
        <v>-85.36</v>
      </c>
      <c r="AM24" s="61">
        <v>-82.74</v>
      </c>
      <c r="AN24" s="61">
        <v>-68.459999999999994</v>
      </c>
      <c r="AO24" s="61">
        <v>-88.36</v>
      </c>
      <c r="AP24" s="61">
        <v>-88.4</v>
      </c>
      <c r="AQ24" s="61">
        <v>-85.6</v>
      </c>
      <c r="AR24" s="61">
        <v>-73.22</v>
      </c>
      <c r="AS24" s="61">
        <v>-83.32</v>
      </c>
      <c r="AT24" s="61">
        <v>-50.52</v>
      </c>
      <c r="AU24" s="61">
        <v>-91.43</v>
      </c>
      <c r="AV24" s="61">
        <v>-91.68</v>
      </c>
      <c r="AW24" s="61">
        <v>-88.76</v>
      </c>
      <c r="AX24" s="61">
        <v>-93.38</v>
      </c>
      <c r="AY24" s="61">
        <v>-87.65</v>
      </c>
      <c r="AZ24" s="61">
        <v>-88.69</v>
      </c>
      <c r="BA24" s="61">
        <v>-89.11</v>
      </c>
      <c r="BB24" s="61">
        <v>-91.33</v>
      </c>
      <c r="BC24" s="61">
        <v>-90.67</v>
      </c>
      <c r="BD24" s="61">
        <v>-85.14</v>
      </c>
      <c r="BE24" s="61">
        <v>-86.29</v>
      </c>
      <c r="BF24" s="61">
        <v>-89.72</v>
      </c>
      <c r="BG24" s="61">
        <v>-85.97</v>
      </c>
      <c r="BH24" s="61">
        <v>-78.17</v>
      </c>
      <c r="BI24" s="61">
        <v>-89.09</v>
      </c>
      <c r="BJ24" s="61">
        <v>-88.96</v>
      </c>
      <c r="BK24" s="61">
        <v>-89.68</v>
      </c>
      <c r="BL24" s="61">
        <v>-92.38</v>
      </c>
      <c r="BM24" s="61">
        <v>-93.61</v>
      </c>
      <c r="BN24" s="61">
        <v>-91.77</v>
      </c>
      <c r="BO24" s="61">
        <v>-88.12</v>
      </c>
      <c r="BP24" s="61">
        <v>-86.27</v>
      </c>
      <c r="BQ24" s="61">
        <v>-80.650000000000006</v>
      </c>
      <c r="BR24" s="61">
        <v>-83.57</v>
      </c>
      <c r="BS24" s="61">
        <v>-86.67</v>
      </c>
      <c r="BT24" s="61">
        <v>-87.32</v>
      </c>
      <c r="BU24" s="61">
        <v>-91.27</v>
      </c>
      <c r="BV24" s="61">
        <v>-84.67</v>
      </c>
      <c r="BW24" s="61">
        <v>-76.92</v>
      </c>
      <c r="BX24" s="61">
        <v>-88.32</v>
      </c>
    </row>
    <row r="25" spans="1:76" s="63" customFormat="1" x14ac:dyDescent="0.2">
      <c r="A25" s="58">
        <v>43982</v>
      </c>
      <c r="B25" s="68" t="s">
        <v>231</v>
      </c>
      <c r="C25" s="69" t="s">
        <v>232</v>
      </c>
      <c r="D25" s="61">
        <v>-15.18</v>
      </c>
      <c r="E25" s="61">
        <v>-16.399999999999999</v>
      </c>
      <c r="F25" s="61">
        <v>-3.47</v>
      </c>
      <c r="G25" s="61">
        <v>-11.66</v>
      </c>
      <c r="H25" s="61">
        <v>-6.9</v>
      </c>
      <c r="I25" s="61">
        <v>-11.68</v>
      </c>
      <c r="J25" s="61">
        <v>-13.07</v>
      </c>
      <c r="K25" s="61">
        <v>-13.59</v>
      </c>
      <c r="L25" s="61">
        <v>-11.37</v>
      </c>
      <c r="M25" s="61">
        <v>-12.25</v>
      </c>
      <c r="N25" s="61">
        <v>-8.4700000000000006</v>
      </c>
      <c r="O25" s="61">
        <v>-10.19</v>
      </c>
      <c r="P25" s="61">
        <v>-34.01</v>
      </c>
      <c r="Q25" s="61">
        <v>-11.25</v>
      </c>
      <c r="R25" s="61">
        <v>-10.84</v>
      </c>
      <c r="S25" s="61">
        <v>-4.17</v>
      </c>
      <c r="T25" s="61">
        <v>-7.07</v>
      </c>
      <c r="U25" s="61">
        <v>-14.56</v>
      </c>
      <c r="V25" s="61">
        <v>-9.02</v>
      </c>
      <c r="W25" s="61">
        <v>-6.8</v>
      </c>
      <c r="X25" s="61">
        <v>-12.52</v>
      </c>
      <c r="Y25" s="61">
        <v>-8.9499999999999993</v>
      </c>
      <c r="Z25" s="61">
        <v>-10.87</v>
      </c>
      <c r="AA25" s="61">
        <v>-33.54</v>
      </c>
      <c r="AB25" s="61">
        <v>-11.55</v>
      </c>
      <c r="AC25" s="61">
        <v>-12.81</v>
      </c>
      <c r="AD25" s="61">
        <v>-4.3099999999999996</v>
      </c>
      <c r="AE25" s="61">
        <v>-19.940000000000001</v>
      </c>
      <c r="AF25" s="61">
        <v>-12.99</v>
      </c>
      <c r="AG25" s="61">
        <v>-8.7799999999999994</v>
      </c>
      <c r="AH25" s="61">
        <v>-11.64</v>
      </c>
      <c r="AI25" s="61">
        <v>-10.14</v>
      </c>
      <c r="AJ25" s="61">
        <v>-9.77</v>
      </c>
      <c r="AK25" s="61">
        <v>-6.43</v>
      </c>
      <c r="AL25" s="61">
        <v>-13.97</v>
      </c>
      <c r="AM25" s="61">
        <v>-16.559999999999999</v>
      </c>
      <c r="AN25" s="61">
        <v>-29.72</v>
      </c>
      <c r="AO25" s="61">
        <v>-10.36</v>
      </c>
      <c r="AP25" s="61">
        <v>-10.75</v>
      </c>
      <c r="AQ25" s="61">
        <v>-12.07</v>
      </c>
      <c r="AR25" s="61">
        <v>-24.56</v>
      </c>
      <c r="AS25" s="61">
        <v>-14.58</v>
      </c>
      <c r="AT25" s="61">
        <v>-48.15</v>
      </c>
      <c r="AU25" s="61">
        <v>-7.88</v>
      </c>
      <c r="AV25" s="61">
        <v>-8.2100000000000009</v>
      </c>
      <c r="AW25" s="61">
        <v>-9.43</v>
      </c>
      <c r="AX25" s="61">
        <v>-5.4</v>
      </c>
      <c r="AY25" s="61">
        <v>-10.24</v>
      </c>
      <c r="AZ25" s="61">
        <v>-10.86</v>
      </c>
      <c r="BA25" s="61">
        <v>-7.65</v>
      </c>
      <c r="BB25" s="61">
        <v>-7.99</v>
      </c>
      <c r="BC25" s="61">
        <v>-9.19</v>
      </c>
      <c r="BD25" s="61">
        <v>-14.65</v>
      </c>
      <c r="BE25" s="61">
        <v>-12.01</v>
      </c>
      <c r="BF25" s="61">
        <v>-6.58</v>
      </c>
      <c r="BG25" s="61">
        <v>-11.87</v>
      </c>
      <c r="BH25" s="61">
        <v>-19.02</v>
      </c>
      <c r="BI25" s="61">
        <v>-10.9</v>
      </c>
      <c r="BJ25" s="61">
        <v>-9.9700000000000006</v>
      </c>
      <c r="BK25" s="61">
        <v>-9.76</v>
      </c>
      <c r="BL25" s="61">
        <v>-6.99</v>
      </c>
      <c r="BM25" s="61">
        <v>-6.03</v>
      </c>
      <c r="BN25" s="61">
        <v>-7.91</v>
      </c>
      <c r="BO25" s="61">
        <v>-11.75</v>
      </c>
      <c r="BP25" s="61">
        <v>-9.34</v>
      </c>
      <c r="BQ25" s="61">
        <v>-15.68</v>
      </c>
      <c r="BR25" s="61">
        <v>-14.53</v>
      </c>
      <c r="BS25" s="61">
        <v>-11.73</v>
      </c>
      <c r="BT25" s="61">
        <v>-11.5</v>
      </c>
      <c r="BU25" s="61">
        <v>-8.02</v>
      </c>
      <c r="BV25" s="61">
        <v>-14.88</v>
      </c>
      <c r="BW25" s="61">
        <v>-21.86</v>
      </c>
      <c r="BX25" s="61">
        <v>-9.09</v>
      </c>
    </row>
    <row r="26" spans="1:76" s="63" customFormat="1" x14ac:dyDescent="0.2">
      <c r="A26" s="58">
        <v>43982</v>
      </c>
      <c r="B26" s="68" t="s">
        <v>233</v>
      </c>
      <c r="C26" s="69" t="s">
        <v>234</v>
      </c>
      <c r="D26" s="61">
        <v>-42.68</v>
      </c>
      <c r="E26" s="61">
        <v>-50.23</v>
      </c>
      <c r="F26" s="61">
        <v>-56.13</v>
      </c>
      <c r="G26" s="61">
        <v>-59.5</v>
      </c>
      <c r="H26" s="61">
        <v>-57.53</v>
      </c>
      <c r="I26" s="61">
        <v>-57.82</v>
      </c>
      <c r="J26" s="61">
        <v>-53.92</v>
      </c>
      <c r="K26" s="61">
        <v>-56.12</v>
      </c>
      <c r="L26" s="61">
        <v>-51.42</v>
      </c>
      <c r="M26" s="61">
        <v>-51.24</v>
      </c>
      <c r="N26" s="61">
        <v>-56.17</v>
      </c>
      <c r="O26" s="61">
        <v>-53.24</v>
      </c>
      <c r="P26" s="61">
        <v>-34.020000000000003</v>
      </c>
      <c r="Q26" s="61">
        <v>-55.52</v>
      </c>
      <c r="R26" s="61">
        <v>-55.12</v>
      </c>
      <c r="S26" s="61">
        <v>-61.7</v>
      </c>
      <c r="T26" s="61">
        <v>-60.36</v>
      </c>
      <c r="U26" s="61">
        <v>-53.93</v>
      </c>
      <c r="V26" s="61">
        <v>-52.84</v>
      </c>
      <c r="W26" s="61">
        <v>-55.23</v>
      </c>
      <c r="X26" s="61">
        <v>-60.51</v>
      </c>
      <c r="Y26" s="61">
        <v>-67.739999999999995</v>
      </c>
      <c r="Z26" s="61">
        <v>-57.58</v>
      </c>
      <c r="AA26" s="61">
        <v>-31.78</v>
      </c>
      <c r="AB26" s="61">
        <v>-49.1</v>
      </c>
      <c r="AC26" s="61">
        <v>-64.239999999999995</v>
      </c>
      <c r="AD26" s="61">
        <v>-46.28</v>
      </c>
      <c r="AE26" s="61">
        <v>-64.75</v>
      </c>
      <c r="AF26" s="61">
        <v>-58.13</v>
      </c>
      <c r="AG26" s="61">
        <v>-49.98</v>
      </c>
      <c r="AH26" s="61">
        <v>-51.31</v>
      </c>
      <c r="AI26" s="61">
        <v>-67.06</v>
      </c>
      <c r="AJ26" s="61">
        <v>-57.68</v>
      </c>
      <c r="AK26" s="61">
        <v>-55.01</v>
      </c>
      <c r="AL26" s="61">
        <v>-47.5</v>
      </c>
      <c r="AM26" s="61">
        <v>-54.44</v>
      </c>
      <c r="AN26" s="61">
        <v>-63.22</v>
      </c>
      <c r="AO26" s="61">
        <v>-57.06</v>
      </c>
      <c r="AP26" s="61">
        <v>-58.6</v>
      </c>
      <c r="AQ26" s="61">
        <v>-64.37</v>
      </c>
      <c r="AR26" s="61">
        <v>-72.55</v>
      </c>
      <c r="AS26" s="61">
        <v>-62</v>
      </c>
      <c r="AT26" s="61">
        <v>-27.33</v>
      </c>
      <c r="AU26" s="61">
        <v>-54.21</v>
      </c>
      <c r="AV26" s="61">
        <v>-58.91</v>
      </c>
      <c r="AW26" s="61">
        <v>-61.21</v>
      </c>
      <c r="AX26" s="61">
        <v>-59.63</v>
      </c>
      <c r="AY26" s="61">
        <v>-55.96</v>
      </c>
      <c r="AZ26" s="61">
        <v>-66.42</v>
      </c>
      <c r="BA26" s="61">
        <v>-39.369999999999997</v>
      </c>
      <c r="BB26" s="61">
        <v>-56.12</v>
      </c>
      <c r="BC26" s="61">
        <v>-55.63</v>
      </c>
      <c r="BD26" s="61">
        <v>-45.75</v>
      </c>
      <c r="BE26" s="61">
        <v>-51.41</v>
      </c>
      <c r="BF26" s="61">
        <v>-57.54</v>
      </c>
      <c r="BG26" s="61">
        <v>-48.06</v>
      </c>
      <c r="BH26" s="61">
        <v>-57.12</v>
      </c>
      <c r="BI26" s="61">
        <v>-49.27</v>
      </c>
      <c r="BJ26" s="61">
        <v>-44.53</v>
      </c>
      <c r="BK26" s="61">
        <v>-54.72</v>
      </c>
      <c r="BL26" s="61">
        <v>-43.13</v>
      </c>
      <c r="BM26" s="61">
        <v>-55.96</v>
      </c>
      <c r="BN26" s="61">
        <v>-53.26</v>
      </c>
      <c r="BO26" s="61">
        <v>-52.23</v>
      </c>
      <c r="BP26" s="61">
        <v>-46.71</v>
      </c>
      <c r="BQ26" s="61">
        <v>-61.08</v>
      </c>
      <c r="BR26" s="61">
        <v>-56.62</v>
      </c>
      <c r="BS26" s="61">
        <v>-57.61</v>
      </c>
      <c r="BT26" s="61">
        <v>-55.5</v>
      </c>
      <c r="BU26" s="61">
        <v>-50.94</v>
      </c>
      <c r="BV26" s="61">
        <v>-56.71</v>
      </c>
      <c r="BW26" s="61">
        <v>-49.91</v>
      </c>
      <c r="BX26" s="61">
        <v>-50.85</v>
      </c>
    </row>
    <row r="27" spans="1:76" s="63" customFormat="1" x14ac:dyDescent="0.2">
      <c r="A27" s="58">
        <v>43982</v>
      </c>
      <c r="B27" s="68" t="s">
        <v>235</v>
      </c>
      <c r="C27" s="69" t="s">
        <v>236</v>
      </c>
      <c r="D27" s="61">
        <v>3.43</v>
      </c>
      <c r="E27" s="61">
        <v>14.44</v>
      </c>
      <c r="F27" s="61">
        <v>17.62</v>
      </c>
      <c r="G27" s="61">
        <v>15.53</v>
      </c>
      <c r="H27" s="61">
        <v>13.09</v>
      </c>
      <c r="I27" s="61">
        <v>18.2</v>
      </c>
      <c r="J27" s="61">
        <v>22.92</v>
      </c>
      <c r="K27" s="61">
        <v>22.13</v>
      </c>
      <c r="L27" s="61">
        <v>9.4600000000000009</v>
      </c>
      <c r="M27" s="61">
        <v>19.11</v>
      </c>
      <c r="N27" s="61">
        <v>10.31</v>
      </c>
      <c r="O27" s="61">
        <v>13.29</v>
      </c>
      <c r="P27" s="61">
        <v>4.71</v>
      </c>
      <c r="Q27" s="61">
        <v>25.66</v>
      </c>
      <c r="R27" s="61">
        <v>6.57</v>
      </c>
      <c r="S27" s="61">
        <v>25.55</v>
      </c>
      <c r="T27" s="61">
        <v>11.39</v>
      </c>
      <c r="U27" s="61">
        <v>14.64</v>
      </c>
      <c r="V27" s="61">
        <v>7.89</v>
      </c>
      <c r="W27" s="61">
        <v>12.19</v>
      </c>
      <c r="X27" s="61">
        <v>8.69</v>
      </c>
      <c r="Y27" s="61">
        <v>26.2</v>
      </c>
      <c r="Z27" s="61">
        <v>18.73</v>
      </c>
      <c r="AA27" s="61">
        <v>0.77</v>
      </c>
      <c r="AB27" s="61">
        <v>10.29</v>
      </c>
      <c r="AC27" s="61">
        <v>10.64</v>
      </c>
      <c r="AD27" s="61">
        <v>4.32</v>
      </c>
      <c r="AE27" s="61">
        <v>2.83</v>
      </c>
      <c r="AF27" s="61">
        <v>7.3</v>
      </c>
      <c r="AG27" s="61">
        <v>8.58</v>
      </c>
      <c r="AH27" s="61">
        <v>9.26</v>
      </c>
      <c r="AI27" s="61">
        <v>12.67</v>
      </c>
      <c r="AJ27" s="61">
        <v>14.65</v>
      </c>
      <c r="AK27" s="61">
        <v>14.93</v>
      </c>
      <c r="AL27" s="61">
        <v>2.21</v>
      </c>
      <c r="AM27" s="61">
        <v>13.25</v>
      </c>
      <c r="AN27" s="61">
        <v>13.94</v>
      </c>
      <c r="AO27" s="61">
        <v>28.39</v>
      </c>
      <c r="AP27" s="61">
        <v>25.66</v>
      </c>
      <c r="AQ27" s="61">
        <v>5.92</v>
      </c>
      <c r="AR27" s="61">
        <v>17.07</v>
      </c>
      <c r="AS27" s="61">
        <v>16.100000000000001</v>
      </c>
      <c r="AT27" s="61">
        <v>10.75</v>
      </c>
      <c r="AU27" s="61">
        <v>11.26</v>
      </c>
      <c r="AV27" s="61">
        <v>13.42</v>
      </c>
      <c r="AW27" s="61">
        <v>21.62</v>
      </c>
      <c r="AX27" s="61">
        <v>14.93</v>
      </c>
      <c r="AY27" s="61">
        <v>1.23</v>
      </c>
      <c r="AZ27" s="61">
        <v>17.579999999999998</v>
      </c>
      <c r="BA27" s="61">
        <v>4.04</v>
      </c>
      <c r="BB27" s="61">
        <v>3.36</v>
      </c>
      <c r="BC27" s="61">
        <v>10.06</v>
      </c>
      <c r="BD27" s="61">
        <v>13.38</v>
      </c>
      <c r="BE27" s="61">
        <v>12.87</v>
      </c>
      <c r="BF27" s="61">
        <v>6.1</v>
      </c>
      <c r="BG27" s="61">
        <v>6.92</v>
      </c>
      <c r="BH27" s="61">
        <v>-1.18</v>
      </c>
      <c r="BI27" s="61">
        <v>10.77</v>
      </c>
      <c r="BJ27" s="61">
        <v>0.96</v>
      </c>
      <c r="BK27" s="61">
        <v>8.52</v>
      </c>
      <c r="BL27" s="61">
        <v>8.42</v>
      </c>
      <c r="BM27" s="61">
        <v>12.14</v>
      </c>
      <c r="BN27" s="61">
        <v>20.329999999999998</v>
      </c>
      <c r="BO27" s="61">
        <v>11.96</v>
      </c>
      <c r="BP27" s="61">
        <v>19.170000000000002</v>
      </c>
      <c r="BQ27" s="61">
        <v>23.4</v>
      </c>
      <c r="BR27" s="61">
        <v>15.88</v>
      </c>
      <c r="BS27" s="61">
        <v>11.43</v>
      </c>
      <c r="BT27" s="61">
        <v>24.83</v>
      </c>
      <c r="BU27" s="61">
        <v>9.58</v>
      </c>
      <c r="BV27" s="61">
        <v>15.25</v>
      </c>
      <c r="BW27" s="61">
        <v>13.6</v>
      </c>
      <c r="BX27" s="61">
        <v>25.08</v>
      </c>
    </row>
    <row r="28" spans="1:76" s="63" customFormat="1" x14ac:dyDescent="0.2">
      <c r="A28" s="58">
        <v>43982</v>
      </c>
      <c r="B28" s="68" t="s">
        <v>237</v>
      </c>
      <c r="C28" s="69" t="s">
        <v>238</v>
      </c>
      <c r="D28" s="61">
        <v>-3.49</v>
      </c>
      <c r="E28" s="61">
        <v>9.84</v>
      </c>
      <c r="F28" s="61">
        <v>13.88</v>
      </c>
      <c r="G28" s="61">
        <v>10.96</v>
      </c>
      <c r="H28" s="61">
        <v>9.11</v>
      </c>
      <c r="I28" s="61">
        <v>12.83</v>
      </c>
      <c r="J28" s="61">
        <v>17.53</v>
      </c>
      <c r="K28" s="61">
        <v>16.47</v>
      </c>
      <c r="L28" s="61">
        <v>4.87</v>
      </c>
      <c r="M28" s="61">
        <v>13.91</v>
      </c>
      <c r="N28" s="61">
        <v>5.69</v>
      </c>
      <c r="O28" s="61">
        <v>8.5399999999999991</v>
      </c>
      <c r="P28" s="61">
        <v>-0.02</v>
      </c>
      <c r="Q28" s="61">
        <v>16.760000000000002</v>
      </c>
      <c r="R28" s="61">
        <v>2.71</v>
      </c>
      <c r="S28" s="61">
        <v>18.850000000000001</v>
      </c>
      <c r="T28" s="61">
        <v>8.89</v>
      </c>
      <c r="U28" s="61">
        <v>13.59</v>
      </c>
      <c r="V28" s="61">
        <v>3.25</v>
      </c>
      <c r="W28" s="61">
        <v>7.41</v>
      </c>
      <c r="X28" s="61">
        <v>2.95</v>
      </c>
      <c r="Y28" s="61">
        <v>20.059999999999999</v>
      </c>
      <c r="Z28" s="61">
        <v>15.79</v>
      </c>
      <c r="AA28" s="61">
        <v>-3.31</v>
      </c>
      <c r="AB28" s="61">
        <v>5.61</v>
      </c>
      <c r="AC28" s="61">
        <v>4.95</v>
      </c>
      <c r="AD28" s="61">
        <v>0.13</v>
      </c>
      <c r="AE28" s="61">
        <v>-0.79</v>
      </c>
      <c r="AF28" s="61">
        <v>3.29</v>
      </c>
      <c r="AG28" s="61">
        <v>4.1399999999999997</v>
      </c>
      <c r="AH28" s="61">
        <v>4.9000000000000004</v>
      </c>
      <c r="AI28" s="61">
        <v>9.34</v>
      </c>
      <c r="AJ28" s="61">
        <v>12.39</v>
      </c>
      <c r="AK28" s="61">
        <v>11.34</v>
      </c>
      <c r="AL28" s="61">
        <v>-1.0900000000000001</v>
      </c>
      <c r="AM28" s="61">
        <v>8.2899999999999991</v>
      </c>
      <c r="AN28" s="61">
        <v>9.1999999999999993</v>
      </c>
      <c r="AO28" s="61">
        <v>20.78</v>
      </c>
      <c r="AP28" s="61">
        <v>19.22</v>
      </c>
      <c r="AQ28" s="61">
        <v>0.42</v>
      </c>
      <c r="AR28" s="61">
        <v>14.39</v>
      </c>
      <c r="AS28" s="61">
        <v>10.85</v>
      </c>
      <c r="AT28" s="61">
        <v>5.88</v>
      </c>
      <c r="AU28" s="61">
        <v>7.19</v>
      </c>
      <c r="AV28" s="61">
        <v>8.65</v>
      </c>
      <c r="AW28" s="61">
        <v>17.59</v>
      </c>
      <c r="AX28" s="61">
        <v>9.18</v>
      </c>
      <c r="AY28" s="61">
        <v>-3.61</v>
      </c>
      <c r="AZ28" s="61">
        <v>12.14</v>
      </c>
      <c r="BA28" s="61">
        <v>0.41</v>
      </c>
      <c r="BB28" s="61">
        <v>0.11</v>
      </c>
      <c r="BC28" s="61">
        <v>5.61</v>
      </c>
      <c r="BD28" s="61">
        <v>6.6</v>
      </c>
      <c r="BE28" s="61">
        <v>8.2200000000000006</v>
      </c>
      <c r="BF28" s="61">
        <v>4.2699999999999996</v>
      </c>
      <c r="BG28" s="61">
        <v>4.33</v>
      </c>
      <c r="BH28" s="61">
        <v>-4.03</v>
      </c>
      <c r="BI28" s="61">
        <v>9.43</v>
      </c>
      <c r="BJ28" s="61">
        <v>-4.24</v>
      </c>
      <c r="BK28" s="61">
        <v>5.47</v>
      </c>
      <c r="BL28" s="61">
        <v>6.05</v>
      </c>
      <c r="BM28" s="61">
        <v>7.31</v>
      </c>
      <c r="BN28" s="61">
        <v>15.91</v>
      </c>
      <c r="BO28" s="61">
        <v>9.86</v>
      </c>
      <c r="BP28" s="61">
        <v>13.38</v>
      </c>
      <c r="BQ28" s="61">
        <v>18.309999999999999</v>
      </c>
      <c r="BR28" s="61">
        <v>11.35</v>
      </c>
      <c r="BS28" s="61">
        <v>5.87</v>
      </c>
      <c r="BT28" s="61">
        <v>19.649999999999999</v>
      </c>
      <c r="BU28" s="61">
        <v>6.59</v>
      </c>
      <c r="BV28" s="61">
        <v>10.59</v>
      </c>
      <c r="BW28" s="61">
        <v>9.4499999999999993</v>
      </c>
      <c r="BX28" s="61">
        <v>19.43</v>
      </c>
    </row>
    <row r="29" spans="1:76" s="63" customFormat="1" x14ac:dyDescent="0.2">
      <c r="A29" s="58">
        <v>43982</v>
      </c>
      <c r="B29" s="68" t="s">
        <v>239</v>
      </c>
      <c r="C29" s="69" t="s">
        <v>240</v>
      </c>
      <c r="D29" s="61">
        <v>0.96</v>
      </c>
      <c r="E29" s="61">
        <v>1.1200000000000001</v>
      </c>
      <c r="F29" s="61">
        <v>1.1499999999999999</v>
      </c>
      <c r="G29" s="61">
        <v>1.1200000000000001</v>
      </c>
      <c r="H29" s="61">
        <v>1.1200000000000001</v>
      </c>
      <c r="I29" s="61">
        <v>1.1100000000000001</v>
      </c>
      <c r="J29" s="61">
        <v>1.19</v>
      </c>
      <c r="K29" s="61">
        <v>1.19</v>
      </c>
      <c r="L29" s="61">
        <v>1.08</v>
      </c>
      <c r="M29" s="61">
        <v>1.19</v>
      </c>
      <c r="N29" s="61">
        <v>1.06</v>
      </c>
      <c r="O29" s="61">
        <v>1.1100000000000001</v>
      </c>
      <c r="P29" s="61">
        <v>1</v>
      </c>
      <c r="Q29" s="61">
        <v>1.17</v>
      </c>
      <c r="R29" s="61">
        <v>1.04</v>
      </c>
      <c r="S29" s="61">
        <v>1.17</v>
      </c>
      <c r="T29" s="61">
        <v>1.1299999999999999</v>
      </c>
      <c r="U29" s="61">
        <v>1.19</v>
      </c>
      <c r="V29" s="61">
        <v>1.08</v>
      </c>
      <c r="W29" s="61">
        <v>1.1000000000000001</v>
      </c>
      <c r="X29" s="61">
        <v>1.03</v>
      </c>
      <c r="Y29" s="61">
        <v>1.1499999999999999</v>
      </c>
      <c r="Z29" s="61">
        <v>1.4</v>
      </c>
      <c r="AA29" s="61">
        <v>0.96</v>
      </c>
      <c r="AB29" s="61">
        <v>1.1200000000000001</v>
      </c>
      <c r="AC29" s="61">
        <v>1.07</v>
      </c>
      <c r="AD29" s="61">
        <v>1</v>
      </c>
      <c r="AE29" s="61">
        <v>0.99</v>
      </c>
      <c r="AF29" s="61">
        <v>1.05</v>
      </c>
      <c r="AG29" s="61">
        <v>1.0900000000000001</v>
      </c>
      <c r="AH29" s="61">
        <v>1.1000000000000001</v>
      </c>
      <c r="AI29" s="61">
        <v>1.21</v>
      </c>
      <c r="AJ29" s="61">
        <v>1.29</v>
      </c>
      <c r="AK29" s="61">
        <v>1.22</v>
      </c>
      <c r="AL29" s="61">
        <v>0.97</v>
      </c>
      <c r="AM29" s="61">
        <v>1.1499999999999999</v>
      </c>
      <c r="AN29" s="61">
        <v>1.08</v>
      </c>
      <c r="AO29" s="61">
        <v>1.1499999999999999</v>
      </c>
      <c r="AP29" s="61">
        <v>1.1399999999999999</v>
      </c>
      <c r="AQ29" s="61">
        <v>1</v>
      </c>
      <c r="AR29" s="61">
        <v>1.18</v>
      </c>
      <c r="AS29" s="61">
        <v>1.1399999999999999</v>
      </c>
      <c r="AT29" s="61">
        <v>1.07</v>
      </c>
      <c r="AU29" s="61">
        <v>1.1299999999999999</v>
      </c>
      <c r="AV29" s="61">
        <v>1.1000000000000001</v>
      </c>
      <c r="AW29" s="61">
        <v>1.17</v>
      </c>
      <c r="AX29" s="61">
        <v>1.0900000000000001</v>
      </c>
      <c r="AY29" s="61">
        <v>0.95</v>
      </c>
      <c r="AZ29" s="61">
        <v>1.1200000000000001</v>
      </c>
      <c r="BA29" s="61">
        <v>1.01</v>
      </c>
      <c r="BB29" s="61">
        <v>1</v>
      </c>
      <c r="BC29" s="61">
        <v>1.1399999999999999</v>
      </c>
      <c r="BD29" s="61">
        <v>1.0900000000000001</v>
      </c>
      <c r="BE29" s="61">
        <v>1.08</v>
      </c>
      <c r="BF29" s="61">
        <v>1.07</v>
      </c>
      <c r="BG29" s="61">
        <v>1.06</v>
      </c>
      <c r="BH29" s="61">
        <v>0.94</v>
      </c>
      <c r="BI29" s="61">
        <v>1.38</v>
      </c>
      <c r="BJ29" s="61">
        <v>0.94</v>
      </c>
      <c r="BK29" s="61">
        <v>1.1299999999999999</v>
      </c>
      <c r="BL29" s="61">
        <v>1.1599999999999999</v>
      </c>
      <c r="BM29" s="61">
        <v>1.0900000000000001</v>
      </c>
      <c r="BN29" s="61">
        <v>1.2</v>
      </c>
      <c r="BO29" s="61">
        <v>1.46</v>
      </c>
      <c r="BP29" s="61">
        <v>1.19</v>
      </c>
      <c r="BQ29" s="61">
        <v>1.22</v>
      </c>
      <c r="BR29" s="61">
        <v>1.23</v>
      </c>
      <c r="BS29" s="61">
        <v>1.08</v>
      </c>
      <c r="BT29" s="61">
        <v>1.18</v>
      </c>
      <c r="BU29" s="61">
        <v>1.1100000000000001</v>
      </c>
      <c r="BV29" s="61">
        <v>1.1499999999999999</v>
      </c>
      <c r="BW29" s="61">
        <v>1.18</v>
      </c>
      <c r="BX29" s="61">
        <v>1.38</v>
      </c>
    </row>
    <row r="30" spans="1:76" s="63" customFormat="1" x14ac:dyDescent="0.2">
      <c r="A30" s="58">
        <v>43982</v>
      </c>
      <c r="B30" s="84" t="s">
        <v>241</v>
      </c>
      <c r="C30" s="85" t="s">
        <v>242</v>
      </c>
      <c r="D30" s="61">
        <v>3.1</v>
      </c>
      <c r="E30" s="61">
        <v>14.14</v>
      </c>
      <c r="F30" s="61">
        <v>15.89</v>
      </c>
      <c r="G30" s="61">
        <v>13.74</v>
      </c>
      <c r="H30" s="61">
        <v>16.09</v>
      </c>
      <c r="I30" s="61">
        <v>12.04</v>
      </c>
      <c r="J30" s="61">
        <v>9.5500000000000007</v>
      </c>
      <c r="K30" s="61">
        <v>10.76</v>
      </c>
      <c r="L30" s="61">
        <v>10.37</v>
      </c>
      <c r="M30" s="61">
        <v>20.48</v>
      </c>
      <c r="N30" s="61">
        <v>6.48</v>
      </c>
      <c r="O30" s="61">
        <v>12.76</v>
      </c>
      <c r="P30" s="61">
        <v>6.67</v>
      </c>
      <c r="Q30" s="61">
        <v>20.71</v>
      </c>
      <c r="R30" s="61">
        <v>5.97</v>
      </c>
      <c r="S30" s="61">
        <v>18.04</v>
      </c>
      <c r="T30" s="61">
        <v>11.55</v>
      </c>
      <c r="U30" s="61">
        <v>16.829999999999998</v>
      </c>
      <c r="V30" s="61">
        <v>9.1199999999999992</v>
      </c>
      <c r="W30" s="61">
        <v>13.78</v>
      </c>
      <c r="X30" s="61">
        <v>6.96</v>
      </c>
      <c r="Y30" s="61">
        <v>17.8</v>
      </c>
      <c r="Z30" s="61">
        <v>36.770000000000003</v>
      </c>
      <c r="AA30" s="61">
        <v>-1.73</v>
      </c>
      <c r="AB30" s="61">
        <v>18.87</v>
      </c>
      <c r="AC30" s="61">
        <v>9.69</v>
      </c>
      <c r="AD30" s="61">
        <v>6.17</v>
      </c>
      <c r="AE30" s="61">
        <v>2.02</v>
      </c>
      <c r="AF30" s="61">
        <v>6.25</v>
      </c>
      <c r="AG30" s="61">
        <v>15.52</v>
      </c>
      <c r="AH30" s="61">
        <v>17.63</v>
      </c>
      <c r="AI30" s="61">
        <v>24.09</v>
      </c>
      <c r="AJ30" s="61">
        <v>26.48</v>
      </c>
      <c r="AK30" s="61">
        <v>23.42</v>
      </c>
      <c r="AL30" s="61">
        <v>2.7</v>
      </c>
      <c r="AM30" s="61">
        <v>7.81</v>
      </c>
      <c r="AN30" s="61">
        <v>5.92</v>
      </c>
      <c r="AO30" s="61">
        <v>15.92</v>
      </c>
      <c r="AP30" s="61">
        <v>14.73</v>
      </c>
      <c r="AQ30" s="61">
        <v>2.2200000000000002</v>
      </c>
      <c r="AR30" s="61">
        <v>18.579999999999998</v>
      </c>
      <c r="AS30" s="61">
        <v>17.77</v>
      </c>
      <c r="AT30" s="61">
        <v>14.73</v>
      </c>
      <c r="AU30" s="61">
        <v>17.579999999999998</v>
      </c>
      <c r="AV30" s="61">
        <v>14.29</v>
      </c>
      <c r="AW30" s="61">
        <v>16.47</v>
      </c>
      <c r="AX30" s="61">
        <v>11.49</v>
      </c>
      <c r="AY30" s="61">
        <v>-2.63</v>
      </c>
      <c r="AZ30" s="61">
        <v>15.29</v>
      </c>
      <c r="BA30" s="61">
        <v>6.95</v>
      </c>
      <c r="BB30" s="61">
        <v>8.07</v>
      </c>
      <c r="BC30" s="61">
        <v>23.7</v>
      </c>
      <c r="BD30" s="61">
        <v>15.54</v>
      </c>
      <c r="BE30" s="61">
        <v>9.56</v>
      </c>
      <c r="BF30" s="61">
        <v>10.01</v>
      </c>
      <c r="BG30" s="61">
        <v>7.45</v>
      </c>
      <c r="BH30" s="61">
        <v>-6.14</v>
      </c>
      <c r="BI30" s="61">
        <v>30.44</v>
      </c>
      <c r="BJ30" s="61">
        <v>-1.02</v>
      </c>
      <c r="BK30" s="61">
        <v>15.66</v>
      </c>
      <c r="BL30" s="61">
        <v>18.13</v>
      </c>
      <c r="BM30" s="61">
        <v>11.78</v>
      </c>
      <c r="BN30" s="61">
        <v>20.11</v>
      </c>
      <c r="BO30" s="61">
        <v>41.24</v>
      </c>
      <c r="BP30" s="61">
        <v>17.29</v>
      </c>
      <c r="BQ30" s="61">
        <v>22.01</v>
      </c>
      <c r="BR30" s="61">
        <v>27.31</v>
      </c>
      <c r="BS30" s="61">
        <v>12.58</v>
      </c>
      <c r="BT30" s="61">
        <v>17.09</v>
      </c>
      <c r="BU30" s="61">
        <v>13.74</v>
      </c>
      <c r="BV30" s="61">
        <v>17.43</v>
      </c>
      <c r="BW30" s="61">
        <v>18.170000000000002</v>
      </c>
      <c r="BX30" s="61">
        <v>38.44</v>
      </c>
    </row>
    <row r="31" spans="1:76" s="63" customFormat="1" x14ac:dyDescent="0.2">
      <c r="A31" s="86">
        <v>43982</v>
      </c>
      <c r="B31" s="87" t="s">
        <v>243</v>
      </c>
      <c r="C31" s="88" t="s">
        <v>244</v>
      </c>
      <c r="D31" s="62">
        <v>-3.49</v>
      </c>
      <c r="E31" s="62">
        <v>9.84</v>
      </c>
      <c r="F31" s="62">
        <v>13.88</v>
      </c>
      <c r="G31" s="62">
        <v>10.96</v>
      </c>
      <c r="H31" s="62">
        <v>9.11</v>
      </c>
      <c r="I31" s="62">
        <v>12.83</v>
      </c>
      <c r="J31" s="62">
        <v>17.53</v>
      </c>
      <c r="K31" s="62">
        <v>16.47</v>
      </c>
      <c r="L31" s="62">
        <v>4.87</v>
      </c>
      <c r="M31" s="62">
        <v>13.91</v>
      </c>
      <c r="N31" s="62">
        <v>5.69</v>
      </c>
      <c r="O31" s="62">
        <v>8.5399999999999991</v>
      </c>
      <c r="P31" s="62">
        <v>-0.02</v>
      </c>
      <c r="Q31" s="62">
        <v>16.760000000000002</v>
      </c>
      <c r="R31" s="62">
        <v>2.71</v>
      </c>
      <c r="S31" s="62">
        <v>18.850000000000001</v>
      </c>
      <c r="T31" s="62">
        <v>8.89</v>
      </c>
      <c r="U31" s="62">
        <v>13.59</v>
      </c>
      <c r="V31" s="62">
        <v>3.25</v>
      </c>
      <c r="W31" s="62">
        <v>7.41</v>
      </c>
      <c r="X31" s="62">
        <v>2.95</v>
      </c>
      <c r="Y31" s="62">
        <v>20.059999999999999</v>
      </c>
      <c r="Z31" s="62">
        <v>15.79</v>
      </c>
      <c r="AA31" s="62">
        <v>-3.31</v>
      </c>
      <c r="AB31" s="62">
        <v>5.61</v>
      </c>
      <c r="AC31" s="62">
        <v>4.95</v>
      </c>
      <c r="AD31" s="62">
        <v>0.13</v>
      </c>
      <c r="AE31" s="62">
        <v>-0.79</v>
      </c>
      <c r="AF31" s="62">
        <v>3.29</v>
      </c>
      <c r="AG31" s="62">
        <v>4.1399999999999997</v>
      </c>
      <c r="AH31" s="62">
        <v>4.9000000000000004</v>
      </c>
      <c r="AI31" s="62">
        <v>9.34</v>
      </c>
      <c r="AJ31" s="62">
        <v>12.39</v>
      </c>
      <c r="AK31" s="62">
        <v>11.34</v>
      </c>
      <c r="AL31" s="62">
        <v>-1.0900000000000001</v>
      </c>
      <c r="AM31" s="62">
        <v>8.2899999999999991</v>
      </c>
      <c r="AN31" s="62">
        <v>9.1999999999999993</v>
      </c>
      <c r="AO31" s="62">
        <v>20.78</v>
      </c>
      <c r="AP31" s="62">
        <v>19.22</v>
      </c>
      <c r="AQ31" s="62">
        <v>0.42</v>
      </c>
      <c r="AR31" s="62">
        <v>14.39</v>
      </c>
      <c r="AS31" s="62">
        <v>10.85</v>
      </c>
      <c r="AT31" s="62">
        <v>5.88</v>
      </c>
      <c r="AU31" s="62">
        <v>7.19</v>
      </c>
      <c r="AV31" s="62">
        <v>8.65</v>
      </c>
      <c r="AW31" s="62">
        <v>17.59</v>
      </c>
      <c r="AX31" s="62">
        <v>9.18</v>
      </c>
      <c r="AY31" s="62">
        <v>-3.61</v>
      </c>
      <c r="AZ31" s="62">
        <v>12.14</v>
      </c>
      <c r="BA31" s="62">
        <v>0.41</v>
      </c>
      <c r="BB31" s="62">
        <v>0.11</v>
      </c>
      <c r="BC31" s="62">
        <v>5.61</v>
      </c>
      <c r="BD31" s="62">
        <v>6.6</v>
      </c>
      <c r="BE31" s="62">
        <v>8.2200000000000006</v>
      </c>
      <c r="BF31" s="62">
        <v>4.2699999999999996</v>
      </c>
      <c r="BG31" s="62">
        <v>4.33</v>
      </c>
      <c r="BH31" s="62">
        <v>-4.03</v>
      </c>
      <c r="BI31" s="62">
        <v>9.43</v>
      </c>
      <c r="BJ31" s="62">
        <v>-4.24</v>
      </c>
      <c r="BK31" s="62">
        <v>5.47</v>
      </c>
      <c r="BL31" s="62">
        <v>6.05</v>
      </c>
      <c r="BM31" s="62">
        <v>7.31</v>
      </c>
      <c r="BN31" s="62">
        <v>15.91</v>
      </c>
      <c r="BO31" s="62">
        <v>9.86</v>
      </c>
      <c r="BP31" s="62">
        <v>13.38</v>
      </c>
      <c r="BQ31" s="62">
        <v>18.309999999999999</v>
      </c>
      <c r="BR31" s="62">
        <v>11.35</v>
      </c>
      <c r="BS31" s="62">
        <v>5.87</v>
      </c>
      <c r="BT31" s="62">
        <v>19.649999999999999</v>
      </c>
      <c r="BU31" s="62">
        <v>6.59</v>
      </c>
      <c r="BV31" s="62">
        <v>10.59</v>
      </c>
      <c r="BW31" s="62">
        <v>9.4499999999999993</v>
      </c>
      <c r="BX31" s="62">
        <v>19.43</v>
      </c>
    </row>
    <row r="32" spans="1:76" s="63" customFormat="1" x14ac:dyDescent="0.2">
      <c r="A32" s="86">
        <v>43982</v>
      </c>
      <c r="B32" s="89" t="s">
        <v>245</v>
      </c>
      <c r="C32" s="90" t="s">
        <v>17</v>
      </c>
      <c r="D32" s="62">
        <v>38755010.280000001</v>
      </c>
      <c r="E32" s="62">
        <v>13176650.93</v>
      </c>
      <c r="F32" s="62">
        <v>8962692.25</v>
      </c>
      <c r="G32" s="62">
        <v>7550865.4000000004</v>
      </c>
      <c r="H32" s="62">
        <v>8288052.0300000003</v>
      </c>
      <c r="I32" s="62">
        <v>10992561.59</v>
      </c>
      <c r="J32" s="62">
        <v>6546181.96</v>
      </c>
      <c r="K32" s="62">
        <v>6970089.9100000001</v>
      </c>
      <c r="L32" s="62">
        <v>10822677.07</v>
      </c>
      <c r="M32" s="62">
        <v>13842318.98</v>
      </c>
      <c r="N32" s="62">
        <v>3980781.26</v>
      </c>
      <c r="O32" s="62">
        <v>7810507.1100000003</v>
      </c>
      <c r="P32" s="62">
        <v>57137001.210000001</v>
      </c>
      <c r="Q32" s="62">
        <v>16446802.92</v>
      </c>
      <c r="R32" s="62">
        <v>5019455.7699999996</v>
      </c>
      <c r="S32" s="62">
        <v>24659170.670000002</v>
      </c>
      <c r="T32" s="62">
        <v>14155588.699999999</v>
      </c>
      <c r="U32" s="62">
        <v>16624071.58</v>
      </c>
      <c r="V32" s="62">
        <v>16323484.75</v>
      </c>
      <c r="W32" s="62">
        <v>20867993.5</v>
      </c>
      <c r="X32" s="62">
        <v>5534423.4500000002</v>
      </c>
      <c r="Y32" s="62">
        <v>5932250.3499999996</v>
      </c>
      <c r="Z32" s="62">
        <v>11101613.789999999</v>
      </c>
      <c r="AA32" s="62">
        <v>-27901305.039999999</v>
      </c>
      <c r="AB32" s="62">
        <v>45033430.979999997</v>
      </c>
      <c r="AC32" s="62">
        <v>5361058.0199999996</v>
      </c>
      <c r="AD32" s="62">
        <v>33082869.949999999</v>
      </c>
      <c r="AE32" s="62">
        <v>1085619.8899999999</v>
      </c>
      <c r="AF32" s="62">
        <v>9163135.8000000007</v>
      </c>
      <c r="AG32" s="62">
        <v>50176091.93</v>
      </c>
      <c r="AH32" s="62">
        <v>46467679.090000004</v>
      </c>
      <c r="AI32" s="62">
        <v>7043398.79</v>
      </c>
      <c r="AJ32" s="62">
        <v>34892607.450000003</v>
      </c>
      <c r="AK32" s="62">
        <v>24137843.120000001</v>
      </c>
      <c r="AL32" s="62">
        <v>1491355.99</v>
      </c>
      <c r="AM32" s="62">
        <v>33715128.289999999</v>
      </c>
      <c r="AN32" s="62">
        <v>3730909.77</v>
      </c>
      <c r="AO32" s="62">
        <v>10973208.58</v>
      </c>
      <c r="AP32" s="62">
        <v>9742820.4800000004</v>
      </c>
      <c r="AQ32" s="62">
        <v>1107078.03</v>
      </c>
      <c r="AR32" s="62">
        <v>4319926.9800000004</v>
      </c>
      <c r="AS32" s="62">
        <v>6933885.0899999999</v>
      </c>
      <c r="AT32" s="62">
        <v>108979762.33</v>
      </c>
      <c r="AU32" s="62">
        <v>60149856.850000001</v>
      </c>
      <c r="AV32" s="62">
        <v>10397984.949999999</v>
      </c>
      <c r="AW32" s="62">
        <v>8994832.4299999997</v>
      </c>
      <c r="AX32" s="62">
        <v>8463727.6799999997</v>
      </c>
      <c r="AY32" s="62">
        <v>-2511536.16</v>
      </c>
      <c r="AZ32" s="62">
        <v>7093397.1500000004</v>
      </c>
      <c r="BA32" s="62">
        <v>80058018.569999993</v>
      </c>
      <c r="BB32" s="62">
        <v>18707876.629999999</v>
      </c>
      <c r="BC32" s="62">
        <v>24431387.010000002</v>
      </c>
      <c r="BD32" s="62">
        <v>51803051.210000001</v>
      </c>
      <c r="BE32" s="62">
        <v>7698809.2199999997</v>
      </c>
      <c r="BF32" s="62">
        <v>10608401.300000001</v>
      </c>
      <c r="BG32" s="62">
        <v>7627568.0700000003</v>
      </c>
      <c r="BH32" s="62">
        <v>-2650799.7999999998</v>
      </c>
      <c r="BI32" s="62">
        <v>18283500.449999999</v>
      </c>
      <c r="BJ32" s="62">
        <v>-9211942.3599999994</v>
      </c>
      <c r="BK32" s="62">
        <v>39013312.909999996</v>
      </c>
      <c r="BL32" s="62">
        <v>78855098.810000002</v>
      </c>
      <c r="BM32" s="62">
        <v>16622507.449999999</v>
      </c>
      <c r="BN32" s="62">
        <v>24902444.109999999</v>
      </c>
      <c r="BO32" s="62">
        <v>25538675.68</v>
      </c>
      <c r="BP32" s="62">
        <v>107815704.33</v>
      </c>
      <c r="BQ32" s="62">
        <v>13416361.689999999</v>
      </c>
      <c r="BR32" s="62">
        <v>20539508.34</v>
      </c>
      <c r="BS32" s="62">
        <v>13300390.630000001</v>
      </c>
      <c r="BT32" s="62">
        <v>20824076.91</v>
      </c>
      <c r="BU32" s="62">
        <v>31141159.850000001</v>
      </c>
      <c r="BV32" s="62">
        <v>12740559.09</v>
      </c>
      <c r="BW32" s="62">
        <v>7759759.1500000004</v>
      </c>
      <c r="BX32" s="62">
        <v>16621656.68</v>
      </c>
    </row>
    <row r="33" spans="1:76" s="63" customFormat="1" x14ac:dyDescent="0.2">
      <c r="A33" s="86">
        <v>43982</v>
      </c>
      <c r="B33" s="91" t="s">
        <v>246</v>
      </c>
      <c r="C33" s="92" t="s">
        <v>11</v>
      </c>
      <c r="D33" s="62">
        <v>-61651165.289999999</v>
      </c>
      <c r="E33" s="62">
        <v>10696457.130000001</v>
      </c>
      <c r="F33" s="62">
        <v>7945349.8099999996</v>
      </c>
      <c r="G33" s="62">
        <v>6404714.6100000003</v>
      </c>
      <c r="H33" s="62">
        <v>6154453.8300000001</v>
      </c>
      <c r="I33" s="62">
        <v>10110267.619999999</v>
      </c>
      <c r="J33" s="62">
        <v>13462426.880000001</v>
      </c>
      <c r="K33" s="62">
        <v>12380383.58</v>
      </c>
      <c r="L33" s="62">
        <v>8666844.8499999996</v>
      </c>
      <c r="M33" s="62">
        <v>11718978.949999999</v>
      </c>
      <c r="N33" s="62">
        <v>4083655.76</v>
      </c>
      <c r="O33" s="62">
        <v>6638452.8200000003</v>
      </c>
      <c r="P33" s="62">
        <v>-234782.94</v>
      </c>
      <c r="Q33" s="62">
        <v>13458995.880000001</v>
      </c>
      <c r="R33" s="62">
        <v>3809328.81</v>
      </c>
      <c r="S33" s="62">
        <v>21678816.34</v>
      </c>
      <c r="T33" s="62">
        <v>15354696.73</v>
      </c>
      <c r="U33" s="62">
        <v>16908436.77</v>
      </c>
      <c r="V33" s="62">
        <v>14840939.48</v>
      </c>
      <c r="W33" s="62">
        <v>15890457.779999999</v>
      </c>
      <c r="X33" s="62">
        <v>2453652.37</v>
      </c>
      <c r="Y33" s="62">
        <v>5055047.84</v>
      </c>
      <c r="Z33" s="62">
        <v>9789007.6099999994</v>
      </c>
      <c r="AA33" s="62">
        <v>-105057320.47</v>
      </c>
      <c r="AB33" s="62">
        <v>29787033.379999999</v>
      </c>
      <c r="AC33" s="62">
        <v>3942946.67</v>
      </c>
      <c r="AD33" s="62">
        <v>1740202.25</v>
      </c>
      <c r="AE33" s="62">
        <v>-647906.4</v>
      </c>
      <c r="AF33" s="62">
        <v>8594658.2899999991</v>
      </c>
      <c r="AG33" s="62">
        <v>29406777.18</v>
      </c>
      <c r="AH33" s="62">
        <v>30008182.690000001</v>
      </c>
      <c r="AI33" s="62">
        <v>5799883.5700000003</v>
      </c>
      <c r="AJ33" s="62">
        <v>33490930.079999998</v>
      </c>
      <c r="AK33" s="62">
        <v>20278256.91</v>
      </c>
      <c r="AL33" s="62">
        <v>-1691150.78</v>
      </c>
      <c r="AM33" s="62">
        <v>72651165.790000007</v>
      </c>
      <c r="AN33" s="62">
        <v>4883128.59</v>
      </c>
      <c r="AO33" s="62">
        <v>9564971.8100000005</v>
      </c>
      <c r="AP33" s="62">
        <v>9098595.3499999996</v>
      </c>
      <c r="AQ33" s="62">
        <v>160783.15</v>
      </c>
      <c r="AR33" s="62">
        <v>3725142.22</v>
      </c>
      <c r="AS33" s="62">
        <v>5048081.2</v>
      </c>
      <c r="AT33" s="62">
        <v>101202562.98</v>
      </c>
      <c r="AU33" s="62">
        <v>41392606.210000001</v>
      </c>
      <c r="AV33" s="62">
        <v>7713551.3600000003</v>
      </c>
      <c r="AW33" s="62">
        <v>8714066.7899999991</v>
      </c>
      <c r="AX33" s="62">
        <v>6491919.6699999999</v>
      </c>
      <c r="AY33" s="62">
        <v>-5161938.42</v>
      </c>
      <c r="AZ33" s="62">
        <v>5597232.1799999997</v>
      </c>
      <c r="BA33" s="62">
        <v>10296983.609999999</v>
      </c>
      <c r="BB33" s="62">
        <v>718650.84</v>
      </c>
      <c r="BC33" s="62">
        <v>16265548.67</v>
      </c>
      <c r="BD33" s="62">
        <v>27913736.43</v>
      </c>
      <c r="BE33" s="62">
        <v>6277167</v>
      </c>
      <c r="BF33" s="62">
        <v>7422968.8200000003</v>
      </c>
      <c r="BG33" s="62">
        <v>6935994.2300000004</v>
      </c>
      <c r="BH33" s="62">
        <v>-3321274.59</v>
      </c>
      <c r="BI33" s="62">
        <v>18599175.98</v>
      </c>
      <c r="BJ33" s="62">
        <v>-61667627.049999997</v>
      </c>
      <c r="BK33" s="62">
        <v>31591057.949999999</v>
      </c>
      <c r="BL33" s="62">
        <v>62563761.920000002</v>
      </c>
      <c r="BM33" s="62">
        <v>12053847.76</v>
      </c>
      <c r="BN33" s="62">
        <v>22304180.190000001</v>
      </c>
      <c r="BO33" s="62">
        <v>22508564.399999999</v>
      </c>
      <c r="BP33" s="62">
        <v>118478082.39</v>
      </c>
      <c r="BQ33" s="62">
        <v>12305076.300000001</v>
      </c>
      <c r="BR33" s="62">
        <v>14683171.67</v>
      </c>
      <c r="BS33" s="62">
        <v>8686175.7799999993</v>
      </c>
      <c r="BT33" s="62">
        <v>20299187.850000001</v>
      </c>
      <c r="BU33" s="62">
        <v>25211732.149999999</v>
      </c>
      <c r="BV33" s="62">
        <v>10278328.470000001</v>
      </c>
      <c r="BW33" s="62">
        <v>7560864.0800000001</v>
      </c>
      <c r="BX33" s="62">
        <v>14002562.1</v>
      </c>
    </row>
  </sheetData>
  <mergeCells count="11">
    <mergeCell ref="AA2:AL2"/>
    <mergeCell ref="A2:A4"/>
    <mergeCell ref="B2:B4"/>
    <mergeCell ref="C2:C4"/>
    <mergeCell ref="D2:O2"/>
    <mergeCell ref="P2:Z2"/>
    <mergeCell ref="AM2:AS2"/>
    <mergeCell ref="AT2:AZ2"/>
    <mergeCell ref="BA2:BI2"/>
    <mergeCell ref="BJ2:BO2"/>
    <mergeCell ref="BP2:BX2"/>
  </mergeCells>
  <pageMargins left="0.15748031496062992" right="0.15748031496062992" top="0.74803149606299213" bottom="0.35433070866141736" header="0.31496062992125984" footer="0.15748031496062992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9"/>
  <sheetViews>
    <sheetView topLeftCell="A4" zoomScale="70" zoomScaleNormal="70" workbookViewId="0">
      <selection activeCell="A15" sqref="A15:XFD24"/>
    </sheetView>
  </sheetViews>
  <sheetFormatPr defaultColWidth="9" defaultRowHeight="21" x14ac:dyDescent="0.35"/>
  <cols>
    <col min="1" max="1" width="3.625" style="1" bestFit="1" customWidth="1"/>
    <col min="2" max="2" width="5.875" style="1" bestFit="1" customWidth="1"/>
    <col min="3" max="3" width="26" style="1" customWidth="1"/>
    <col min="4" max="4" width="5" style="1" bestFit="1" customWidth="1"/>
    <col min="5" max="5" width="19.875" style="1" customWidth="1"/>
    <col min="6" max="8" width="5.5" style="1" customWidth="1"/>
    <col min="9" max="9" width="15.875" style="1" customWidth="1"/>
    <col min="10" max="10" width="15" style="1" customWidth="1"/>
    <col min="11" max="13" width="5" style="1" bestFit="1" customWidth="1"/>
    <col min="14" max="14" width="5" style="38" bestFit="1" customWidth="1"/>
    <col min="15" max="15" width="5" style="1" bestFit="1" customWidth="1"/>
    <col min="16" max="16" width="13.375" style="36" customWidth="1"/>
    <col min="17" max="17" width="14.5" style="36" customWidth="1"/>
    <col min="18" max="23" width="5" style="1" bestFit="1" customWidth="1"/>
    <col min="24" max="24" width="5" style="1" customWidth="1"/>
    <col min="25" max="26" width="5.875" style="1" customWidth="1"/>
    <col min="27" max="27" width="9" style="1" customWidth="1"/>
    <col min="28" max="16384" width="9" style="1"/>
  </cols>
  <sheetData>
    <row r="1" spans="1:27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x14ac:dyDescent="0.3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7" ht="9" customHeight="1" x14ac:dyDescent="0.35">
      <c r="F3" s="2"/>
      <c r="G3" s="2"/>
      <c r="H3" s="2"/>
      <c r="I3" s="2"/>
      <c r="J3" s="2"/>
      <c r="K3" s="2"/>
      <c r="L3" s="2"/>
      <c r="M3" s="2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46.75" customHeight="1" x14ac:dyDescent="0.35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8" t="s">
        <v>17</v>
      </c>
      <c r="Q4" s="8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10" t="s">
        <v>26</v>
      </c>
      <c r="Z4" s="11" t="s">
        <v>27</v>
      </c>
      <c r="AA4" s="12" t="s">
        <v>28</v>
      </c>
    </row>
    <row r="5" spans="1:27" x14ac:dyDescent="0.35">
      <c r="A5" s="13">
        <v>1</v>
      </c>
      <c r="B5" s="14">
        <v>10699</v>
      </c>
      <c r="C5" s="15" t="s">
        <v>29</v>
      </c>
      <c r="D5" s="16">
        <v>404</v>
      </c>
      <c r="E5" s="17" t="s">
        <v>30</v>
      </c>
      <c r="F5" s="18">
        <v>4.22</v>
      </c>
      <c r="G5" s="18">
        <v>3.79</v>
      </c>
      <c r="H5" s="18">
        <v>2.62</v>
      </c>
      <c r="I5" s="19">
        <v>355637266.20999998</v>
      </c>
      <c r="J5" s="19">
        <v>118478082.39</v>
      </c>
      <c r="K5" s="20">
        <f>(IF(F5&lt;1.5,1,0))+(IF(G5&lt;1,1,0))+(IF(H5&lt;0.8,1,0))</f>
        <v>0</v>
      </c>
      <c r="L5" s="20">
        <f t="shared" ref="L5:L11" si="0">IF(J5&lt;0,1,0)+IF(I5&lt;0,1,0)</f>
        <v>0</v>
      </c>
      <c r="M5" s="20">
        <f>IF(AND(J5&lt;0,I5&lt;0),2,IF(AND(J5&gt;0,I5&gt;0),0,IF(AND(I5&lt;0,J5&gt;0),IF(ABS((I5/(J5/8)))&lt;3,0,IF(ABS((I5/(J5/8)))&gt;6,2,1)),IF(AND(I5&gt;0,J5&lt;0),IF(ABS((I5/(J5/8)))&lt;3,2,IF(ABS((I5/(J5/8)))&gt;6,0,1))))))</f>
        <v>0</v>
      </c>
      <c r="N5" s="21" t="str">
        <f>IF(AND(I5&gt;0,J5&gt;0),"",IF(AND(I5&lt;0,J5&lt;0),"",TRUNC(ABS(I5/(J5/8)),1)))</f>
        <v/>
      </c>
      <c r="O5" s="22">
        <f>+K5+L5+M5</f>
        <v>0</v>
      </c>
      <c r="P5" s="23">
        <v>107815704.33</v>
      </c>
      <c r="Q5" s="23">
        <v>179504981.16999999</v>
      </c>
      <c r="R5" s="24">
        <v>1</v>
      </c>
      <c r="S5" s="24">
        <v>1</v>
      </c>
      <c r="T5" s="24">
        <v>0</v>
      </c>
      <c r="U5" s="24">
        <v>1</v>
      </c>
      <c r="V5" s="24">
        <v>0</v>
      </c>
      <c r="W5" s="24">
        <v>0</v>
      </c>
      <c r="X5" s="24">
        <v>0</v>
      </c>
      <c r="Y5" s="25" t="str">
        <f t="shared" ref="Y5:Y13" si="1">IF(COUNTIF(R5:X5,"1")=7,"A",IF(COUNTIF(R5:X5,"1")=6,"A-",IF(COUNTIF(R5:X5,"1")=5,"B",IF(COUNTIF(R5:X5,"1")=4,"B-",IF(COUNTIF(R5:X5,"1")=3,"C",IF(COUNTIF(R5:X5,"1")=2,"C-",IF(COUNTIF(R5:X5,"1")=1,"D","F")))))))</f>
        <v>C</v>
      </c>
      <c r="Z5" s="25" t="str">
        <f>O5&amp;Y5</f>
        <v>0C</v>
      </c>
      <c r="AA5" s="13" t="str">
        <f t="shared" ref="AA5:AA13" si="2">IF(COUNTIF(U48:AA48,"1")=7,"ผ่าน",IF(COUNTIF(U48:AA48,"1")=6,"ผ่าน",IF(COUNTIF(U48:AA48,"1")=5,"ผ่าน",IF(COUNTIF(U48:AA48,"1")=4,"ไม่ผ่าน",IF(COUNTIF(U48:AA48,"1")=3,"ไม่ผ่าน",IF(COUNTIF(U48:AA48,"1")=2,"ไม่ผ่าน",IF(COUNTIF(U48:AA48,"1")=1,"ไม่ผ่าน",IF(COUNTIF(U48:AA48,"1")=0,"ไม่ผ่าน"))))))))</f>
        <v>ไม่ผ่าน</v>
      </c>
    </row>
    <row r="6" spans="1:27" x14ac:dyDescent="0.35">
      <c r="A6" s="13">
        <v>2</v>
      </c>
      <c r="B6" s="14">
        <v>10866</v>
      </c>
      <c r="C6" s="15" t="s">
        <v>31</v>
      </c>
      <c r="D6" s="16">
        <v>36</v>
      </c>
      <c r="E6" s="17" t="s">
        <v>32</v>
      </c>
      <c r="F6" s="18">
        <v>2.1</v>
      </c>
      <c r="G6" s="18">
        <v>1.93</v>
      </c>
      <c r="H6" s="18">
        <v>1.52</v>
      </c>
      <c r="I6" s="19">
        <v>21640222.59</v>
      </c>
      <c r="J6" s="19">
        <v>12305076.300000001</v>
      </c>
      <c r="K6" s="20">
        <f t="shared" ref="K6:K11" si="3">(IF(F6&lt;1.5,1,0))+(IF(G6&lt;1,1,0))+(IF(H6&lt;0.8,1,0))</f>
        <v>0</v>
      </c>
      <c r="L6" s="20">
        <f t="shared" si="0"/>
        <v>0</v>
      </c>
      <c r="M6" s="20">
        <f t="shared" ref="M6:M13" si="4">IF(AND(J6&lt;0,I6&lt;0),2,IF(AND(J6&gt;0,I6&gt;0),0,IF(AND(I6&lt;0,J6&gt;0),IF(ABS((I6/(J6/8)))&lt;3,0,IF(ABS((I6/(J6/8)))&gt;6,2,1)),IF(AND(I6&gt;0,J6&lt;0),IF(ABS((I6/(J6/8)))&lt;3,2,IF(ABS((I6/(J6/8)))&gt;6,0,1))))))</f>
        <v>0</v>
      </c>
      <c r="N6" s="21" t="str">
        <f t="shared" ref="N6:N13" si="5">IF(AND(I6&gt;0,J6&gt;0),"",IF(AND(I6&lt;0,J6&lt;0),"",TRUNC(ABS(I6/(J6/8)),1)))</f>
        <v/>
      </c>
      <c r="O6" s="22">
        <f t="shared" ref="O6:O13" si="6">+K6+L6+M6</f>
        <v>0</v>
      </c>
      <c r="P6" s="23">
        <v>13416361.689999999</v>
      </c>
      <c r="Q6" s="23">
        <v>10312792.83</v>
      </c>
      <c r="R6" s="24">
        <v>0</v>
      </c>
      <c r="S6" s="24">
        <v>1</v>
      </c>
      <c r="T6" s="24">
        <v>0</v>
      </c>
      <c r="U6" s="24">
        <v>1</v>
      </c>
      <c r="V6" s="24">
        <v>0</v>
      </c>
      <c r="W6" s="24">
        <v>0</v>
      </c>
      <c r="X6" s="24">
        <v>0</v>
      </c>
      <c r="Y6" s="25" t="str">
        <f t="shared" si="1"/>
        <v>C-</v>
      </c>
      <c r="Z6" s="25" t="str">
        <f t="shared" ref="Z6:Z12" si="7">O6&amp;Y6</f>
        <v>0C-</v>
      </c>
      <c r="AA6" s="13" t="str">
        <f t="shared" si="2"/>
        <v>ไม่ผ่าน</v>
      </c>
    </row>
    <row r="7" spans="1:27" x14ac:dyDescent="0.35">
      <c r="A7" s="13">
        <v>3</v>
      </c>
      <c r="B7" s="14">
        <v>10867</v>
      </c>
      <c r="C7" s="15" t="s">
        <v>33</v>
      </c>
      <c r="D7" s="16">
        <v>46</v>
      </c>
      <c r="E7" s="17" t="s">
        <v>34</v>
      </c>
      <c r="F7" s="18">
        <v>3.63</v>
      </c>
      <c r="G7" s="18">
        <v>3.39</v>
      </c>
      <c r="H7" s="18">
        <v>2.91</v>
      </c>
      <c r="I7" s="19">
        <v>60625999.189999998</v>
      </c>
      <c r="J7" s="19">
        <v>14683171.67</v>
      </c>
      <c r="K7" s="20">
        <f t="shared" si="3"/>
        <v>0</v>
      </c>
      <c r="L7" s="20">
        <f t="shared" si="0"/>
        <v>0</v>
      </c>
      <c r="M7" s="20">
        <f t="shared" si="4"/>
        <v>0</v>
      </c>
      <c r="N7" s="21" t="str">
        <f t="shared" si="5"/>
        <v/>
      </c>
      <c r="O7" s="22">
        <f t="shared" si="6"/>
        <v>0</v>
      </c>
      <c r="P7" s="23">
        <v>20539508.34</v>
      </c>
      <c r="Q7" s="23">
        <v>44030148.450000003</v>
      </c>
      <c r="R7" s="24">
        <v>1</v>
      </c>
      <c r="S7" s="24">
        <v>0</v>
      </c>
      <c r="T7" s="24">
        <v>1</v>
      </c>
      <c r="U7" s="24">
        <v>0</v>
      </c>
      <c r="V7" s="24">
        <v>0</v>
      </c>
      <c r="W7" s="24">
        <v>0</v>
      </c>
      <c r="X7" s="24">
        <v>0</v>
      </c>
      <c r="Y7" s="25" t="str">
        <f t="shared" si="1"/>
        <v>C-</v>
      </c>
      <c r="Z7" s="25" t="str">
        <f t="shared" si="7"/>
        <v>0C-</v>
      </c>
      <c r="AA7" s="13" t="str">
        <f t="shared" si="2"/>
        <v>ไม่ผ่าน</v>
      </c>
    </row>
    <row r="8" spans="1:27" x14ac:dyDescent="0.35">
      <c r="A8" s="13">
        <v>4</v>
      </c>
      <c r="B8" s="14">
        <v>10868</v>
      </c>
      <c r="C8" s="15" t="s">
        <v>35</v>
      </c>
      <c r="D8" s="16">
        <v>84</v>
      </c>
      <c r="E8" s="17" t="s">
        <v>34</v>
      </c>
      <c r="F8" s="18">
        <v>1.66</v>
      </c>
      <c r="G8" s="18">
        <v>1.35</v>
      </c>
      <c r="H8" s="18">
        <v>1</v>
      </c>
      <c r="I8" s="19">
        <v>15412000.310000001</v>
      </c>
      <c r="J8" s="19">
        <v>8686175.7799999993</v>
      </c>
      <c r="K8" s="20">
        <f t="shared" si="3"/>
        <v>0</v>
      </c>
      <c r="L8" s="20">
        <f t="shared" si="0"/>
        <v>0</v>
      </c>
      <c r="M8" s="20">
        <f t="shared" si="4"/>
        <v>0</v>
      </c>
      <c r="N8" s="21" t="str">
        <f t="shared" si="5"/>
        <v/>
      </c>
      <c r="O8" s="22">
        <f t="shared" si="6"/>
        <v>0</v>
      </c>
      <c r="P8" s="23">
        <v>13300390.630000001</v>
      </c>
      <c r="Q8" s="23">
        <v>-82541.100000000006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5" t="str">
        <f t="shared" si="1"/>
        <v>F</v>
      </c>
      <c r="Z8" s="26" t="str">
        <f t="shared" si="7"/>
        <v>0F</v>
      </c>
      <c r="AA8" s="13" t="str">
        <f t="shared" si="2"/>
        <v>ไม่ผ่าน</v>
      </c>
    </row>
    <row r="9" spans="1:27" x14ac:dyDescent="0.35">
      <c r="A9" s="13">
        <v>5</v>
      </c>
      <c r="B9" s="14">
        <v>10869</v>
      </c>
      <c r="C9" s="15" t="s">
        <v>36</v>
      </c>
      <c r="D9" s="16">
        <v>77</v>
      </c>
      <c r="E9" s="17" t="s">
        <v>34</v>
      </c>
      <c r="F9" s="27">
        <v>2.29</v>
      </c>
      <c r="G9" s="27">
        <v>2.11</v>
      </c>
      <c r="H9" s="27">
        <v>1.71</v>
      </c>
      <c r="I9" s="28">
        <v>38963873.719999999</v>
      </c>
      <c r="J9" s="28">
        <v>20299187.850000001</v>
      </c>
      <c r="K9" s="29">
        <f t="shared" si="3"/>
        <v>0</v>
      </c>
      <c r="L9" s="29">
        <f t="shared" si="0"/>
        <v>0</v>
      </c>
      <c r="M9" s="20">
        <f t="shared" si="4"/>
        <v>0</v>
      </c>
      <c r="N9" s="21" t="str">
        <f t="shared" si="5"/>
        <v/>
      </c>
      <c r="O9" s="22">
        <f t="shared" si="6"/>
        <v>0</v>
      </c>
      <c r="P9" s="23">
        <v>20824076.91</v>
      </c>
      <c r="Q9" s="23">
        <v>21648080.960000001</v>
      </c>
      <c r="R9" s="24">
        <v>0</v>
      </c>
      <c r="S9" s="24">
        <v>1</v>
      </c>
      <c r="T9" s="24">
        <v>0</v>
      </c>
      <c r="U9" s="24">
        <v>1</v>
      </c>
      <c r="V9" s="24">
        <v>0</v>
      </c>
      <c r="W9" s="24">
        <v>0</v>
      </c>
      <c r="X9" s="24">
        <v>0</v>
      </c>
      <c r="Y9" s="25" t="str">
        <f t="shared" si="1"/>
        <v>C-</v>
      </c>
      <c r="Z9" s="25" t="str">
        <f t="shared" si="7"/>
        <v>0C-</v>
      </c>
      <c r="AA9" s="13" t="str">
        <f t="shared" si="2"/>
        <v>ไม่ผ่าน</v>
      </c>
    </row>
    <row r="10" spans="1:27" x14ac:dyDescent="0.35">
      <c r="A10" s="13">
        <v>6</v>
      </c>
      <c r="B10" s="14">
        <v>10870</v>
      </c>
      <c r="C10" s="15" t="s">
        <v>37</v>
      </c>
      <c r="D10" s="16">
        <v>156</v>
      </c>
      <c r="E10" s="17" t="s">
        <v>38</v>
      </c>
      <c r="F10" s="18">
        <v>2.12</v>
      </c>
      <c r="G10" s="18">
        <v>1.88</v>
      </c>
      <c r="H10" s="18">
        <v>1.35</v>
      </c>
      <c r="I10" s="19">
        <v>80959521.439999998</v>
      </c>
      <c r="J10" s="19">
        <v>25211732.149999999</v>
      </c>
      <c r="K10" s="20">
        <f t="shared" si="3"/>
        <v>0</v>
      </c>
      <c r="L10" s="20">
        <f t="shared" si="0"/>
        <v>0</v>
      </c>
      <c r="M10" s="20">
        <f t="shared" si="4"/>
        <v>0</v>
      </c>
      <c r="N10" s="21" t="str">
        <f t="shared" si="5"/>
        <v/>
      </c>
      <c r="O10" s="22">
        <f t="shared" si="6"/>
        <v>0</v>
      </c>
      <c r="P10" s="23">
        <v>31141159.850000001</v>
      </c>
      <c r="Q10" s="23">
        <v>25330170.539999999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5" t="str">
        <f t="shared" si="1"/>
        <v>F</v>
      </c>
      <c r="Z10" s="25" t="str">
        <f t="shared" si="7"/>
        <v>0F</v>
      </c>
      <c r="AA10" s="13" t="str">
        <f t="shared" si="2"/>
        <v>ไม่ผ่าน</v>
      </c>
    </row>
    <row r="11" spans="1:27" x14ac:dyDescent="0.35">
      <c r="A11" s="13">
        <v>7</v>
      </c>
      <c r="B11" s="14">
        <v>13817</v>
      </c>
      <c r="C11" s="15" t="s">
        <v>39</v>
      </c>
      <c r="D11" s="16">
        <v>51</v>
      </c>
      <c r="E11" s="17" t="s">
        <v>34</v>
      </c>
      <c r="F11" s="18">
        <v>2.85</v>
      </c>
      <c r="G11" s="18">
        <v>2.5299999999999998</v>
      </c>
      <c r="H11" s="18">
        <v>2.23</v>
      </c>
      <c r="I11" s="19">
        <v>38073382.909999996</v>
      </c>
      <c r="J11" s="19">
        <v>10278328.470000001</v>
      </c>
      <c r="K11" s="20">
        <f t="shared" si="3"/>
        <v>0</v>
      </c>
      <c r="L11" s="20">
        <f t="shared" si="0"/>
        <v>0</v>
      </c>
      <c r="M11" s="20">
        <f t="shared" si="4"/>
        <v>0</v>
      </c>
      <c r="N11" s="21" t="str">
        <f t="shared" si="5"/>
        <v/>
      </c>
      <c r="O11" s="22">
        <f t="shared" si="6"/>
        <v>0</v>
      </c>
      <c r="P11" s="23">
        <v>12740559.09</v>
      </c>
      <c r="Q11" s="23">
        <v>25346814.34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5" t="str">
        <f t="shared" si="1"/>
        <v>F</v>
      </c>
      <c r="Z11" s="25" t="str">
        <f t="shared" si="7"/>
        <v>0F</v>
      </c>
      <c r="AA11" s="13" t="str">
        <f t="shared" si="2"/>
        <v>ไม่ผ่าน</v>
      </c>
    </row>
    <row r="12" spans="1:27" x14ac:dyDescent="0.35">
      <c r="A12" s="13">
        <v>8</v>
      </c>
      <c r="B12" s="14">
        <v>28849</v>
      </c>
      <c r="C12" s="15" t="s">
        <v>40</v>
      </c>
      <c r="D12" s="16">
        <v>23</v>
      </c>
      <c r="E12" s="17" t="s">
        <v>41</v>
      </c>
      <c r="F12" s="18">
        <v>3.88</v>
      </c>
      <c r="G12" s="18">
        <v>3.58</v>
      </c>
      <c r="H12" s="18">
        <v>3.2</v>
      </c>
      <c r="I12" s="19">
        <v>30417059.460000001</v>
      </c>
      <c r="J12" s="19">
        <v>7560864.0800000001</v>
      </c>
      <c r="K12" s="20">
        <f>(IF(F12&lt;1.5,1,0))+(IF(G12&lt;1,1,0))+(IF(H12&lt;0.8,1,0))</f>
        <v>0</v>
      </c>
      <c r="L12" s="20">
        <f>IF(J12&lt;0,1,0)+IF(I12&lt;0,1,0)</f>
        <v>0</v>
      </c>
      <c r="M12" s="20">
        <f t="shared" si="4"/>
        <v>0</v>
      </c>
      <c r="N12" s="21" t="str">
        <f t="shared" si="5"/>
        <v/>
      </c>
      <c r="O12" s="22">
        <f t="shared" si="6"/>
        <v>0</v>
      </c>
      <c r="P12" s="23">
        <v>7759759.1500000004</v>
      </c>
      <c r="Q12" s="23">
        <v>23239110.77</v>
      </c>
      <c r="R12" s="24">
        <v>0</v>
      </c>
      <c r="S12" s="24">
        <v>0</v>
      </c>
      <c r="T12" s="24">
        <v>1</v>
      </c>
      <c r="U12" s="24">
        <v>1</v>
      </c>
      <c r="V12" s="24">
        <v>0</v>
      </c>
      <c r="W12" s="24">
        <v>0</v>
      </c>
      <c r="X12" s="24">
        <v>0</v>
      </c>
      <c r="Y12" s="25" t="str">
        <f t="shared" si="1"/>
        <v>C-</v>
      </c>
      <c r="Z12" s="25" t="str">
        <f t="shared" si="7"/>
        <v>0C-</v>
      </c>
      <c r="AA12" s="13" t="str">
        <f t="shared" si="2"/>
        <v>ไม่ผ่าน</v>
      </c>
    </row>
    <row r="13" spans="1:27" x14ac:dyDescent="0.35">
      <c r="A13" s="13">
        <v>9</v>
      </c>
      <c r="B13" s="14">
        <v>28850</v>
      </c>
      <c r="C13" s="15" t="s">
        <v>42</v>
      </c>
      <c r="D13" s="16">
        <v>9</v>
      </c>
      <c r="E13" s="17" t="s">
        <v>43</v>
      </c>
      <c r="F13" s="18">
        <v>2.74</v>
      </c>
      <c r="G13" s="18">
        <v>2.5299999999999998</v>
      </c>
      <c r="H13" s="18">
        <v>2.2000000000000002</v>
      </c>
      <c r="I13" s="19">
        <v>23502937.600000001</v>
      </c>
      <c r="J13" s="19">
        <v>14002562.1</v>
      </c>
      <c r="K13" s="20">
        <f>(IF(F13&lt;1.5,1,0))+(IF(G13&lt;1,1,0))+(IF(H13&lt;0.8,1,0))</f>
        <v>0</v>
      </c>
      <c r="L13" s="20">
        <f>IF(J13&lt;0,1,0)+IF(I13&lt;0,1,0)</f>
        <v>0</v>
      </c>
      <c r="M13" s="20">
        <f t="shared" si="4"/>
        <v>0</v>
      </c>
      <c r="N13" s="21" t="str">
        <f t="shared" si="5"/>
        <v/>
      </c>
      <c r="O13" s="22">
        <f t="shared" si="6"/>
        <v>0</v>
      </c>
      <c r="P13" s="23">
        <v>16621656.68</v>
      </c>
      <c r="Q13" s="23">
        <v>16287208.220000001</v>
      </c>
      <c r="R13" s="24">
        <v>1</v>
      </c>
      <c r="S13" s="24">
        <v>1</v>
      </c>
      <c r="T13" s="24">
        <v>0</v>
      </c>
      <c r="U13" s="24">
        <v>1</v>
      </c>
      <c r="V13" s="24">
        <v>0</v>
      </c>
      <c r="W13" s="24">
        <v>0</v>
      </c>
      <c r="X13" s="24">
        <v>0</v>
      </c>
      <c r="Y13" s="25" t="str">
        <f t="shared" si="1"/>
        <v>C</v>
      </c>
      <c r="Z13" s="25" t="str">
        <f>O13&amp;Y13</f>
        <v>0C</v>
      </c>
      <c r="AA13" s="13" t="str">
        <f t="shared" si="2"/>
        <v>ไม่ผ่าน</v>
      </c>
    </row>
    <row r="14" spans="1:27" x14ac:dyDescent="0.35">
      <c r="A14" s="30"/>
      <c r="B14" s="31"/>
      <c r="C14" s="32"/>
      <c r="D14" s="33"/>
      <c r="E14" s="34"/>
      <c r="N14" s="35"/>
    </row>
    <row r="15" spans="1:27" x14ac:dyDescent="0.35">
      <c r="A15" s="103" t="s">
        <v>44</v>
      </c>
      <c r="B15" s="103"/>
      <c r="C15" s="37" t="s">
        <v>45</v>
      </c>
      <c r="N15" s="1"/>
      <c r="P15" s="1"/>
      <c r="Q15" s="1"/>
    </row>
    <row r="16" spans="1:27" x14ac:dyDescent="0.35">
      <c r="C16" s="37" t="s">
        <v>46</v>
      </c>
      <c r="N16" s="1"/>
      <c r="P16" s="1"/>
      <c r="Q16" s="1"/>
    </row>
    <row r="17" spans="1:16" x14ac:dyDescent="0.35">
      <c r="A17" s="103" t="s">
        <v>47</v>
      </c>
      <c r="B17" s="103"/>
      <c r="C17" s="37" t="s">
        <v>48</v>
      </c>
      <c r="N17" s="1"/>
      <c r="P17" s="1"/>
    </row>
    <row r="18" spans="1:16" x14ac:dyDescent="0.35">
      <c r="P18" s="1"/>
    </row>
    <row r="19" spans="1:16" x14ac:dyDescent="0.35">
      <c r="P19" s="1"/>
    </row>
  </sheetData>
  <mergeCells count="4">
    <mergeCell ref="A15:B15"/>
    <mergeCell ref="A17:B17"/>
    <mergeCell ref="A1:AA1"/>
    <mergeCell ref="A2:Z2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3" bottom="0.35" header="0.28999999999999998" footer="0.15748031496062992"/>
  <pageSetup paperSize="5" scale="73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ข้อมูลดิบ พ.ค.63</vt:lpstr>
      <vt:lpstr>พ.ค.63</vt:lpstr>
      <vt:lpstr>'ข้อมูลดิบ พ.ค.63'!Print_Titles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2020-06-21T13:25:20Z</dcterms:created>
  <dcterms:modified xsi:type="dcterms:W3CDTF">2020-06-21T13:31:24Z</dcterms:modified>
</cp:coreProperties>
</file>