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ชุติญา\2. งานแผนงานโครงการ\แผนปี 67\"/>
    </mc:Choice>
  </mc:AlternateContent>
  <xr:revisionPtr revIDLastSave="0" documentId="8_{8FD737D5-E90B-44E1-8A94-A361EEE29227}" xr6:coauthVersionLast="47" xr6:coauthVersionMax="47" xr10:uidLastSave="{00000000-0000-0000-0000-000000000000}"/>
  <bookViews>
    <workbookView xWindow="-110" yWindow="-110" windowWidth="25820" windowHeight="15500" activeTab="3" xr2:uid="{232AE922-9491-4794-AFCC-F2E7CD5DB933}"/>
  </bookViews>
  <sheets>
    <sheet name="ปรับแผนยุทธ์5" sheetId="1" r:id="rId1"/>
    <sheet name="สรุปงบปรับแผนยุทธ์5" sheetId="2" r:id="rId2"/>
    <sheet name="ปรับแผน OV CCA" sheetId="3" r:id="rId3"/>
    <sheet name="สรุปงบOVCCA" sheetId="4" r:id="rId4"/>
  </sheets>
  <externalReferences>
    <externalReference r:id="rId5"/>
  </externalReferences>
  <definedNames>
    <definedName name="_xlnm.Print_Titles" localSheetId="2">'ปรับแผน OV CCA'!$1:$3</definedName>
    <definedName name="_xlnm.Print_Titles" localSheetId="0">ปรับแผนยุทธ์5!$1:$3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4" l="1"/>
  <c r="K5" i="4"/>
  <c r="F5" i="4"/>
  <c r="F10" i="4" s="1"/>
  <c r="F54" i="3"/>
  <c r="C54" i="3"/>
  <c r="F45" i="3"/>
  <c r="F42" i="3"/>
  <c r="F41" i="3"/>
  <c r="F40" i="3"/>
  <c r="F39" i="3"/>
  <c r="C16" i="3"/>
  <c r="C20" i="3" s="1"/>
  <c r="C55" i="3" s="1"/>
  <c r="F46" i="3" l="1"/>
  <c r="F55" i="3" s="1"/>
  <c r="F33" i="1" l="1"/>
  <c r="C33" i="1"/>
</calcChain>
</file>

<file path=xl/sharedStrings.xml><?xml version="1.0" encoding="utf-8"?>
<sst xmlns="http://schemas.openxmlformats.org/spreadsheetml/2006/main" count="235" uniqueCount="125">
  <si>
    <t>รายละเอียดงบประมาณโครงการพัฒนาศักยภาพระบบตอบโต้ภาวะฉุกเฉินด้านการแพทย์และสาธารณสุขจังหวัดสระแก้ว ปีงบประมาณ พ.ศ. 2567</t>
  </si>
  <si>
    <t>ลำดับ</t>
  </si>
  <si>
    <t>แผนเดิม</t>
  </si>
  <si>
    <t>แผนปรับใหม่</t>
  </si>
  <si>
    <t>หมายเหตุ</t>
  </si>
  <si>
    <t>กิจกรรม การอบรมพัฒนาศักยภาพบุคลากร การแพทย์ฉุกเฉินจังหวัดสระแก้ว 
สาธารณภัย (Minimert)</t>
  </si>
  <si>
    <t>กลุ่มเป้าหมาย เครือข่ายการแพทย์ฉุกเฉิน จำนวน 70 คน</t>
  </si>
  <si>
    <t>แหล่งงบประมาณ  สพฉ.</t>
  </si>
  <si>
    <t>แหล่งงบประมาณ สพฉ.</t>
  </si>
  <si>
    <t>ว/ด/ป ที่ดำเนินการ  15 - 16 ธ.ค. 66</t>
  </si>
  <si>
    <t>ว/ด/ป ที่ดำเนินการ  ม.ค. - ก.พ. 67</t>
  </si>
  <si>
    <t>รายละเอียด</t>
  </si>
  <si>
    <t>จำนวนเงิน</t>
  </si>
  <si>
    <t>1) ค่าสมนาคุณวิทยากร 6 คนๆ ละ 8 ชั่วโมงๆ ละ 600 บาท</t>
  </si>
  <si>
    <t>2) ค่าเช่าที่พัก 70 คนๆ ละ 2 คืนๆ ละ 650 บาท</t>
  </si>
  <si>
    <t>3) ค่าเช่าห้องประชุม 2 วันๆ ละ 5,000 บาท</t>
  </si>
  <si>
    <t>4) ค่าอาหารกลางวัน 70 คนๆ ละ 2 มื้อๆ ละ 350 บาท</t>
  </si>
  <si>
    <t>5) ค่าอาหารว่างและเครื่องดื่ม 70 คนๆ ละ 4 มื้อๆ ละ 50 บาท</t>
  </si>
  <si>
    <t xml:space="preserve">6) ค่าวัสดุสำนักงาน    </t>
  </si>
  <si>
    <t>7) ค่าอาหารเย็น 70 คนๆ ละ 1 มื้อๆ ละ 350 บาท</t>
  </si>
  <si>
    <t>รวมเป็นเงิน</t>
  </si>
  <si>
    <t xml:space="preserve">กิจกรรม ประชุมเชิงปฏิบัติการพัฒนาศักยภาพด้านการตอบโต้ภาวะฉุกเฉิน
ทางสาธารณสุขสำหรับคณะทำงาน EOC จังหวัด </t>
  </si>
  <si>
    <t xml:space="preserve">กิจกรรม ประชุมเชิงปฏิบัติการพัฒนาศักยภาพด้านการตอบโต้ภาวะฉุกเฉิน
ทางสาธารณสุขสำหรับคณะทำงาน EOC จังหวัดสระแก้ว </t>
  </si>
  <si>
    <t>กลุ่มเป้าหมาย คณะทำงาน EOC จังหวัดและบุคลากร สสจ.สระแก้ว จำนวน 100 คน</t>
  </si>
  <si>
    <t>แหล่งงบประมาณ สสจ.สระแก้ว</t>
  </si>
  <si>
    <t>ว/ด/ป ที่ดำเนินการ  1 - 23 ธ.ค. 66</t>
  </si>
  <si>
    <t xml:space="preserve">ว/ด/ป ที่ดำเนินการ 1 มี.ค. - 31 พ.ค. 67 </t>
  </si>
  <si>
    <t>1) ค่าอาหารกลางวัน 100 คนๆ ละ 2 มื้อๆ ละ 350 บาท</t>
  </si>
  <si>
    <t>2) ค่าอาหารว่างและเครื่องดื่ม 100 คนๆ ละ 4 มื้อๆ ละ 50 บาท</t>
  </si>
  <si>
    <t>3) ค่าสมนาคุณวิทยากรบรรยาย 1 คนๆ ละ 3 ชั่วโมงๆ ละ 600 บาท</t>
  </si>
  <si>
    <t>4) ค่าสมนาคุณวิทยากรกลุ่ม 4 คนๆ ละ 9 ชั่วโมงๆ ละ 600 บาท</t>
  </si>
  <si>
    <t>5) ค่าเช่าที่พัก 100 คนๆ ละ 1 คืนๆ ละ 900 บาท</t>
  </si>
  <si>
    <t>6) ค่าจ้างเหมารถตู้พร้อมน้ำมันเชื้อเพลิงสำหรับวิทยากร 2 วันๆ ละ 4,000 บาท</t>
  </si>
  <si>
    <t>7) ค่าวัสดุสำนักงาน 100 คนๆ  ละ 30 บาท</t>
  </si>
  <si>
    <t>8) ค่าอาหารเย็น 100 คนๆ ละ 1 มื้อๆ ละ 350 บาท</t>
  </si>
  <si>
    <t>9) ค่าจ้างเหมารถบัสปรับอากาศ พร้อมน้ำมันเชื้อเพลิง 2 คันๆ ละ 2 วันๆ ละ 18,000 บาท</t>
  </si>
  <si>
    <t>10) ค่าเช่าห้องประชุม 2 วันๆ ละ 5,000 บาท</t>
  </si>
  <si>
    <t>รวมทั้งสิ้น</t>
  </si>
  <si>
    <t>สรุปรายละเอียดงบประมาณ ตามแผนปฏิบัติราชการ...(ชื่อกลุ่มงาน/งาน)...ประจำปีงบประมาณ พ.ศ. 2566</t>
  </si>
  <si>
    <t xml:space="preserve">โครงการ/กิจกรรม </t>
  </si>
  <si>
    <t>แหล่งงบประมาณ (แผนเดิม)</t>
  </si>
  <si>
    <t>แหล่งงบประมาณ (แผนใหม่)</t>
  </si>
  <si>
    <t>เงินงบประมาณ</t>
  </si>
  <si>
    <t>เงินบำรุง รพ.</t>
  </si>
  <si>
    <t>อปท.</t>
  </si>
  <si>
    <t>อื่นๆ</t>
  </si>
  <si>
    <t>รวม</t>
  </si>
  <si>
    <t>โครงการพัฒนาศักยภาพระบบตอบโต้ภาวะฉุกเฉินด้านการแพทย์และสาธารณสุขจังหวัดสระแก้ว ปีงบประมาณ พ.ศ. 2567</t>
  </si>
  <si>
    <r>
      <rPr>
        <b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  แหล่งงบสามารถปรับได้ตามหน่วยงาน</t>
    </r>
  </si>
  <si>
    <t>ลงชื่อ...................................................................ผู้เสนอแผน</t>
  </si>
  <si>
    <t>ลงชื่อ...............................................................................ผู้เห็นชอบแผน</t>
  </si>
  <si>
    <t>(นายสมบัติ  พึ่งเกษม)</t>
  </si>
  <si>
    <t>(นายอิทธิพล  อุดตมะปัญญา)</t>
  </si>
  <si>
    <t>ตำแหน่ง หัวหน้ากลุ่มงานควบคุมโรคติดต่อ</t>
  </si>
  <si>
    <t>ตำแหน่ง  นายแพทย์เชี่ยวชาญ(ด้านเวชกรรมป้องกัน)</t>
  </si>
  <si>
    <t>ลงชื่อ................................................................................ผู้อนุมัติแผน</t>
  </si>
  <si>
    <t xml:space="preserve">สรุปรายละเอียดงบประมาณ ตามแผนปฏิบัติราชการ </t>
  </si>
  <si>
    <t>รายละเอียดงบประมาณ โครงการปลอดพยาธิใบไม้ตับและมะเร็งท่อน้ำดี เพื่อคนไทยสุขภาพดี จังหวัดสระแก้ว ประจำปีงบประมาณ 2567</t>
  </si>
  <si>
    <t>กิจกรรม รณรงค์ให้ความรู้และตรวจคัดกรองโรคพยาธิใบไม้ตับในประชาชน
กลุ่มเสี่ยงอายุ 15 ปีขึ้นไป</t>
  </si>
  <si>
    <t>กิจกรรม รณรงค์ให้ความรู้และตรวจคัดกรองโรคพยาธิใบไม้ตับในประชาชน
กลุ่มเสี่ยงอายุ 15 ปีขึ้นไปตามโครงการพระราชดำริและเฉลิมพระเกียรติ ฯ</t>
  </si>
  <si>
    <t>กลุ่มเป้าหมาย ประชาชนอายุ 15 ปีขึ้นไปจำนวน 5,000 คน</t>
  </si>
  <si>
    <t xml:space="preserve">กลุ่มเป้าหมาย ประชาชนอายุ 15 ปีขึ้นไปในพื้นที่เสี่ยงสูง 3 อำเภอ 16 ตำบล 
                   6,400 คน </t>
  </si>
  <si>
    <t>แหล่งงบประมาณ งบอุดหนุน OVCCA</t>
  </si>
  <si>
    <t xml:space="preserve">ว/ด/ป ที่ดำเนินการ  2-9 ต.ค. 66 </t>
  </si>
  <si>
    <t xml:space="preserve">ว/ด/ป ที่ดำเนินการ พ.ย. 66 - ม.ค. 67 </t>
  </si>
  <si>
    <t>1) ค่าใช้จ่ายในการตรวจคัดกรองโรคพยาธิใบไม้ตับ 5,000 คนๆละ 50 บาท</t>
  </si>
  <si>
    <t xml:space="preserve">ค่าใช้จ่ายในการรณรง์ให้ความรู้และตรวจคัดกรองโรคพยาธิใบไม้ตับจำนวน 3 อำเภอ 16 ตำบลๆละ 15,000 บาท ได้แก่ 
อำเภอตาพระยา 3 ตำบล     เป็นเงิน 45,000 บาท
อำเภอวัฒนานคร 9 ตำบล    เป็นเงิน 135,000 บาท
อำเภออรัญประเทศ 4 ตำบล เป็นเงิน 60,000 บาท 
โดยเบิกค่าใช้จ่ายตามรายละเอียดดังนี้
1) ค่าจ้างตรวจพยาธิใบไม้ตับ ไม่เกิน 50 บาท/ตัวอย่าง 
2) ค่าจ้างเก็บและนำส่งอุจจาระเพื่อส่งตรวจ ไม่เกิน 25 บาท/ตัวอย่าง 
3) ค่าใช้จ่ายในการจัดกิจกรรมรณรงค์และตรวจพยาธิใบไม้ตับ เช่น ค่าอาหารกลางวัน ค่าอาหารว่างและเครื่องดื่ม ค่าวัสดุสำนักงาน      ค่าวัสดุที่เกี่ยวข้องกับการตรวจอุจจาระ ตามระเบียบราชการ 
4) ค่าตอบแทนการปฏิบัติงานนอกเวลาราชการและวันหยุดราชการ ตามระเบียบราชการ 
5) ค่าเบี้ยเลี้ยง ตามระเบียบราชการ 
6) ค่าน้ำมันเชื้อเพลิง ตามระเบียบราชการ </t>
  </si>
  <si>
    <t>กิจกรรม รณรงค์โครงการปลอดพยาธิใบไม้ตับและมะเร็งท่อน้ำดี เพื่อคนไทยสุขภาพดี</t>
  </si>
  <si>
    <t xml:space="preserve">กลุ่มเป้าหมาย พื้นที่จังหวัดสระแก้ว </t>
  </si>
  <si>
    <t>กลุ่มเป้าหมาย ประชาชนอายุ 15 ปีขึ้นไปในพื้นที่ เฝ้าระวัง 6 อำเภอๆละ 200 คน</t>
  </si>
  <si>
    <t xml:space="preserve">แหล่งงบประมาณ งบอุดหนุน OVCCA </t>
  </si>
  <si>
    <t>ว/ด/ป ที่ดำเนินการ  พ.ย. 66</t>
  </si>
  <si>
    <t xml:space="preserve">1) ค่าป้ายไวนิลกว้าง 2 เมตร ยาว 3 เมตร ตารางเมตรละ 
    200 บาท </t>
  </si>
  <si>
    <t xml:space="preserve">ค่าใช้จ่ายในการรณรงค์ให้ความรู้และตรวจคัดกรอง
โรคพยาธิใบไม้ตับจำนวน 6 อำเภอๆละ 5,000 บาท ได้แก่ 
อำเภอเมืองสระแก้ว อำเภอวังน้ำเย็น อำเภอเขาฉกรรจ์ 
อำเภอคลองหาด อำเภอโคกสูง อำเภอวังสมบูรณ์ โดยเบิกค่าใช้จ่าย
ตามรายละเอียดดังนี้
1) ค่าจ้างตรวจพยาธิใบไม้ตับ ไม่เกิน 50 บาท/ตัวอย่าง 
2) ค่าจ้างเก็บและนำส่งอุจจาระเพื่อส่งตรวจ ไม่เกิน 25 บาท/ตัวอย่าง 
3) ค่าใช้จ่ายในการจัดกิจกรรมรณรงค์และตรวจพยาธิใบไม้ตับ เช่น ค่าอาหารกลางวัน ค่าอาหารว่างและเครื่องดื่ม ค่าวัสดุสำนักงาน   ค่าวัสดุที่เกี่ยวข้องกับการตรวจอุจจาระ ตามระเบียบราชการ 
4) ค่าตอบแทนการปฏิบัติงานนอกเวลาราชการและวันหยุดราชการ ตามระเบียบราชการ 
5) ค่าเบี้ยเลี้ยง ตามระเบียบราชการ 
6) ค่าน้ำมันเชื้อเพลิง ตามระเบียบราชการ </t>
  </si>
  <si>
    <t>2) ค่าจ้างทำสื่อประชาสัมพันธ์(PP Board) ขนาดความหนา 
5 มิล กว้าง 1 เมตร สูง 2 เมตร จำนวน 3 ป้าย ๆละ 500 บาท</t>
  </si>
  <si>
    <t>3) ค่าจ้างทำสื่อประชาสัมพันธ์(โรลอัพ)  2 ชุดๆละ 2,000 บาท</t>
  </si>
  <si>
    <t>กิจกรรม การประชุมเชิงปฏิบัติการการบริหารจัดการสิ่งปฎิกูลเพื่อตัดวงจรพยาธิ</t>
  </si>
  <si>
    <t>กลุ่มเป้าหมาย ผู้รับผิดชอบงานระดับใน ท. ทุกแห่ง อบต. 9 แห่ง รพ. สสอ ผู้จัด จำนวน 46 คน</t>
  </si>
  <si>
    <t>กลุ่มเป้าหมาย ผู้รับผิดชอบงานระดับในเทศบาลทุกแห่ง อบต. 9 แห่ง รพ. สสอ. สสจ. จำนวน 40 คน</t>
  </si>
  <si>
    <t xml:space="preserve">ว/ด/ป ที่ดำเนินการ  2-9 ธ.ค. 66 </t>
  </si>
  <si>
    <t xml:space="preserve">ว/ด/ป ที่ดำเนินการ   ธ.ค. 66 </t>
  </si>
  <si>
    <t>1) ค่าอาหารกลางวัน 46 คนๆ ละ 2 มื้อๆ ละ 350 บาท</t>
  </si>
  <si>
    <t>1) ค่าอาหารกลางวัน 40 คนๆ ละ 2 มื้อ 
    มื้อละ 350 บาท</t>
  </si>
  <si>
    <t>2) ค่าอาหารว่างและเครื่องดื่ม 46 คนๆ ละ 4 มื้อๆ ละ 50 บาท</t>
  </si>
  <si>
    <t>2) ค่าอาหารว่างและเครื่องดื่ม 40 คนๆ ละ 4 มื้อ
    มื้อละ 50 บาท</t>
  </si>
  <si>
    <t>3) ค่าอาหารเย็น 46 คนๆ ละ 1 มื้อๆ ละ 350 บาท</t>
  </si>
  <si>
    <t>3) ค่าอาหารเย็น 40 คนๆ ละ 1 มื้อๆ ละ 350 บาท</t>
  </si>
  <si>
    <t>4) ค่าเช่าที่พัก 46 ห้องๆ ละ 1 คืนๆ ละ 750 บาท</t>
  </si>
  <si>
    <t>4) ค่าเช่าที่พัก 40 คนๆ ละ 1 คืนๆ ละ 750 บาท</t>
  </si>
  <si>
    <t>5) ค่าสมนาคุณวิทยากร 2 คนๆ ละ 9 ชั่วโมงๆ ละ 600 บาท</t>
  </si>
  <si>
    <t>5) ค่าสมนาคุณวิทยากร บรรยาย 2 คน รวม 5 ชม.ๆละ 600 บาท</t>
  </si>
  <si>
    <t>6) ค่าวัสดุสำนักงาน 46 คน ละ 30 บาท</t>
  </si>
  <si>
    <t>6) ค่าสมนาคุณวิทยากรกลุ่ม 2 คนๆละ 5  ชม.ๆ ละ 600 บาท</t>
  </si>
  <si>
    <t>7) ค่าห้องประชุม 3,000 บาท 2 วัน</t>
  </si>
  <si>
    <t>กิจกรรม ประชุมเชิงปฏิบัติการถอดบทเรียนการดำเนินงานโครงการปลอดพยาธิใบไม้ตับและมะเร็งท่อน้ำดี เพื่อคนไทยสุขภาพดี จังหวัดสระแก้ว ปี 2567</t>
  </si>
  <si>
    <t>กลุ่มเป้าหมาย ผู้รับผิดชอบงาน รพ. สสอ. กลุ่มงานที่เกี่ยวข้องใน สสจ.สระแก้ว 
รวม 40 คน</t>
  </si>
  <si>
    <t>กลุ่มเป้าหมาย ผู้รับผิดชอบงาน รพ. สสอ. กลุ่มงานที่เกี่ยวข้องใน สสจ.สระแก้ว 
รวม 36 คน</t>
  </si>
  <si>
    <t>ว/ด/ป ที่ดำเนินการ 22 - 29 มิ.ย. 66</t>
  </si>
  <si>
    <t>ว/ด/ป ที่ดำเนินการ พ.ค.- มิ.ย. 67</t>
  </si>
  <si>
    <t>1) ค่าอาหารกลางวัน 40 คนๆ ละ 2 มื้อๆ ละ 350 บาท</t>
  </si>
  <si>
    <t>1) ค่าอาหารกลางวัน 36 คนๆ ละ 2 มื้อ 
   มื้อละ 350 บาท</t>
  </si>
  <si>
    <t>2) ค่าอาหารเย็น 40 คนๆ ละ 1 มื้อๆ ละ 350 บาท</t>
  </si>
  <si>
    <t>2) ค่าอาหารเย็น 36 คนๆ ละ 1 มื้อๆ ละ 350 บาท</t>
  </si>
  <si>
    <t>3) ค่าอาหารว่างและเครื่องดื่ม 40 คนๆ ละ 4 มื้อๆ ละ 50 บาท</t>
  </si>
  <si>
    <t>3) ค่าอาหารว่างและเครื่องดื่ม 36 คนๆ ละ 4 มื้อ
   มื้อละ 50 บาท</t>
  </si>
  <si>
    <t>4) ค่าเช่าที่พัก 36 คนๆ ละ 1 คืนๆ ละ 750 บาท</t>
  </si>
  <si>
    <t>5) ค่าสมนาคุณวิทยากรบรรยาย 1 คนๆ ละ 2 ชั่วโมงๆ ละ 600 บาท</t>
  </si>
  <si>
    <t>5) ค่าสมนาคุณวิทยากรบรรยาย 1 คนๆละ 2 ชั่วโมง
   ชั่วโมงละ 600 บาท</t>
  </si>
  <si>
    <t>6) ค่าสมนาคุณวิทยากรกลุ่ม 3 คนๆ ละ 10 ชั่วโมงๆ ละ 600 บาท</t>
  </si>
  <si>
    <t>6) ค่าสมนาคุณวิทยากรกลุ่ม 3 คนๆ ละ 10 ชั่วโมง
   ชั่วโมงละ 600 บาท</t>
  </si>
  <si>
    <t>7) ค่าวัสดุสำนักงาน 40 คน ๆ ละ  30 บาท</t>
  </si>
  <si>
    <t>7) ค่าวัสดุสำนักงาน 36 คน ๆ ละ  30 บาท</t>
  </si>
  <si>
    <t>กิจกรรม การติดตามการดำเนินงาน</t>
  </si>
  <si>
    <t>กิจกรรม   การนิเทศ ติดตามการดำเนินงาน</t>
  </si>
  <si>
    <t>กลุ่มเป้าหมาย อำเภอตาพระยา  1 อำเภอ</t>
  </si>
  <si>
    <t>กลุ่มเป้าหมาย เจ้าหน้าที่ สสจ.สระแก้ว จำนวน 3 คน</t>
  </si>
  <si>
    <t>ว/ด/ป ที่ดำเนินการ   มิ.ย. 67</t>
  </si>
  <si>
    <t>ว/ด/ป ที่ดำเนินการ  พ.ค. - มิ.ย. 67</t>
  </si>
  <si>
    <t>1) ค่าเบี้ยเลี้ยงเจ้าหน้าที่ 3 คนๆ ละ 4 วันๆ ละ 120 บาท</t>
  </si>
  <si>
    <t>1) ค่าเบี้ยเลี้ยงเจ้าหน้าที่ 3 คนๆ ละ 4 วัน ๆละ 120 บาท</t>
  </si>
  <si>
    <t>2) ค่าน้ำมันเชื้อเพลิง</t>
  </si>
  <si>
    <t>งบอุดหนุน OV CCA</t>
  </si>
  <si>
    <t>โครงการปลอดพยาธิใบไม้ตับและมะเร็งท่อน้ำดี เพื่อคนไทยสุขภาพดี จังหวัดสระแก้ว ประจำปีงบประมาณ 2567</t>
  </si>
  <si>
    <t>ลงชื่อ.............................................................ผู้เสนอแผน</t>
  </si>
  <si>
    <t>ลงชื่อ....................................................ผู้เห็นชอบแผน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</si>
</sst>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-"/>
    <numFmt numFmtId="165" formatCode="_-* #,##0_-;\-* #,##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color rgb="FF000000"/>
      <name val="TH SarabunPSK"/>
      <family val="2"/>
    </font>
    <font>
      <b/>
      <sz val="16"/>
      <color rgb="FF00000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rgb="FFBABFC3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dotted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n">
        <color indexed="64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rgb="FF000000"/>
      </top>
      <bottom/>
      <diagonal/>
    </border>
    <border>
      <left style="thin">
        <color indexed="64"/>
      </left>
      <right/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6">
    <xf numFmtId="0" fontId="0" fillId="0" borderId="0" xfId="0"/>
    <xf numFmtId="0" fontId="3" fillId="0" borderId="0" xfId="2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/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43" fontId="4" fillId="0" borderId="0" xfId="0" applyNumberFormat="1" applyFont="1"/>
    <xf numFmtId="0" fontId="7" fillId="0" borderId="12" xfId="2" applyFont="1" applyBorder="1" applyAlignment="1">
      <alignment vertical="top" wrapText="1"/>
    </xf>
    <xf numFmtId="164" fontId="7" fillId="0" borderId="12" xfId="2" applyNumberFormat="1" applyFont="1" applyBorder="1" applyAlignment="1">
      <alignment vertical="top" wrapText="1"/>
    </xf>
    <xf numFmtId="0" fontId="7" fillId="0" borderId="13" xfId="2" applyFont="1" applyBorder="1" applyAlignment="1">
      <alignment vertical="top" wrapText="1"/>
    </xf>
    <xf numFmtId="164" fontId="7" fillId="0" borderId="13" xfId="2" applyNumberFormat="1" applyFont="1" applyBorder="1" applyAlignment="1">
      <alignment vertical="top" wrapText="1"/>
    </xf>
    <xf numFmtId="0" fontId="6" fillId="0" borderId="13" xfId="2" applyFont="1" applyBorder="1" applyAlignment="1">
      <alignment vertical="top" wrapText="1"/>
    </xf>
    <xf numFmtId="164" fontId="6" fillId="0" borderId="13" xfId="2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6" fillId="0" borderId="14" xfId="2" applyFont="1" applyBorder="1" applyAlignment="1">
      <alignment vertical="top" wrapText="1"/>
    </xf>
    <xf numFmtId="164" fontId="7" fillId="0" borderId="14" xfId="2" applyNumberFormat="1" applyFont="1" applyBorder="1" applyAlignment="1">
      <alignment vertical="top" wrapText="1"/>
    </xf>
    <xf numFmtId="0" fontId="6" fillId="0" borderId="15" xfId="2" applyFont="1" applyBorder="1" applyAlignment="1">
      <alignment vertical="top" wrapText="1"/>
    </xf>
    <xf numFmtId="164" fontId="7" fillId="0" borderId="15" xfId="2" applyNumberFormat="1" applyFont="1" applyBorder="1" applyAlignment="1">
      <alignment vertical="top" wrapText="1"/>
    </xf>
    <xf numFmtId="0" fontId="7" fillId="3" borderId="16" xfId="2" applyFont="1" applyFill="1" applyBorder="1" applyAlignment="1">
      <alignment vertical="top" wrapText="1"/>
    </xf>
    <xf numFmtId="164" fontId="7" fillId="3" borderId="16" xfId="2" applyNumberFormat="1" applyFont="1" applyFill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3" fillId="4" borderId="11" xfId="2" applyFont="1" applyFill="1" applyBorder="1" applyAlignment="1">
      <alignment horizontal="center" vertical="top" wrapText="1"/>
    </xf>
    <xf numFmtId="164" fontId="3" fillId="4" borderId="11" xfId="2" applyNumberFormat="1" applyFont="1" applyFill="1" applyBorder="1" applyAlignment="1">
      <alignment vertical="top" wrapText="1"/>
    </xf>
    <xf numFmtId="0" fontId="4" fillId="0" borderId="11" xfId="0" applyFont="1" applyBorder="1"/>
    <xf numFmtId="0" fontId="4" fillId="0" borderId="11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5" fontId="4" fillId="0" borderId="2" xfId="1" applyNumberFormat="1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5" fontId="4" fillId="0" borderId="10" xfId="1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65" fontId="4" fillId="0" borderId="5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65" fontId="4" fillId="0" borderId="11" xfId="1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left" vertical="center" wrapText="1" shrinkToFit="1"/>
    </xf>
    <xf numFmtId="0" fontId="6" fillId="5" borderId="19" xfId="2" applyFont="1" applyFill="1" applyBorder="1" applyAlignment="1">
      <alignment vertical="top" wrapText="1"/>
    </xf>
    <xf numFmtId="164" fontId="6" fillId="5" borderId="19" xfId="2" applyNumberFormat="1" applyFont="1" applyFill="1" applyBorder="1" applyAlignment="1">
      <alignment horizontal="right" vertical="top" wrapText="1"/>
    </xf>
    <xf numFmtId="0" fontId="4" fillId="0" borderId="10" xfId="0" applyFont="1" applyBorder="1" applyAlignment="1">
      <alignment horizontal="left" vertical="top" wrapText="1" shrinkToFit="1"/>
    </xf>
    <xf numFmtId="165" fontId="4" fillId="0" borderId="10" xfId="1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left" vertical="center" wrapText="1" shrinkToFit="1"/>
    </xf>
    <xf numFmtId="43" fontId="4" fillId="6" borderId="11" xfId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right" vertical="center" wrapText="1" shrinkToFit="1"/>
    </xf>
    <xf numFmtId="165" fontId="4" fillId="6" borderId="11" xfId="1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5" borderId="20" xfId="2" applyFont="1" applyFill="1" applyBorder="1" applyAlignment="1">
      <alignment vertical="top" wrapText="1"/>
    </xf>
    <xf numFmtId="164" fontId="6" fillId="5" borderId="21" xfId="2" applyNumberFormat="1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 shrinkToFit="1"/>
    </xf>
    <xf numFmtId="165" fontId="4" fillId="0" borderId="2" xfId="1" applyNumberFormat="1" applyFont="1" applyBorder="1" applyAlignment="1">
      <alignment horizontal="right" vertical="center"/>
    </xf>
    <xf numFmtId="0" fontId="6" fillId="5" borderId="22" xfId="2" applyFont="1" applyFill="1" applyBorder="1" applyAlignment="1">
      <alignment vertical="top" wrapText="1"/>
    </xf>
    <xf numFmtId="164" fontId="6" fillId="5" borderId="23" xfId="2" applyNumberFormat="1" applyFont="1" applyFill="1" applyBorder="1" applyAlignment="1">
      <alignment horizontal="right" vertical="top" wrapText="1"/>
    </xf>
    <xf numFmtId="0" fontId="4" fillId="0" borderId="10" xfId="0" applyFont="1" applyBorder="1" applyAlignment="1">
      <alignment horizontal="left" vertical="top" wrapText="1" shrinkToFit="1"/>
    </xf>
    <xf numFmtId="165" fontId="5" fillId="0" borderId="10" xfId="1" applyNumberFormat="1" applyFont="1" applyBorder="1" applyAlignment="1">
      <alignment horizontal="right" vertical="center"/>
    </xf>
    <xf numFmtId="43" fontId="4" fillId="0" borderId="10" xfId="1" applyFont="1" applyBorder="1" applyAlignment="1">
      <alignment horizontal="right" vertical="center"/>
    </xf>
    <xf numFmtId="0" fontId="7" fillId="0" borderId="24" xfId="2" applyFont="1" applyBorder="1" applyAlignment="1">
      <alignment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 shrinkToFit="1"/>
    </xf>
    <xf numFmtId="43" fontId="4" fillId="0" borderId="5" xfId="1" applyFont="1" applyBorder="1" applyAlignment="1">
      <alignment horizontal="right" vertical="center"/>
    </xf>
    <xf numFmtId="43" fontId="4" fillId="6" borderId="5" xfId="1" applyFont="1" applyFill="1" applyBorder="1" applyAlignment="1">
      <alignment horizontal="center" vertical="center"/>
    </xf>
    <xf numFmtId="164" fontId="7" fillId="4" borderId="25" xfId="2" applyNumberFormat="1" applyFont="1" applyFill="1" applyBorder="1" applyAlignment="1">
      <alignment horizontal="right" vertical="top" wrapText="1"/>
    </xf>
    <xf numFmtId="0" fontId="4" fillId="0" borderId="5" xfId="0" applyFont="1" applyBorder="1" applyAlignment="1">
      <alignment vertical="top" wrapText="1"/>
    </xf>
    <xf numFmtId="165" fontId="4" fillId="6" borderId="11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3" fontId="4" fillId="0" borderId="0" xfId="0" applyNumberFormat="1" applyFont="1" applyAlignment="1">
      <alignment horizontal="left" vertical="top"/>
    </xf>
    <xf numFmtId="0" fontId="7" fillId="0" borderId="20" xfId="2" applyFont="1" applyBorder="1" applyAlignment="1">
      <alignment horizontal="left" vertical="top" wrapText="1"/>
    </xf>
    <xf numFmtId="164" fontId="7" fillId="0" borderId="21" xfId="2" applyNumberFormat="1" applyFont="1" applyBorder="1" applyAlignment="1">
      <alignment horizontal="right" vertical="top" wrapText="1"/>
    </xf>
    <xf numFmtId="0" fontId="5" fillId="0" borderId="10" xfId="0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164" fontId="7" fillId="0" borderId="4" xfId="2" applyNumberFormat="1" applyFont="1" applyBorder="1" applyAlignment="1">
      <alignment horizontal="right" vertical="top" wrapText="1"/>
    </xf>
    <xf numFmtId="0" fontId="7" fillId="0" borderId="22" xfId="2" applyFont="1" applyBorder="1" applyAlignment="1">
      <alignment horizontal="left" vertical="top" wrapText="1"/>
    </xf>
    <xf numFmtId="164" fontId="7" fillId="0" borderId="23" xfId="2" applyNumberFormat="1" applyFont="1" applyBorder="1" applyAlignment="1">
      <alignment horizontal="right" vertical="top" wrapText="1"/>
    </xf>
    <xf numFmtId="0" fontId="7" fillId="0" borderId="11" xfId="2" applyFont="1" applyBorder="1" applyAlignment="1">
      <alignment horizontal="left" vertical="top" wrapText="1"/>
    </xf>
    <xf numFmtId="164" fontId="7" fillId="0" borderId="11" xfId="2" applyNumberFormat="1" applyFont="1" applyBorder="1" applyAlignment="1">
      <alignment horizontal="right" vertical="top" wrapText="1"/>
    </xf>
    <xf numFmtId="0" fontId="6" fillId="0" borderId="22" xfId="2" applyFont="1" applyBorder="1" applyAlignment="1">
      <alignment horizontal="left" vertical="top" wrapText="1"/>
    </xf>
    <xf numFmtId="164" fontId="6" fillId="0" borderId="23" xfId="2" applyNumberFormat="1" applyFont="1" applyBorder="1" applyAlignment="1">
      <alignment horizontal="right" vertical="top" wrapText="1"/>
    </xf>
    <xf numFmtId="0" fontId="7" fillId="0" borderId="11" xfId="2" applyFont="1" applyBorder="1" applyAlignment="1">
      <alignment vertical="top" wrapText="1"/>
    </xf>
    <xf numFmtId="164" fontId="7" fillId="0" borderId="11" xfId="2" applyNumberFormat="1" applyFont="1" applyBorder="1" applyAlignment="1">
      <alignment vertical="top" wrapText="1"/>
    </xf>
    <xf numFmtId="0" fontId="7" fillId="0" borderId="24" xfId="2" applyFont="1" applyBorder="1" applyAlignment="1">
      <alignment horizontal="left" vertical="top" wrapText="1"/>
    </xf>
    <xf numFmtId="164" fontId="7" fillId="0" borderId="26" xfId="2" applyNumberFormat="1" applyFont="1" applyBorder="1" applyAlignment="1">
      <alignment horizontal="right" vertical="top" wrapText="1"/>
    </xf>
    <xf numFmtId="0" fontId="6" fillId="0" borderId="11" xfId="2" applyFont="1" applyBorder="1" applyAlignment="1">
      <alignment vertical="top" wrapText="1"/>
    </xf>
    <xf numFmtId="164" fontId="6" fillId="0" borderId="11" xfId="2" applyNumberFormat="1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 shrinkToFit="1"/>
    </xf>
    <xf numFmtId="0" fontId="7" fillId="4" borderId="27" xfId="2" applyFont="1" applyFill="1" applyBorder="1" applyAlignment="1">
      <alignment horizontal="center" vertical="top" wrapText="1"/>
    </xf>
    <xf numFmtId="164" fontId="7" fillId="4" borderId="28" xfId="2" applyNumberFormat="1" applyFont="1" applyFill="1" applyBorder="1" applyAlignment="1">
      <alignment horizontal="right" vertical="top" wrapText="1"/>
    </xf>
    <xf numFmtId="0" fontId="5" fillId="0" borderId="5" xfId="0" applyFont="1" applyBorder="1" applyAlignment="1">
      <alignment horizontal="left" vertical="top" wrapText="1"/>
    </xf>
    <xf numFmtId="0" fontId="7" fillId="4" borderId="5" xfId="2" applyFont="1" applyFill="1" applyBorder="1" applyAlignment="1">
      <alignment horizontal="center" vertical="top" wrapText="1"/>
    </xf>
    <xf numFmtId="164" fontId="7" fillId="4" borderId="1" xfId="2" applyNumberFormat="1" applyFont="1" applyFill="1" applyBorder="1" applyAlignment="1">
      <alignment horizontal="righ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7" fillId="0" borderId="20" xfId="2" applyFont="1" applyBorder="1" applyAlignment="1">
      <alignment vertical="top" wrapText="1"/>
    </xf>
    <xf numFmtId="164" fontId="7" fillId="0" borderId="21" xfId="2" applyNumberFormat="1" applyFont="1" applyBorder="1" applyAlignment="1">
      <alignment vertical="top" wrapText="1"/>
    </xf>
    <xf numFmtId="0" fontId="7" fillId="0" borderId="29" xfId="2" applyFont="1" applyBorder="1" applyAlignment="1">
      <alignment vertical="top" wrapText="1"/>
    </xf>
    <xf numFmtId="164" fontId="7" fillId="0" borderId="30" xfId="2" applyNumberFormat="1" applyFont="1" applyBorder="1" applyAlignment="1">
      <alignment vertical="top" wrapText="1"/>
    </xf>
    <xf numFmtId="0" fontId="7" fillId="0" borderId="22" xfId="2" applyFont="1" applyBorder="1" applyAlignment="1">
      <alignment vertical="top" wrapText="1"/>
    </xf>
    <xf numFmtId="164" fontId="7" fillId="0" borderId="23" xfId="2" applyNumberFormat="1" applyFont="1" applyBorder="1" applyAlignment="1">
      <alignment vertical="top" wrapText="1"/>
    </xf>
    <xf numFmtId="0" fontId="7" fillId="0" borderId="31" xfId="2" applyFont="1" applyBorder="1" applyAlignment="1">
      <alignment vertical="top" wrapText="1"/>
    </xf>
    <xf numFmtId="164" fontId="7" fillId="0" borderId="32" xfId="2" applyNumberFormat="1" applyFont="1" applyBorder="1" applyAlignment="1">
      <alignment vertical="top" wrapText="1"/>
    </xf>
    <xf numFmtId="0" fontId="7" fillId="0" borderId="33" xfId="2" applyFont="1" applyBorder="1" applyAlignment="1">
      <alignment vertical="top" wrapText="1"/>
    </xf>
    <xf numFmtId="164" fontId="7" fillId="0" borderId="34" xfId="2" applyNumberFormat="1" applyFont="1" applyBorder="1" applyAlignment="1">
      <alignment vertical="top" wrapText="1"/>
    </xf>
    <xf numFmtId="0" fontId="7" fillId="0" borderId="35" xfId="2" applyFont="1" applyBorder="1" applyAlignment="1">
      <alignment vertical="top" wrapText="1"/>
    </xf>
    <xf numFmtId="164" fontId="7" fillId="0" borderId="36" xfId="2" applyNumberFormat="1" applyFont="1" applyBorder="1" applyAlignment="1">
      <alignment vertical="top" wrapText="1"/>
    </xf>
    <xf numFmtId="0" fontId="7" fillId="4" borderId="11" xfId="2" applyFont="1" applyFill="1" applyBorder="1" applyAlignment="1">
      <alignment horizontal="center" vertical="top" wrapText="1"/>
    </xf>
    <xf numFmtId="164" fontId="7" fillId="4" borderId="11" xfId="2" applyNumberFormat="1" applyFont="1" applyFill="1" applyBorder="1" applyAlignment="1">
      <alignment vertical="top" wrapText="1"/>
    </xf>
    <xf numFmtId="0" fontId="7" fillId="0" borderId="37" xfId="2" applyFont="1" applyBorder="1" applyAlignment="1">
      <alignment vertical="top" wrapText="1"/>
    </xf>
    <xf numFmtId="164" fontId="7" fillId="0" borderId="37" xfId="2" applyNumberFormat="1" applyFont="1" applyBorder="1" applyAlignment="1">
      <alignment vertical="top" wrapText="1"/>
    </xf>
    <xf numFmtId="0" fontId="7" fillId="0" borderId="38" xfId="2" applyFont="1" applyBorder="1" applyAlignment="1">
      <alignment vertical="top" wrapText="1"/>
    </xf>
    <xf numFmtId="164" fontId="7" fillId="0" borderId="38" xfId="2" applyNumberFormat="1" applyFont="1" applyBorder="1" applyAlignment="1">
      <alignment vertical="top" wrapText="1"/>
    </xf>
    <xf numFmtId="0" fontId="7" fillId="2" borderId="37" xfId="2" applyFont="1" applyFill="1" applyBorder="1" applyAlignment="1">
      <alignment vertical="top" wrapText="1"/>
    </xf>
    <xf numFmtId="164" fontId="7" fillId="2" borderId="37" xfId="2" applyNumberFormat="1" applyFont="1" applyFill="1" applyBorder="1" applyAlignment="1">
      <alignment vertical="top" wrapText="1"/>
    </xf>
    <xf numFmtId="0" fontId="7" fillId="2" borderId="39" xfId="2" applyFont="1" applyFill="1" applyBorder="1" applyAlignment="1">
      <alignment vertical="top" wrapText="1"/>
    </xf>
    <xf numFmtId="164" fontId="7" fillId="2" borderId="39" xfId="2" applyNumberFormat="1" applyFont="1" applyFill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165" fontId="4" fillId="0" borderId="2" xfId="1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5" fontId="4" fillId="0" borderId="10" xfId="1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5" fontId="4" fillId="0" borderId="5" xfId="1" applyNumberFormat="1" applyFont="1" applyBorder="1" applyAlignment="1">
      <alignment vertical="center" wrapText="1"/>
    </xf>
    <xf numFmtId="0" fontId="4" fillId="0" borderId="11" xfId="0" applyFont="1" applyBorder="1" applyAlignment="1">
      <alignment horizontal="center"/>
    </xf>
    <xf numFmtId="165" fontId="4" fillId="0" borderId="11" xfId="1" applyNumberFormat="1" applyFont="1" applyBorder="1"/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ปกติ 2" xfId="2" xr:uid="{0A4661C9-3077-409F-A34A-B135A35918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mputer\Downloads\&#3588;&#3623;&#3610;&#3588;&#3640;&#3617;&#3650;&#3619;&#3588;%20&#3621;&#3656;&#3634;&#3626;&#3640;&#3604;&#3651;&#3594;&#3657;&#3648;&#3586;&#3637;&#3618;&#3609;&#3650;&#3588;&#3619;&#3591;&#3585;&#3634;&#3619;.xlsx" TargetMode="External"/><Relationship Id="rId1" Type="http://schemas.openxmlformats.org/officeDocument/2006/relationships/externalLinkPath" Target="file:///C:\Users\Computer\Downloads\&#3588;&#3623;&#3610;&#3588;&#3640;&#3617;&#3650;&#3619;&#3588;%20&#3621;&#3656;&#3634;&#3626;&#3640;&#3604;&#3651;&#3594;&#3657;&#3648;&#3586;&#3637;&#3618;&#3609;&#3650;&#3588;&#3619;&#3591;&#3585;&#3634;&#3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.ควบคุมโรค (2)"/>
      <sheetName val="Ovcca (2)"/>
      <sheetName val="แนบท้ายโครงการ OV CCA"/>
      <sheetName val="ปรับแผน OV CCA"/>
      <sheetName val="สรุปงบปรับแผน"/>
    </sheetNames>
    <sheetDataSet>
      <sheetData sheetId="0"/>
      <sheetData sheetId="1"/>
      <sheetData sheetId="2"/>
      <sheetData sheetId="3">
        <row r="56">
          <cell r="C56">
            <v>461220</v>
          </cell>
          <cell r="F56">
            <v>461220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6613-21D0-4808-A025-9E3F44DB2E45}">
  <sheetPr>
    <pageSetUpPr fitToPage="1"/>
  </sheetPr>
  <dimension ref="A1:I33"/>
  <sheetViews>
    <sheetView view="pageBreakPreview" topLeftCell="A14" zoomScale="108" zoomScaleNormal="100" zoomScaleSheetLayoutView="108" workbookViewId="0">
      <selection activeCell="A16" sqref="A16:G16"/>
    </sheetView>
  </sheetViews>
  <sheetFormatPr defaultColWidth="9" defaultRowHeight="20.5"/>
  <cols>
    <col min="1" max="1" width="5.7265625" style="2" customWidth="1"/>
    <col min="2" max="2" width="53.26953125" style="2" customWidth="1"/>
    <col min="3" max="3" width="12.54296875" style="2" customWidth="1"/>
    <col min="4" max="4" width="6.26953125" style="2" customWidth="1"/>
    <col min="5" max="5" width="53.81640625" style="2" customWidth="1"/>
    <col min="6" max="6" width="13.7265625" style="2" customWidth="1"/>
    <col min="7" max="7" width="9.453125" style="2" customWidth="1"/>
    <col min="8" max="16384" width="9" style="2"/>
  </cols>
  <sheetData>
    <row r="1" spans="1:9">
      <c r="A1" s="1" t="s">
        <v>0</v>
      </c>
      <c r="B1" s="1"/>
      <c r="C1" s="1"/>
      <c r="D1" s="1"/>
      <c r="E1" s="1"/>
      <c r="F1" s="1"/>
      <c r="G1" s="1"/>
    </row>
    <row r="2" spans="1:9">
      <c r="A2" s="3" t="s">
        <v>1</v>
      </c>
      <c r="B2" s="4" t="s">
        <v>2</v>
      </c>
      <c r="C2" s="5"/>
      <c r="D2" s="3" t="s">
        <v>1</v>
      </c>
      <c r="E2" s="4" t="s">
        <v>3</v>
      </c>
      <c r="F2" s="5"/>
      <c r="G2" s="3" t="s">
        <v>4</v>
      </c>
    </row>
    <row r="3" spans="1:9">
      <c r="A3" s="6"/>
      <c r="B3" s="7"/>
      <c r="C3" s="8"/>
      <c r="D3" s="6"/>
      <c r="E3" s="7"/>
      <c r="F3" s="8"/>
      <c r="G3" s="6"/>
    </row>
    <row r="4" spans="1:9" s="13" customFormat="1" ht="45" customHeight="1">
      <c r="A4" s="9">
        <v>1</v>
      </c>
      <c r="B4" s="10" t="s">
        <v>5</v>
      </c>
      <c r="C4" s="11"/>
      <c r="D4" s="9">
        <v>1</v>
      </c>
      <c r="E4" s="10" t="s">
        <v>5</v>
      </c>
      <c r="F4" s="11"/>
      <c r="G4" s="12"/>
    </row>
    <row r="5" spans="1:9" s="13" customFormat="1">
      <c r="A5" s="14"/>
      <c r="B5" s="15" t="s">
        <v>6</v>
      </c>
      <c r="C5" s="15"/>
      <c r="D5" s="14"/>
      <c r="E5" s="15" t="s">
        <v>6</v>
      </c>
      <c r="F5" s="15"/>
      <c r="G5" s="12"/>
    </row>
    <row r="6" spans="1:9" s="13" customFormat="1">
      <c r="A6" s="14"/>
      <c r="B6" s="15" t="s">
        <v>7</v>
      </c>
      <c r="C6" s="15"/>
      <c r="D6" s="14"/>
      <c r="E6" s="15" t="s">
        <v>8</v>
      </c>
      <c r="F6" s="15"/>
      <c r="G6" s="12"/>
    </row>
    <row r="7" spans="1:9" s="13" customFormat="1">
      <c r="A7" s="12"/>
      <c r="B7" s="10" t="s">
        <v>9</v>
      </c>
      <c r="C7" s="11"/>
      <c r="D7" s="12"/>
      <c r="E7" s="16" t="s">
        <v>10</v>
      </c>
      <c r="F7" s="17"/>
      <c r="G7" s="12"/>
    </row>
    <row r="8" spans="1:9" s="13" customFormat="1">
      <c r="A8" s="12"/>
      <c r="B8" s="18" t="s">
        <v>11</v>
      </c>
      <c r="C8" s="18" t="s">
        <v>12</v>
      </c>
      <c r="D8" s="12"/>
      <c r="E8" s="18" t="s">
        <v>11</v>
      </c>
      <c r="F8" s="18" t="s">
        <v>12</v>
      </c>
      <c r="G8" s="12"/>
      <c r="I8" s="19"/>
    </row>
    <row r="9" spans="1:9" s="13" customFormat="1">
      <c r="A9" s="12"/>
      <c r="B9" s="20" t="s">
        <v>13</v>
      </c>
      <c r="C9" s="21">
        <v>28800</v>
      </c>
      <c r="D9" s="12"/>
      <c r="E9" s="20" t="s">
        <v>13</v>
      </c>
      <c r="F9" s="21">
        <v>28800</v>
      </c>
      <c r="G9" s="12"/>
      <c r="I9" s="19"/>
    </row>
    <row r="10" spans="1:9" s="13" customFormat="1">
      <c r="A10" s="12"/>
      <c r="B10" s="22" t="s">
        <v>14</v>
      </c>
      <c r="C10" s="23">
        <v>91000</v>
      </c>
      <c r="D10" s="12"/>
      <c r="E10" s="22" t="s">
        <v>14</v>
      </c>
      <c r="F10" s="23">
        <v>91000</v>
      </c>
      <c r="G10" s="12"/>
      <c r="I10" s="19"/>
    </row>
    <row r="11" spans="1:9" s="13" customFormat="1">
      <c r="A11" s="12"/>
      <c r="B11" s="22" t="s">
        <v>15</v>
      </c>
      <c r="C11" s="23">
        <v>10000</v>
      </c>
      <c r="D11" s="12"/>
      <c r="E11" s="22" t="s">
        <v>15</v>
      </c>
      <c r="F11" s="23">
        <v>10000</v>
      </c>
      <c r="G11" s="12"/>
      <c r="I11" s="19"/>
    </row>
    <row r="12" spans="1:9" s="13" customFormat="1">
      <c r="A12" s="12"/>
      <c r="B12" s="22" t="s">
        <v>16</v>
      </c>
      <c r="C12" s="23">
        <v>49000</v>
      </c>
      <c r="D12" s="12"/>
      <c r="E12" s="22" t="s">
        <v>16</v>
      </c>
      <c r="F12" s="23">
        <v>49000</v>
      </c>
      <c r="G12" s="12"/>
      <c r="I12" s="19"/>
    </row>
    <row r="13" spans="1:9" s="13" customFormat="1">
      <c r="A13" s="12"/>
      <c r="B13" s="22" t="s">
        <v>17</v>
      </c>
      <c r="C13" s="23">
        <v>14000</v>
      </c>
      <c r="D13" s="12"/>
      <c r="E13" s="22" t="s">
        <v>17</v>
      </c>
      <c r="F13" s="23">
        <v>14000</v>
      </c>
      <c r="G13" s="12"/>
      <c r="I13" s="19"/>
    </row>
    <row r="14" spans="1:9" s="13" customFormat="1">
      <c r="A14" s="12"/>
      <c r="B14" s="24" t="s">
        <v>18</v>
      </c>
      <c r="C14" s="25">
        <v>6950</v>
      </c>
      <c r="D14" s="12"/>
      <c r="E14" s="24" t="s">
        <v>18</v>
      </c>
      <c r="F14" s="25">
        <v>6950</v>
      </c>
      <c r="G14" s="12"/>
      <c r="I14" s="19"/>
    </row>
    <row r="15" spans="1:9" s="13" customFormat="1">
      <c r="A15" s="12"/>
      <c r="B15" s="22" t="s">
        <v>19</v>
      </c>
      <c r="C15" s="23">
        <v>24500</v>
      </c>
      <c r="D15" s="12"/>
      <c r="E15" s="22" t="s">
        <v>19</v>
      </c>
      <c r="F15" s="23">
        <v>24500</v>
      </c>
      <c r="G15" s="12"/>
      <c r="I15" s="19"/>
    </row>
    <row r="16" spans="1:9" s="13" customFormat="1">
      <c r="A16" s="87"/>
      <c r="B16" s="142" t="s">
        <v>20</v>
      </c>
      <c r="C16" s="143">
        <v>224250</v>
      </c>
      <c r="D16" s="87"/>
      <c r="E16" s="142" t="s">
        <v>20</v>
      </c>
      <c r="F16" s="143">
        <v>224250</v>
      </c>
      <c r="G16" s="87"/>
      <c r="I16" s="19"/>
    </row>
    <row r="17" spans="1:7" s="27" customFormat="1" ht="51" customHeight="1">
      <c r="A17" s="14">
        <v>2</v>
      </c>
      <c r="B17" s="152" t="s">
        <v>21</v>
      </c>
      <c r="C17" s="153"/>
      <c r="D17" s="14">
        <v>2</v>
      </c>
      <c r="E17" s="154" t="s">
        <v>22</v>
      </c>
      <c r="F17" s="155"/>
      <c r="G17" s="12"/>
    </row>
    <row r="18" spans="1:7" s="27" customFormat="1">
      <c r="A18" s="14"/>
      <c r="B18" s="15" t="s">
        <v>23</v>
      </c>
      <c r="C18" s="15"/>
      <c r="D18" s="28"/>
      <c r="E18" s="15" t="s">
        <v>23</v>
      </c>
      <c r="F18" s="15"/>
      <c r="G18" s="12"/>
    </row>
    <row r="19" spans="1:7" s="27" customFormat="1">
      <c r="A19" s="14"/>
      <c r="B19" s="15" t="s">
        <v>24</v>
      </c>
      <c r="C19" s="15"/>
      <c r="D19" s="28"/>
      <c r="E19" s="15" t="s">
        <v>24</v>
      </c>
      <c r="F19" s="15"/>
      <c r="G19" s="12"/>
    </row>
    <row r="20" spans="1:7" s="27" customFormat="1">
      <c r="A20" s="12"/>
      <c r="B20" s="10" t="s">
        <v>25</v>
      </c>
      <c r="C20" s="11"/>
      <c r="D20" s="28"/>
      <c r="E20" s="10" t="s">
        <v>26</v>
      </c>
      <c r="F20" s="11"/>
      <c r="G20" s="12"/>
    </row>
    <row r="21" spans="1:7" s="27" customFormat="1" ht="21" thickBot="1">
      <c r="A21" s="12"/>
      <c r="B21" s="18" t="s">
        <v>11</v>
      </c>
      <c r="C21" s="18" t="s">
        <v>12</v>
      </c>
      <c r="D21" s="28"/>
      <c r="E21" s="18" t="s">
        <v>11</v>
      </c>
      <c r="F21" s="18" t="s">
        <v>12</v>
      </c>
      <c r="G21" s="12"/>
    </row>
    <row r="22" spans="1:7" s="27" customFormat="1">
      <c r="A22" s="12"/>
      <c r="B22" s="29" t="s">
        <v>27</v>
      </c>
      <c r="C22" s="30">
        <v>70000</v>
      </c>
      <c r="D22" s="28"/>
      <c r="E22" s="29" t="s">
        <v>27</v>
      </c>
      <c r="F22" s="30">
        <v>70000</v>
      </c>
      <c r="G22" s="12"/>
    </row>
    <row r="23" spans="1:7" s="27" customFormat="1">
      <c r="A23" s="12"/>
      <c r="B23" s="31" t="s">
        <v>28</v>
      </c>
      <c r="C23" s="32">
        <v>20000</v>
      </c>
      <c r="D23" s="28"/>
      <c r="E23" s="31" t="s">
        <v>28</v>
      </c>
      <c r="F23" s="32">
        <v>20000</v>
      </c>
      <c r="G23" s="12"/>
    </row>
    <row r="24" spans="1:7" s="27" customFormat="1" ht="41">
      <c r="A24" s="12"/>
      <c r="B24" s="31" t="s">
        <v>29</v>
      </c>
      <c r="C24" s="32">
        <v>1800</v>
      </c>
      <c r="D24" s="28"/>
      <c r="E24" s="31" t="s">
        <v>29</v>
      </c>
      <c r="F24" s="32">
        <v>1800</v>
      </c>
      <c r="G24" s="12"/>
    </row>
    <row r="25" spans="1:7" s="27" customFormat="1">
      <c r="A25" s="12"/>
      <c r="B25" s="31" t="s">
        <v>30</v>
      </c>
      <c r="C25" s="32">
        <v>21600</v>
      </c>
      <c r="D25" s="28"/>
      <c r="E25" s="31" t="s">
        <v>30</v>
      </c>
      <c r="F25" s="32">
        <v>21600</v>
      </c>
      <c r="G25" s="12"/>
    </row>
    <row r="26" spans="1:7" s="27" customFormat="1">
      <c r="A26" s="12"/>
      <c r="B26" s="31" t="s">
        <v>31</v>
      </c>
      <c r="C26" s="32">
        <v>90000</v>
      </c>
      <c r="D26" s="28"/>
      <c r="E26" s="31" t="s">
        <v>31</v>
      </c>
      <c r="F26" s="32">
        <v>90000</v>
      </c>
      <c r="G26" s="12"/>
    </row>
    <row r="27" spans="1:7" s="27" customFormat="1" ht="41">
      <c r="A27" s="12"/>
      <c r="B27" s="31" t="s">
        <v>32</v>
      </c>
      <c r="C27" s="32">
        <v>8000</v>
      </c>
      <c r="D27" s="28"/>
      <c r="E27" s="31" t="s">
        <v>32</v>
      </c>
      <c r="F27" s="32">
        <v>8000</v>
      </c>
      <c r="G27" s="12"/>
    </row>
    <row r="28" spans="1:7" s="27" customFormat="1">
      <c r="A28" s="12"/>
      <c r="B28" s="31" t="s">
        <v>33</v>
      </c>
      <c r="C28" s="32">
        <v>3000</v>
      </c>
      <c r="D28" s="28"/>
      <c r="E28" s="31" t="s">
        <v>33</v>
      </c>
      <c r="F28" s="32">
        <v>3000</v>
      </c>
      <c r="G28" s="12"/>
    </row>
    <row r="29" spans="1:7" s="27" customFormat="1">
      <c r="A29" s="12"/>
      <c r="B29" s="31" t="s">
        <v>34</v>
      </c>
      <c r="C29" s="32">
        <v>35000</v>
      </c>
      <c r="D29" s="28"/>
      <c r="E29" s="31" t="s">
        <v>34</v>
      </c>
      <c r="F29" s="32">
        <v>35000</v>
      </c>
      <c r="G29" s="12"/>
    </row>
    <row r="30" spans="1:7" s="27" customFormat="1" ht="41">
      <c r="A30" s="12"/>
      <c r="B30" s="31" t="s">
        <v>35</v>
      </c>
      <c r="C30" s="32">
        <v>72000</v>
      </c>
      <c r="D30" s="28"/>
      <c r="E30" s="31" t="s">
        <v>35</v>
      </c>
      <c r="F30" s="32">
        <v>72000</v>
      </c>
      <c r="G30" s="12"/>
    </row>
    <row r="31" spans="1:7" s="27" customFormat="1">
      <c r="A31" s="12"/>
      <c r="B31" s="31" t="s">
        <v>36</v>
      </c>
      <c r="C31" s="32">
        <v>10000</v>
      </c>
      <c r="D31" s="28"/>
      <c r="E31" s="31" t="s">
        <v>36</v>
      </c>
      <c r="F31" s="32">
        <v>10000</v>
      </c>
      <c r="G31" s="12"/>
    </row>
    <row r="32" spans="1:7" s="27" customFormat="1" ht="21" thickBot="1">
      <c r="A32" s="12"/>
      <c r="B32" s="33" t="s">
        <v>20</v>
      </c>
      <c r="C32" s="34">
        <v>331400</v>
      </c>
      <c r="D32" s="28"/>
      <c r="E32" s="33" t="s">
        <v>20</v>
      </c>
      <c r="F32" s="34">
        <v>331400</v>
      </c>
      <c r="G32" s="12"/>
    </row>
    <row r="33" spans="1:7" s="13" customFormat="1">
      <c r="A33" s="35"/>
      <c r="B33" s="36" t="s">
        <v>37</v>
      </c>
      <c r="C33" s="37">
        <f>C16+C32</f>
        <v>555650</v>
      </c>
      <c r="D33" s="38"/>
      <c r="E33" s="36" t="s">
        <v>37</v>
      </c>
      <c r="F33" s="37">
        <f>F16+F32</f>
        <v>555650</v>
      </c>
      <c r="G33" s="39"/>
    </row>
  </sheetData>
  <mergeCells count="22">
    <mergeCell ref="B19:C19"/>
    <mergeCell ref="E19:F19"/>
    <mergeCell ref="B20:C20"/>
    <mergeCell ref="E20:F20"/>
    <mergeCell ref="B7:C7"/>
    <mergeCell ref="E7:F7"/>
    <mergeCell ref="B17:C17"/>
    <mergeCell ref="E17:F17"/>
    <mergeCell ref="B18:C18"/>
    <mergeCell ref="E18:F18"/>
    <mergeCell ref="B4:C4"/>
    <mergeCell ref="E4:F4"/>
    <mergeCell ref="B5:C5"/>
    <mergeCell ref="E5:F5"/>
    <mergeCell ref="B6:C6"/>
    <mergeCell ref="E6:F6"/>
    <mergeCell ref="A1:G1"/>
    <mergeCell ref="A2:A3"/>
    <mergeCell ref="B2:C3"/>
    <mergeCell ref="D2:D3"/>
    <mergeCell ref="E2:F3"/>
    <mergeCell ref="G2:G3"/>
  </mergeCells>
  <pageMargins left="0.39370078740157483" right="0.35433070866141736" top="0.47244094488188981" bottom="0.43307086614173229" header="0.31496062992125984" footer="0.31496062992125984"/>
  <pageSetup paperSize="9" scale="90" fitToHeight="0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C9EA1-D423-4C05-B6A4-1C1C14E0AC38}">
  <dimension ref="A1:L20"/>
  <sheetViews>
    <sheetView workbookViewId="0">
      <selection activeCell="O7" sqref="O7"/>
    </sheetView>
  </sheetViews>
  <sheetFormatPr defaultColWidth="8.7265625" defaultRowHeight="20.5"/>
  <cols>
    <col min="1" max="1" width="5.26953125" style="13" customWidth="1"/>
    <col min="2" max="2" width="33.54296875" style="13" customWidth="1"/>
    <col min="3" max="3" width="10.54296875" style="13" customWidth="1"/>
    <col min="4" max="4" width="11" style="13" customWidth="1"/>
    <col min="5" max="5" width="9.26953125" style="13" customWidth="1"/>
    <col min="6" max="6" width="10.81640625" style="13" customWidth="1"/>
    <col min="7" max="7" width="11.26953125" style="13" customWidth="1"/>
    <col min="8" max="8" width="10.7265625" style="13" customWidth="1"/>
    <col min="9" max="9" width="9.453125" style="13" customWidth="1"/>
    <col min="10" max="10" width="8.7265625" style="13"/>
    <col min="11" max="11" width="12.453125" style="13" bestFit="1" customWidth="1"/>
    <col min="12" max="12" width="11.453125" style="13" customWidth="1"/>
    <col min="13" max="16384" width="8.7265625" style="13"/>
  </cols>
  <sheetData>
    <row r="1" spans="1:12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3" spans="1:12">
      <c r="A3" s="41" t="s">
        <v>1</v>
      </c>
      <c r="B3" s="41" t="s">
        <v>39</v>
      </c>
      <c r="C3" s="42" t="s">
        <v>40</v>
      </c>
      <c r="D3" s="43"/>
      <c r="E3" s="43"/>
      <c r="F3" s="43"/>
      <c r="G3" s="44"/>
      <c r="H3" s="42" t="s">
        <v>41</v>
      </c>
      <c r="I3" s="43"/>
      <c r="J3" s="43"/>
      <c r="K3" s="43"/>
      <c r="L3" s="44"/>
    </row>
    <row r="4" spans="1:12" ht="41">
      <c r="A4" s="41"/>
      <c r="B4" s="41"/>
      <c r="C4" s="45" t="s">
        <v>42</v>
      </c>
      <c r="D4" s="45" t="s">
        <v>43</v>
      </c>
      <c r="E4" s="45" t="s">
        <v>44</v>
      </c>
      <c r="F4" s="45" t="s">
        <v>45</v>
      </c>
      <c r="G4" s="45" t="s">
        <v>46</v>
      </c>
      <c r="H4" s="46" t="s">
        <v>42</v>
      </c>
      <c r="I4" s="46" t="s">
        <v>43</v>
      </c>
      <c r="J4" s="46" t="s">
        <v>44</v>
      </c>
      <c r="K4" s="45" t="s">
        <v>45</v>
      </c>
      <c r="L4" s="46" t="s">
        <v>46</v>
      </c>
    </row>
    <row r="5" spans="1:12" ht="82">
      <c r="A5" s="47"/>
      <c r="B5" s="47" t="s">
        <v>47</v>
      </c>
      <c r="C5" s="48">
        <v>555650</v>
      </c>
      <c r="D5" s="49"/>
      <c r="E5" s="49"/>
      <c r="F5" s="49"/>
      <c r="G5" s="48">
        <v>555650</v>
      </c>
      <c r="H5" s="48">
        <v>555650</v>
      </c>
      <c r="I5" s="49"/>
      <c r="J5" s="49"/>
      <c r="K5" s="49"/>
      <c r="L5" s="48">
        <v>555650</v>
      </c>
    </row>
    <row r="6" spans="1:12">
      <c r="A6" s="50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>
      <c r="A7" s="50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>
      <c r="A8" s="50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>
      <c r="A9" s="52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>
      <c r="A10" s="54"/>
      <c r="B10" s="55" t="s">
        <v>46</v>
      </c>
      <c r="C10" s="56">
        <v>555650</v>
      </c>
      <c r="D10" s="56"/>
      <c r="E10" s="56"/>
      <c r="F10" s="56"/>
      <c r="G10" s="56">
        <v>555650</v>
      </c>
      <c r="H10" s="56">
        <v>555650</v>
      </c>
      <c r="I10" s="56"/>
      <c r="J10" s="56"/>
      <c r="K10" s="56"/>
      <c r="L10" s="56">
        <v>555650</v>
      </c>
    </row>
    <row r="11" spans="1:12">
      <c r="A11" s="57" t="s">
        <v>48</v>
      </c>
      <c r="B11" s="57"/>
      <c r="C11" s="57"/>
    </row>
    <row r="12" spans="1:12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>
      <c r="B13" s="59" t="s">
        <v>49</v>
      </c>
      <c r="C13" s="59"/>
      <c r="D13" s="59"/>
      <c r="E13" s="59"/>
      <c r="H13" s="13" t="s">
        <v>50</v>
      </c>
    </row>
    <row r="14" spans="1:12">
      <c r="B14" s="59" t="s">
        <v>51</v>
      </c>
      <c r="C14" s="59"/>
      <c r="D14" s="59"/>
      <c r="E14" s="59"/>
      <c r="H14" s="59" t="s">
        <v>52</v>
      </c>
      <c r="I14" s="59"/>
      <c r="J14" s="59"/>
      <c r="K14" s="59"/>
    </row>
    <row r="15" spans="1:12">
      <c r="B15" s="59" t="s">
        <v>53</v>
      </c>
      <c r="C15" s="59"/>
      <c r="D15" s="59"/>
      <c r="E15" s="59"/>
      <c r="H15" s="59" t="s">
        <v>54</v>
      </c>
      <c r="I15" s="59"/>
      <c r="J15" s="59"/>
      <c r="K15" s="59"/>
    </row>
    <row r="18" spans="3:9">
      <c r="C18" s="59" t="s">
        <v>55</v>
      </c>
      <c r="D18" s="59"/>
      <c r="E18" s="59"/>
      <c r="F18" s="59"/>
      <c r="G18" s="59"/>
      <c r="H18" s="59"/>
      <c r="I18" s="59"/>
    </row>
    <row r="19" spans="3:9">
      <c r="C19" s="58"/>
      <c r="D19" s="58"/>
      <c r="E19" s="58"/>
      <c r="F19" s="58"/>
      <c r="G19" s="58"/>
      <c r="H19" s="58"/>
      <c r="I19" s="58"/>
    </row>
    <row r="20" spans="3:9">
      <c r="C20" s="58"/>
      <c r="D20" s="58"/>
      <c r="E20" s="58"/>
      <c r="F20" s="58"/>
      <c r="G20" s="58"/>
      <c r="H20" s="58"/>
      <c r="I20" s="58"/>
    </row>
  </sheetData>
  <mergeCells count="12">
    <mergeCell ref="B13:E13"/>
    <mergeCell ref="B14:E14"/>
    <mergeCell ref="H14:K14"/>
    <mergeCell ref="B15:E15"/>
    <mergeCell ref="H15:K15"/>
    <mergeCell ref="C18:I18"/>
    <mergeCell ref="A1:L1"/>
    <mergeCell ref="A3:A4"/>
    <mergeCell ref="B3:B4"/>
    <mergeCell ref="C3:G3"/>
    <mergeCell ref="H3:L3"/>
    <mergeCell ref="A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D68C-EA90-49D9-ADC8-D4CB354310CC}">
  <sheetPr>
    <pageSetUpPr fitToPage="1"/>
  </sheetPr>
  <dimension ref="A1:I55"/>
  <sheetViews>
    <sheetView view="pageBreakPreview" topLeftCell="A20" zoomScale="70" zoomScaleNormal="100" zoomScaleSheetLayoutView="70" workbookViewId="0">
      <selection activeCell="D47" sqref="D47"/>
    </sheetView>
  </sheetViews>
  <sheetFormatPr defaultColWidth="9" defaultRowHeight="20.5"/>
  <cols>
    <col min="1" max="1" width="5.7265625" style="2" customWidth="1"/>
    <col min="2" max="2" width="53.26953125" style="2" customWidth="1"/>
    <col min="3" max="3" width="12.54296875" style="2" customWidth="1"/>
    <col min="4" max="4" width="6.26953125" style="2" customWidth="1"/>
    <col min="5" max="5" width="53.81640625" style="2" customWidth="1"/>
    <col min="6" max="6" width="13.7265625" style="2" customWidth="1"/>
    <col min="7" max="7" width="9.453125" style="2" customWidth="1"/>
    <col min="8" max="16384" width="9" style="2"/>
  </cols>
  <sheetData>
    <row r="1" spans="1:9" ht="20.25" customHeight="1">
      <c r="A1" s="1" t="s">
        <v>57</v>
      </c>
      <c r="B1" s="1"/>
      <c r="C1" s="1"/>
      <c r="D1" s="1"/>
      <c r="E1" s="1"/>
      <c r="F1" s="1"/>
      <c r="G1" s="1"/>
    </row>
    <row r="2" spans="1:9">
      <c r="A2" s="3" t="s">
        <v>1</v>
      </c>
      <c r="B2" s="4" t="s">
        <v>2</v>
      </c>
      <c r="C2" s="5"/>
      <c r="D2" s="3" t="s">
        <v>1</v>
      </c>
      <c r="E2" s="4" t="s">
        <v>3</v>
      </c>
      <c r="F2" s="5"/>
      <c r="G2" s="3" t="s">
        <v>4</v>
      </c>
    </row>
    <row r="3" spans="1:9">
      <c r="A3" s="6"/>
      <c r="B3" s="7"/>
      <c r="C3" s="8"/>
      <c r="D3" s="6"/>
      <c r="E3" s="7"/>
      <c r="F3" s="8"/>
      <c r="G3" s="6"/>
    </row>
    <row r="4" spans="1:9" s="13" customFormat="1" ht="40.5" customHeight="1">
      <c r="A4" s="9">
        <v>1</v>
      </c>
      <c r="B4" s="10" t="s">
        <v>58</v>
      </c>
      <c r="C4" s="11"/>
      <c r="D4" s="9">
        <v>1</v>
      </c>
      <c r="E4" s="10" t="s">
        <v>59</v>
      </c>
      <c r="F4" s="11"/>
      <c r="G4" s="12"/>
    </row>
    <row r="5" spans="1:9" s="13" customFormat="1" ht="41.15" customHeight="1">
      <c r="A5" s="14"/>
      <c r="B5" s="15" t="s">
        <v>60</v>
      </c>
      <c r="C5" s="15"/>
      <c r="D5" s="14"/>
      <c r="E5" s="15" t="s">
        <v>61</v>
      </c>
      <c r="F5" s="15"/>
      <c r="G5" s="12"/>
    </row>
    <row r="6" spans="1:9" s="13" customFormat="1">
      <c r="A6" s="14"/>
      <c r="B6" s="15" t="s">
        <v>62</v>
      </c>
      <c r="C6" s="15"/>
      <c r="D6" s="14"/>
      <c r="E6" s="15" t="s">
        <v>62</v>
      </c>
      <c r="F6" s="15"/>
      <c r="G6" s="12"/>
    </row>
    <row r="7" spans="1:9" s="13" customFormat="1">
      <c r="A7" s="12"/>
      <c r="B7" s="10" t="s">
        <v>63</v>
      </c>
      <c r="C7" s="11"/>
      <c r="D7" s="12"/>
      <c r="E7" s="10" t="s">
        <v>64</v>
      </c>
      <c r="F7" s="11"/>
      <c r="G7" s="12"/>
    </row>
    <row r="8" spans="1:9" s="13" customFormat="1">
      <c r="A8" s="12"/>
      <c r="B8" s="18" t="s">
        <v>11</v>
      </c>
      <c r="C8" s="18" t="s">
        <v>12</v>
      </c>
      <c r="D8" s="12"/>
      <c r="E8" s="18" t="s">
        <v>11</v>
      </c>
      <c r="F8" s="18" t="s">
        <v>12</v>
      </c>
      <c r="G8" s="12"/>
      <c r="I8" s="19"/>
    </row>
    <row r="9" spans="1:9" s="13" customFormat="1" ht="305.25" customHeight="1">
      <c r="A9" s="60"/>
      <c r="B9" s="61" t="s">
        <v>65</v>
      </c>
      <c r="C9" s="62">
        <v>240000</v>
      </c>
      <c r="D9" s="28"/>
      <c r="E9" s="63" t="s">
        <v>66</v>
      </c>
      <c r="F9" s="64">
        <v>240000</v>
      </c>
      <c r="G9" s="12"/>
    </row>
    <row r="10" spans="1:9" s="13" customFormat="1">
      <c r="A10" s="65"/>
      <c r="B10" s="66" t="s">
        <v>20</v>
      </c>
      <c r="C10" s="67">
        <v>240000</v>
      </c>
      <c r="D10" s="35"/>
      <c r="E10" s="66" t="s">
        <v>20</v>
      </c>
      <c r="F10" s="68">
        <v>240000</v>
      </c>
      <c r="G10" s="69"/>
    </row>
    <row r="11" spans="1:9" s="27" customFormat="1">
      <c r="A11" s="9">
        <v>2</v>
      </c>
      <c r="B11" s="70" t="s">
        <v>67</v>
      </c>
      <c r="C11" s="71"/>
      <c r="D11" s="9">
        <v>2</v>
      </c>
      <c r="E11" s="10" t="s">
        <v>59</v>
      </c>
      <c r="F11" s="11"/>
      <c r="G11" s="26"/>
    </row>
    <row r="12" spans="1:9" s="27" customFormat="1">
      <c r="A12" s="14"/>
      <c r="B12" s="15" t="s">
        <v>68</v>
      </c>
      <c r="C12" s="15"/>
      <c r="D12" s="28"/>
      <c r="E12" s="15" t="s">
        <v>69</v>
      </c>
      <c r="F12" s="15"/>
      <c r="G12" s="12"/>
    </row>
    <row r="13" spans="1:9" s="27" customFormat="1">
      <c r="A13" s="14"/>
      <c r="B13" s="15" t="s">
        <v>70</v>
      </c>
      <c r="C13" s="15"/>
      <c r="D13" s="28"/>
      <c r="E13" s="15" t="s">
        <v>62</v>
      </c>
      <c r="F13" s="15"/>
      <c r="G13" s="12"/>
    </row>
    <row r="14" spans="1:9" s="27" customFormat="1">
      <c r="A14" s="12"/>
      <c r="B14" s="10" t="s">
        <v>71</v>
      </c>
      <c r="C14" s="11"/>
      <c r="D14" s="28"/>
      <c r="E14" s="10" t="s">
        <v>64</v>
      </c>
      <c r="F14" s="11"/>
      <c r="G14" s="12"/>
    </row>
    <row r="15" spans="1:9" s="27" customFormat="1">
      <c r="A15" s="12"/>
      <c r="B15" s="18" t="s">
        <v>11</v>
      </c>
      <c r="C15" s="18" t="s">
        <v>12</v>
      </c>
      <c r="D15" s="28"/>
      <c r="E15" s="18" t="s">
        <v>11</v>
      </c>
      <c r="F15" s="18" t="s">
        <v>12</v>
      </c>
      <c r="G15" s="12"/>
    </row>
    <row r="16" spans="1:9" s="27" customFormat="1" ht="45.65" customHeight="1">
      <c r="A16" s="60"/>
      <c r="B16" s="72" t="s">
        <v>72</v>
      </c>
      <c r="C16" s="73">
        <f>2*3*200</f>
        <v>1200</v>
      </c>
      <c r="D16" s="28"/>
      <c r="E16" s="74" t="s">
        <v>73</v>
      </c>
      <c r="F16" s="75">
        <v>30000</v>
      </c>
      <c r="G16" s="12"/>
    </row>
    <row r="17" spans="1:9" s="27" customFormat="1" ht="41">
      <c r="A17" s="60"/>
      <c r="B17" s="76" t="s">
        <v>74</v>
      </c>
      <c r="C17" s="77">
        <v>3000</v>
      </c>
      <c r="D17" s="28"/>
      <c r="E17" s="78"/>
      <c r="F17" s="79"/>
      <c r="G17" s="12"/>
    </row>
    <row r="18" spans="1:9" s="27" customFormat="1">
      <c r="A18" s="60"/>
      <c r="B18" s="76" t="s">
        <v>75</v>
      </c>
      <c r="C18" s="77">
        <v>6000</v>
      </c>
      <c r="D18" s="28"/>
      <c r="E18" s="78"/>
      <c r="F18" s="80"/>
      <c r="G18" s="12"/>
    </row>
    <row r="19" spans="1:9" s="27" customFormat="1" ht="180" customHeight="1">
      <c r="A19" s="60"/>
      <c r="B19" s="81"/>
      <c r="C19" s="82"/>
      <c r="D19" s="28"/>
      <c r="E19" s="83"/>
      <c r="F19" s="84"/>
      <c r="G19" s="12"/>
    </row>
    <row r="20" spans="1:9" s="13" customFormat="1">
      <c r="A20" s="65"/>
      <c r="B20" s="85" t="s">
        <v>20</v>
      </c>
      <c r="C20" s="86">
        <f>SUM(C16:C18)</f>
        <v>10200</v>
      </c>
      <c r="D20" s="87"/>
      <c r="E20" s="66" t="s">
        <v>20</v>
      </c>
      <c r="F20" s="88">
        <v>30000</v>
      </c>
      <c r="G20" s="65"/>
    </row>
    <row r="21" spans="1:9" s="91" customFormat="1" ht="27" customHeight="1">
      <c r="A21" s="89">
        <v>3</v>
      </c>
      <c r="B21" s="90" t="s">
        <v>76</v>
      </c>
      <c r="C21" s="90"/>
      <c r="D21" s="89">
        <v>3</v>
      </c>
      <c r="E21" s="90" t="s">
        <v>76</v>
      </c>
      <c r="F21" s="90"/>
      <c r="G21" s="89"/>
    </row>
    <row r="22" spans="1:9" s="91" customFormat="1" ht="41.15" customHeight="1">
      <c r="A22" s="92"/>
      <c r="B22" s="11" t="s">
        <v>77</v>
      </c>
      <c r="C22" s="10"/>
      <c r="D22" s="92"/>
      <c r="E22" s="11" t="s">
        <v>78</v>
      </c>
      <c r="F22" s="10"/>
      <c r="G22" s="92"/>
    </row>
    <row r="23" spans="1:9" s="91" customFormat="1">
      <c r="A23" s="92"/>
      <c r="B23" s="11" t="s">
        <v>70</v>
      </c>
      <c r="C23" s="10"/>
      <c r="D23" s="92"/>
      <c r="E23" s="11" t="s">
        <v>70</v>
      </c>
      <c r="F23" s="10"/>
      <c r="G23" s="92"/>
    </row>
    <row r="24" spans="1:9" s="91" customFormat="1">
      <c r="A24" s="92"/>
      <c r="B24" s="93" t="s">
        <v>79</v>
      </c>
      <c r="C24" s="93"/>
      <c r="D24" s="92"/>
      <c r="E24" s="93" t="s">
        <v>80</v>
      </c>
      <c r="F24" s="93"/>
      <c r="G24" s="92"/>
    </row>
    <row r="25" spans="1:9" s="91" customFormat="1">
      <c r="A25" s="92"/>
      <c r="B25" s="94" t="s">
        <v>11</v>
      </c>
      <c r="C25" s="95" t="s">
        <v>12</v>
      </c>
      <c r="D25" s="92"/>
      <c r="E25" s="94" t="s">
        <v>11</v>
      </c>
      <c r="F25" s="95" t="s">
        <v>12</v>
      </c>
      <c r="G25" s="92"/>
      <c r="I25" s="96"/>
    </row>
    <row r="26" spans="1:9" s="91" customFormat="1" ht="41">
      <c r="A26" s="63"/>
      <c r="B26" s="97" t="s">
        <v>81</v>
      </c>
      <c r="C26" s="98">
        <v>32200</v>
      </c>
      <c r="D26" s="99"/>
      <c r="E26" s="100" t="s">
        <v>82</v>
      </c>
      <c r="F26" s="101">
        <v>28000</v>
      </c>
      <c r="G26" s="92"/>
    </row>
    <row r="27" spans="1:9" s="91" customFormat="1" ht="41">
      <c r="A27" s="63"/>
      <c r="B27" s="102" t="s">
        <v>83</v>
      </c>
      <c r="C27" s="103">
        <v>9200</v>
      </c>
      <c r="D27" s="99"/>
      <c r="E27" s="104" t="s">
        <v>84</v>
      </c>
      <c r="F27" s="105">
        <v>8000</v>
      </c>
      <c r="G27" s="92"/>
    </row>
    <row r="28" spans="1:9" s="91" customFormat="1">
      <c r="A28" s="63"/>
      <c r="B28" s="102" t="s">
        <v>85</v>
      </c>
      <c r="C28" s="103">
        <v>16100</v>
      </c>
      <c r="D28" s="99"/>
      <c r="E28" s="104" t="s">
        <v>86</v>
      </c>
      <c r="F28" s="105">
        <v>14000</v>
      </c>
      <c r="G28" s="92"/>
    </row>
    <row r="29" spans="1:9" s="91" customFormat="1">
      <c r="A29" s="63"/>
      <c r="B29" s="102" t="s">
        <v>87</v>
      </c>
      <c r="C29" s="103">
        <v>34500</v>
      </c>
      <c r="D29" s="99"/>
      <c r="E29" s="104" t="s">
        <v>88</v>
      </c>
      <c r="F29" s="105">
        <v>30000</v>
      </c>
      <c r="G29" s="92"/>
    </row>
    <row r="30" spans="1:9" s="91" customFormat="1" ht="24" customHeight="1">
      <c r="A30" s="63"/>
      <c r="B30" s="106" t="s">
        <v>89</v>
      </c>
      <c r="C30" s="107">
        <v>10800</v>
      </c>
      <c r="D30" s="99"/>
      <c r="E30" s="108" t="s">
        <v>90</v>
      </c>
      <c r="F30" s="109">
        <v>3000</v>
      </c>
      <c r="G30" s="92"/>
    </row>
    <row r="31" spans="1:9" s="91" customFormat="1">
      <c r="A31" s="63"/>
      <c r="B31" s="110" t="s">
        <v>91</v>
      </c>
      <c r="C31" s="111">
        <v>1380</v>
      </c>
      <c r="D31" s="99"/>
      <c r="E31" s="112" t="s">
        <v>92</v>
      </c>
      <c r="F31" s="113">
        <v>6000</v>
      </c>
      <c r="G31" s="92"/>
    </row>
    <row r="32" spans="1:9" s="91" customFormat="1">
      <c r="A32" s="63"/>
      <c r="B32" s="110"/>
      <c r="C32" s="111"/>
      <c r="D32" s="99"/>
      <c r="E32" s="104" t="s">
        <v>93</v>
      </c>
      <c r="F32" s="105">
        <v>6000</v>
      </c>
      <c r="G32" s="92"/>
    </row>
    <row r="33" spans="1:9" s="91" customFormat="1">
      <c r="A33" s="114"/>
      <c r="B33" s="115" t="s">
        <v>20</v>
      </c>
      <c r="C33" s="116">
        <v>104180</v>
      </c>
      <c r="D33" s="117"/>
      <c r="E33" s="118" t="s">
        <v>20</v>
      </c>
      <c r="F33" s="119">
        <v>95000</v>
      </c>
      <c r="G33" s="114"/>
    </row>
    <row r="34" spans="1:9" s="13" customFormat="1" ht="50.5" customHeight="1">
      <c r="A34" s="9">
        <v>4</v>
      </c>
      <c r="B34" s="10" t="s">
        <v>94</v>
      </c>
      <c r="C34" s="11"/>
      <c r="D34" s="9">
        <v>4</v>
      </c>
      <c r="E34" s="93" t="s">
        <v>94</v>
      </c>
      <c r="F34" s="93"/>
      <c r="G34" s="26"/>
    </row>
    <row r="35" spans="1:9" s="13" customFormat="1" ht="42" customHeight="1">
      <c r="A35" s="14"/>
      <c r="B35" s="15" t="s">
        <v>95</v>
      </c>
      <c r="C35" s="15"/>
      <c r="D35" s="14"/>
      <c r="E35" s="11" t="s">
        <v>96</v>
      </c>
      <c r="F35" s="10"/>
      <c r="G35" s="12"/>
    </row>
    <row r="36" spans="1:9" s="13" customFormat="1">
      <c r="A36" s="14"/>
      <c r="B36" s="15" t="s">
        <v>70</v>
      </c>
      <c r="C36" s="15"/>
      <c r="D36" s="14"/>
      <c r="E36" s="11" t="s">
        <v>70</v>
      </c>
      <c r="F36" s="10"/>
      <c r="G36" s="12"/>
    </row>
    <row r="37" spans="1:9" s="13" customFormat="1">
      <c r="A37" s="12"/>
      <c r="B37" s="10" t="s">
        <v>97</v>
      </c>
      <c r="C37" s="11"/>
      <c r="D37" s="12"/>
      <c r="E37" s="93" t="s">
        <v>98</v>
      </c>
      <c r="F37" s="93"/>
      <c r="G37" s="12"/>
    </row>
    <row r="38" spans="1:9" s="13" customFormat="1">
      <c r="A38" s="12"/>
      <c r="B38" s="18" t="s">
        <v>11</v>
      </c>
      <c r="C38" s="18" t="s">
        <v>12</v>
      </c>
      <c r="D38" s="12"/>
      <c r="E38" s="120" t="s">
        <v>11</v>
      </c>
      <c r="F38" s="121" t="s">
        <v>12</v>
      </c>
      <c r="G38" s="12"/>
      <c r="I38" s="19"/>
    </row>
    <row r="39" spans="1:9" s="13" customFormat="1" ht="41">
      <c r="A39" s="60"/>
      <c r="B39" s="122" t="s">
        <v>99</v>
      </c>
      <c r="C39" s="123">
        <v>28000</v>
      </c>
      <c r="D39" s="28"/>
      <c r="E39" s="124" t="s">
        <v>100</v>
      </c>
      <c r="F39" s="125">
        <f>36*2*350</f>
        <v>25200</v>
      </c>
      <c r="G39" s="12"/>
    </row>
    <row r="40" spans="1:9" s="13" customFormat="1">
      <c r="A40" s="60"/>
      <c r="B40" s="126" t="s">
        <v>101</v>
      </c>
      <c r="C40" s="127">
        <v>14000</v>
      </c>
      <c r="D40" s="28"/>
      <c r="E40" s="128" t="s">
        <v>102</v>
      </c>
      <c r="F40" s="129">
        <f>36*350*1</f>
        <v>12600</v>
      </c>
      <c r="G40" s="12"/>
    </row>
    <row r="41" spans="1:9" s="13" customFormat="1" ht="41">
      <c r="A41" s="60"/>
      <c r="B41" s="126" t="s">
        <v>103</v>
      </c>
      <c r="C41" s="127">
        <v>8000</v>
      </c>
      <c r="D41" s="28"/>
      <c r="E41" s="128" t="s">
        <v>104</v>
      </c>
      <c r="F41" s="129">
        <f>36*4*50</f>
        <v>7200</v>
      </c>
      <c r="G41" s="12"/>
    </row>
    <row r="42" spans="1:9" s="13" customFormat="1">
      <c r="A42" s="60"/>
      <c r="B42" s="126" t="s">
        <v>88</v>
      </c>
      <c r="C42" s="127">
        <v>30000</v>
      </c>
      <c r="D42" s="28"/>
      <c r="E42" s="128" t="s">
        <v>105</v>
      </c>
      <c r="F42" s="129">
        <f>36*1*750</f>
        <v>27000</v>
      </c>
      <c r="G42" s="12"/>
    </row>
    <row r="43" spans="1:9" s="13" customFormat="1" ht="41">
      <c r="A43" s="60"/>
      <c r="B43" s="126" t="s">
        <v>106</v>
      </c>
      <c r="C43" s="127">
        <v>1200</v>
      </c>
      <c r="D43" s="28"/>
      <c r="E43" s="128" t="s">
        <v>107</v>
      </c>
      <c r="F43" s="129">
        <v>1200</v>
      </c>
      <c r="G43" s="12"/>
    </row>
    <row r="44" spans="1:9" s="13" customFormat="1" ht="41">
      <c r="A44" s="60"/>
      <c r="B44" s="126" t="s">
        <v>108</v>
      </c>
      <c r="C44" s="127">
        <v>18000</v>
      </c>
      <c r="D44" s="28"/>
      <c r="E44" s="128" t="s">
        <v>109</v>
      </c>
      <c r="F44" s="129">
        <v>18000</v>
      </c>
      <c r="G44" s="12"/>
    </row>
    <row r="45" spans="1:9" s="13" customFormat="1">
      <c r="A45" s="60"/>
      <c r="B45" s="130" t="s">
        <v>110</v>
      </c>
      <c r="C45" s="131">
        <v>1200</v>
      </c>
      <c r="D45" s="28"/>
      <c r="E45" s="132" t="s">
        <v>111</v>
      </c>
      <c r="F45" s="133">
        <f>36*30</f>
        <v>1080</v>
      </c>
      <c r="G45" s="60"/>
    </row>
    <row r="46" spans="1:9" s="13" customFormat="1" ht="20.149999999999999" customHeight="1">
      <c r="A46" s="35"/>
      <c r="B46" s="134" t="s">
        <v>20</v>
      </c>
      <c r="C46" s="135">
        <v>100400</v>
      </c>
      <c r="D46" s="38"/>
      <c r="E46" s="134" t="s">
        <v>20</v>
      </c>
      <c r="F46" s="135">
        <f>SUM(F39:F45)</f>
        <v>92280</v>
      </c>
      <c r="G46" s="87"/>
    </row>
    <row r="47" spans="1:9" s="13" customFormat="1">
      <c r="A47" s="9">
        <v>5</v>
      </c>
      <c r="B47" s="10" t="s">
        <v>112</v>
      </c>
      <c r="C47" s="11"/>
      <c r="D47" s="9">
        <v>5</v>
      </c>
      <c r="E47" s="93" t="s">
        <v>113</v>
      </c>
      <c r="F47" s="93"/>
      <c r="G47" s="26"/>
    </row>
    <row r="48" spans="1:9" s="13" customFormat="1">
      <c r="A48" s="14"/>
      <c r="B48" s="15" t="s">
        <v>114</v>
      </c>
      <c r="C48" s="15"/>
      <c r="D48" s="14"/>
      <c r="E48" s="11" t="s">
        <v>115</v>
      </c>
      <c r="F48" s="10"/>
      <c r="G48" s="12"/>
    </row>
    <row r="49" spans="1:9" s="13" customFormat="1">
      <c r="A49" s="14"/>
      <c r="B49" s="15" t="s">
        <v>70</v>
      </c>
      <c r="C49" s="15"/>
      <c r="D49" s="14"/>
      <c r="E49" s="11" t="s">
        <v>70</v>
      </c>
      <c r="F49" s="10"/>
      <c r="G49" s="12"/>
    </row>
    <row r="50" spans="1:9" s="13" customFormat="1">
      <c r="A50" s="12"/>
      <c r="B50" s="10" t="s">
        <v>116</v>
      </c>
      <c r="C50" s="11"/>
      <c r="D50" s="12"/>
      <c r="E50" s="93" t="s">
        <v>117</v>
      </c>
      <c r="F50" s="93"/>
      <c r="G50" s="12"/>
    </row>
    <row r="51" spans="1:9" s="13" customFormat="1">
      <c r="A51" s="12"/>
      <c r="B51" s="18" t="s">
        <v>11</v>
      </c>
      <c r="C51" s="18" t="s">
        <v>12</v>
      </c>
      <c r="D51" s="12"/>
      <c r="E51" s="120" t="s">
        <v>11</v>
      </c>
      <c r="F51" s="121" t="s">
        <v>12</v>
      </c>
      <c r="G51" s="12"/>
      <c r="I51" s="19"/>
    </row>
    <row r="52" spans="1:9" s="13" customFormat="1">
      <c r="A52" s="60"/>
      <c r="B52" s="136" t="s">
        <v>118</v>
      </c>
      <c r="C52" s="137">
        <v>1440</v>
      </c>
      <c r="D52" s="28"/>
      <c r="E52" s="138" t="s">
        <v>119</v>
      </c>
      <c r="F52" s="139">
        <v>1440</v>
      </c>
      <c r="G52" s="12"/>
    </row>
    <row r="53" spans="1:9" s="13" customFormat="1">
      <c r="A53" s="60"/>
      <c r="B53" s="136" t="s">
        <v>120</v>
      </c>
      <c r="C53" s="137">
        <v>5000</v>
      </c>
      <c r="D53" s="28"/>
      <c r="E53" s="22" t="s">
        <v>120</v>
      </c>
      <c r="F53" s="23">
        <v>2500</v>
      </c>
      <c r="G53" s="12"/>
    </row>
    <row r="54" spans="1:9" s="13" customFormat="1">
      <c r="A54" s="60"/>
      <c r="B54" s="140" t="s">
        <v>20</v>
      </c>
      <c r="C54" s="141">
        <f>SUM(C52:C53)</f>
        <v>6440</v>
      </c>
      <c r="D54" s="28"/>
      <c r="E54" s="142" t="s">
        <v>20</v>
      </c>
      <c r="F54" s="143">
        <f>SUM(F52:F53)</f>
        <v>3940</v>
      </c>
      <c r="G54" s="12"/>
    </row>
    <row r="55" spans="1:9" s="13" customFormat="1">
      <c r="A55" s="35"/>
      <c r="B55" s="36" t="s">
        <v>37</v>
      </c>
      <c r="C55" s="37">
        <f>C10+C20+C33+C46+C54</f>
        <v>461220</v>
      </c>
      <c r="D55" s="38"/>
      <c r="E55" s="36" t="s">
        <v>37</v>
      </c>
      <c r="F55" s="37">
        <f>F10+F20+F33+F46+F54</f>
        <v>461220</v>
      </c>
      <c r="G55" s="39"/>
    </row>
  </sheetData>
  <mergeCells count="47">
    <mergeCell ref="B49:C49"/>
    <mergeCell ref="E49:F49"/>
    <mergeCell ref="B50:C50"/>
    <mergeCell ref="E50:F50"/>
    <mergeCell ref="B37:C37"/>
    <mergeCell ref="E37:F37"/>
    <mergeCell ref="B47:C47"/>
    <mergeCell ref="E47:F47"/>
    <mergeCell ref="B48:C48"/>
    <mergeCell ref="E48:F48"/>
    <mergeCell ref="B34:C34"/>
    <mergeCell ref="E34:F34"/>
    <mergeCell ref="B35:C35"/>
    <mergeCell ref="E35:F35"/>
    <mergeCell ref="B36:C36"/>
    <mergeCell ref="E36:F36"/>
    <mergeCell ref="B22:C22"/>
    <mergeCell ref="E22:F22"/>
    <mergeCell ref="B23:C23"/>
    <mergeCell ref="E23:F23"/>
    <mergeCell ref="B24:C24"/>
    <mergeCell ref="E24:F24"/>
    <mergeCell ref="B13:C13"/>
    <mergeCell ref="E13:F13"/>
    <mergeCell ref="B14:C14"/>
    <mergeCell ref="E14:F14"/>
    <mergeCell ref="E16:E19"/>
    <mergeCell ref="B21:C21"/>
    <mergeCell ref="E21:F21"/>
    <mergeCell ref="B7:C7"/>
    <mergeCell ref="E7:F7"/>
    <mergeCell ref="B11:C11"/>
    <mergeCell ref="E11:F11"/>
    <mergeCell ref="B12:C12"/>
    <mergeCell ref="E12:F12"/>
    <mergeCell ref="B4:C4"/>
    <mergeCell ref="E4:F4"/>
    <mergeCell ref="B5:C5"/>
    <mergeCell ref="E5:F5"/>
    <mergeCell ref="B6:C6"/>
    <mergeCell ref="E6:F6"/>
    <mergeCell ref="A1:G1"/>
    <mergeCell ref="A2:A3"/>
    <mergeCell ref="B2:C3"/>
    <mergeCell ref="D2:D3"/>
    <mergeCell ref="E2:F3"/>
    <mergeCell ref="G2:G3"/>
  </mergeCells>
  <pageMargins left="0.43307086614173229" right="0.39370078740157483" top="0.39370078740157483" bottom="0.43307086614173229" header="0.31496062992125984" footer="0.31496062992125984"/>
  <pageSetup paperSize="9" scale="89" fitToHeight="0" orientation="landscape" r:id="rId1"/>
  <rowBreaks count="4" manualBreakCount="4">
    <brk id="10" max="16383" man="1"/>
    <brk id="20" max="16383" man="1"/>
    <brk id="33" max="16383" man="1"/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5410-1B79-438A-BBE0-55825EFEAD1B}">
  <dimension ref="A1:L20"/>
  <sheetViews>
    <sheetView tabSelected="1" workbookViewId="0">
      <selection activeCell="N11" sqref="N11"/>
    </sheetView>
  </sheetViews>
  <sheetFormatPr defaultColWidth="8.7265625" defaultRowHeight="20.5"/>
  <cols>
    <col min="1" max="1" width="5.26953125" style="13" customWidth="1"/>
    <col min="2" max="2" width="33.54296875" style="13" customWidth="1"/>
    <col min="3" max="3" width="10.54296875" style="13" customWidth="1"/>
    <col min="4" max="4" width="8.81640625" style="13" customWidth="1"/>
    <col min="5" max="5" width="7.1796875" style="13" customWidth="1"/>
    <col min="6" max="6" width="10.81640625" style="13" customWidth="1"/>
    <col min="7" max="7" width="7.54296875" style="13" customWidth="1"/>
    <col min="8" max="8" width="10.7265625" style="13" customWidth="1"/>
    <col min="9" max="9" width="8.7265625" style="13"/>
    <col min="10" max="10" width="7.1796875" style="13" customWidth="1"/>
    <col min="11" max="11" width="11" style="13" customWidth="1"/>
    <col min="12" max="12" width="9" style="13" customWidth="1"/>
    <col min="13" max="16384" width="8.7265625" style="13"/>
  </cols>
  <sheetData>
    <row r="1" spans="1:12">
      <c r="A1" s="40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3" spans="1:12">
      <c r="A3" s="41" t="s">
        <v>1</v>
      </c>
      <c r="B3" s="41" t="s">
        <v>39</v>
      </c>
      <c r="C3" s="42" t="s">
        <v>40</v>
      </c>
      <c r="D3" s="43"/>
      <c r="E3" s="43"/>
      <c r="F3" s="43"/>
      <c r="G3" s="44"/>
      <c r="H3" s="42" t="s">
        <v>41</v>
      </c>
      <c r="I3" s="43"/>
      <c r="J3" s="43"/>
      <c r="K3" s="43"/>
      <c r="L3" s="44"/>
    </row>
    <row r="4" spans="1:12" ht="41">
      <c r="A4" s="41"/>
      <c r="B4" s="41"/>
      <c r="C4" s="45" t="s">
        <v>42</v>
      </c>
      <c r="D4" s="45" t="s">
        <v>43</v>
      </c>
      <c r="E4" s="45" t="s">
        <v>44</v>
      </c>
      <c r="F4" s="45" t="s">
        <v>121</v>
      </c>
      <c r="G4" s="45" t="s">
        <v>46</v>
      </c>
      <c r="H4" s="46" t="s">
        <v>42</v>
      </c>
      <c r="I4" s="46" t="s">
        <v>43</v>
      </c>
      <c r="J4" s="46" t="s">
        <v>44</v>
      </c>
      <c r="K4" s="45" t="s">
        <v>121</v>
      </c>
      <c r="L4" s="46" t="s">
        <v>46</v>
      </c>
    </row>
    <row r="5" spans="1:12" ht="61.5">
      <c r="A5" s="144"/>
      <c r="B5" s="144" t="s">
        <v>122</v>
      </c>
      <c r="C5" s="145"/>
      <c r="D5" s="145"/>
      <c r="E5" s="145"/>
      <c r="F5" s="145">
        <f>'[1]ปรับแผน OV CCA'!C56</f>
        <v>461220</v>
      </c>
      <c r="G5" s="145"/>
      <c r="H5" s="145"/>
      <c r="I5" s="145"/>
      <c r="J5" s="145"/>
      <c r="K5" s="145">
        <f>'[1]ปรับแผน OV CCA'!F56</f>
        <v>461220</v>
      </c>
      <c r="L5" s="145"/>
    </row>
    <row r="6" spans="1:12">
      <c r="A6" s="146"/>
      <c r="B6" s="146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>
      <c r="A7" s="146"/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>
      <c r="A8" s="146"/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2">
      <c r="A9" s="148"/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</row>
    <row r="10" spans="1:12">
      <c r="B10" s="150" t="s">
        <v>46</v>
      </c>
      <c r="C10" s="151"/>
      <c r="D10" s="151"/>
      <c r="E10" s="151"/>
      <c r="F10" s="151">
        <f>F5</f>
        <v>461220</v>
      </c>
      <c r="G10" s="151"/>
      <c r="H10" s="151"/>
      <c r="I10" s="151"/>
      <c r="J10" s="151"/>
      <c r="K10" s="151">
        <f>K5</f>
        <v>461220</v>
      </c>
      <c r="L10" s="151"/>
    </row>
    <row r="11" spans="1:12">
      <c r="A11" s="57" t="s">
        <v>48</v>
      </c>
      <c r="B11" s="57"/>
      <c r="C11" s="57"/>
    </row>
    <row r="12" spans="1:12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2">
      <c r="B13" s="59" t="s">
        <v>123</v>
      </c>
      <c r="C13" s="59"/>
      <c r="D13" s="59"/>
      <c r="E13" s="59"/>
      <c r="H13" s="13" t="s">
        <v>124</v>
      </c>
    </row>
    <row r="14" spans="1:12">
      <c r="B14" s="59" t="s">
        <v>51</v>
      </c>
      <c r="C14" s="59"/>
      <c r="D14" s="59"/>
      <c r="E14" s="59"/>
      <c r="H14" s="59" t="s">
        <v>52</v>
      </c>
      <c r="I14" s="59"/>
      <c r="J14" s="59"/>
      <c r="K14" s="59"/>
    </row>
    <row r="15" spans="1:12">
      <c r="B15" s="59" t="s">
        <v>53</v>
      </c>
      <c r="C15" s="59"/>
      <c r="D15" s="59"/>
      <c r="E15" s="59"/>
      <c r="H15" s="59" t="s">
        <v>54</v>
      </c>
      <c r="I15" s="59"/>
      <c r="J15" s="59"/>
      <c r="K15" s="59"/>
    </row>
    <row r="18" spans="3:9">
      <c r="C18" s="59" t="s">
        <v>55</v>
      </c>
      <c r="D18" s="59"/>
      <c r="E18" s="59"/>
      <c r="F18" s="59"/>
      <c r="G18" s="59"/>
      <c r="H18" s="59"/>
      <c r="I18" s="59"/>
    </row>
    <row r="19" spans="3:9">
      <c r="C19" s="58"/>
      <c r="D19" s="58"/>
      <c r="E19" s="58"/>
      <c r="F19" s="58"/>
      <c r="G19" s="58"/>
      <c r="H19" s="58"/>
      <c r="I19" s="58"/>
    </row>
    <row r="20" spans="3:9">
      <c r="C20" s="58"/>
      <c r="D20" s="58"/>
      <c r="E20" s="58"/>
      <c r="F20" s="58"/>
      <c r="G20" s="58"/>
      <c r="H20" s="58"/>
      <c r="I20" s="58"/>
    </row>
  </sheetData>
  <mergeCells count="12">
    <mergeCell ref="B13:E13"/>
    <mergeCell ref="B14:E14"/>
    <mergeCell ref="H14:K14"/>
    <mergeCell ref="B15:E15"/>
    <mergeCell ref="H15:K15"/>
    <mergeCell ref="C18:I18"/>
    <mergeCell ref="A1:L1"/>
    <mergeCell ref="A3:A4"/>
    <mergeCell ref="B3:B4"/>
    <mergeCell ref="C3:G3"/>
    <mergeCell ref="H3:L3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ปรับแผนยุทธ์5</vt:lpstr>
      <vt:lpstr>สรุปงบปรับแผนยุทธ์5</vt:lpstr>
      <vt:lpstr>ปรับแผน OV CCA</vt:lpstr>
      <vt:lpstr>สรุปงบOVCCA</vt:lpstr>
      <vt:lpstr>'ปรับแผน OV CCA'!Print_Titles</vt:lpstr>
      <vt:lpstr>ปรับแผนยุทธ์5!Print_Titles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thawornsan chutiya</dc:creator>
  <cp:lastModifiedBy>thawornsan chutiya</cp:lastModifiedBy>
  <cp:lastPrinted>2023-12-01T03:58:22Z</cp:lastPrinted>
  <dcterms:created xsi:type="dcterms:W3CDTF">2023-11-30T23:48:15Z</dcterms:created>
  <dcterms:modified xsi:type="dcterms:W3CDTF">2023-12-01T04:02:04Z</dcterms:modified>
</cp:coreProperties>
</file>