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รพร." sheetId="1" r:id="rId1"/>
  </sheets>
  <definedNames>
    <definedName name="_xlnm._FilterDatabase" localSheetId="0" hidden="1">รพร.!$E$1:$E$42</definedName>
    <definedName name="_xlnm.Print_Area" localSheetId="0">รพร.!$A$1:$Y$42</definedName>
    <definedName name="_xlnm.Print_Titles" localSheetId="0">รพร.!$2:$3</definedName>
  </definedNames>
  <calcPr calcId="144525"/>
</workbook>
</file>

<file path=xl/calcChain.xml><?xml version="1.0" encoding="utf-8"?>
<calcChain xmlns="http://schemas.openxmlformats.org/spreadsheetml/2006/main">
  <c r="T42" i="1" l="1"/>
  <c r="S42" i="1"/>
  <c r="R42" i="1"/>
  <c r="Q42" i="1"/>
  <c r="P42" i="1"/>
  <c r="O42" i="1"/>
  <c r="N42" i="1"/>
  <c r="M42" i="1"/>
  <c r="L42" i="1"/>
  <c r="K41" i="1"/>
  <c r="K40" i="1"/>
  <c r="T38" i="1"/>
  <c r="S38" i="1"/>
  <c r="R38" i="1"/>
  <c r="Q38" i="1"/>
  <c r="P38" i="1"/>
  <c r="O38" i="1"/>
  <c r="N38" i="1"/>
  <c r="M38" i="1"/>
  <c r="L38" i="1"/>
  <c r="K38" i="1"/>
  <c r="T35" i="1"/>
  <c r="S35" i="1"/>
  <c r="R35" i="1"/>
  <c r="Q35" i="1"/>
  <c r="P35" i="1"/>
  <c r="O35" i="1"/>
  <c r="N35" i="1"/>
  <c r="M35" i="1"/>
  <c r="L35" i="1"/>
  <c r="K35" i="1"/>
  <c r="T32" i="1"/>
  <c r="S32" i="1"/>
  <c r="R32" i="1"/>
  <c r="Q32" i="1"/>
  <c r="P32" i="1"/>
  <c r="O32" i="1"/>
  <c r="N32" i="1"/>
  <c r="M32" i="1"/>
  <c r="L32" i="1"/>
  <c r="K32" i="1"/>
  <c r="Q29" i="1"/>
  <c r="L29" i="1"/>
  <c r="K29" i="1"/>
  <c r="K26" i="1"/>
  <c r="J26" i="1"/>
  <c r="K23" i="1"/>
  <c r="J23" i="1"/>
  <c r="K20" i="1"/>
  <c r="J20" i="1"/>
  <c r="T16" i="1"/>
  <c r="S16" i="1"/>
  <c r="R16" i="1"/>
  <c r="Q16" i="1"/>
  <c r="P16" i="1"/>
  <c r="O16" i="1"/>
  <c r="N16" i="1"/>
  <c r="M16" i="1"/>
  <c r="L16" i="1"/>
  <c r="K16" i="1"/>
  <c r="T13" i="1"/>
  <c r="S13" i="1"/>
  <c r="R13" i="1"/>
  <c r="Q13" i="1"/>
  <c r="P13" i="1"/>
  <c r="O13" i="1"/>
  <c r="N13" i="1"/>
  <c r="M13" i="1"/>
  <c r="L13" i="1"/>
  <c r="K13" i="1"/>
  <c r="T9" i="1"/>
  <c r="S9" i="1"/>
  <c r="R9" i="1"/>
  <c r="Q9" i="1"/>
  <c r="P9" i="1"/>
  <c r="O9" i="1"/>
  <c r="N9" i="1"/>
  <c r="M9" i="1"/>
  <c r="L9" i="1"/>
  <c r="K8" i="1"/>
  <c r="K7" i="1"/>
  <c r="K6" i="1"/>
  <c r="K5" i="1"/>
  <c r="K9" i="1" s="1"/>
</calcChain>
</file>

<file path=xl/sharedStrings.xml><?xml version="1.0" encoding="utf-8"?>
<sst xmlns="http://schemas.openxmlformats.org/spreadsheetml/2006/main" count="188" uniqueCount="109">
  <si>
    <t>แบบรายงานผลการดำเนินงานตามตัวชี้วัดกระทรวงสาธารณสุข ปี 2561</t>
  </si>
  <si>
    <t>โครงการ</t>
  </si>
  <si>
    <t>ประเด็น</t>
  </si>
  <si>
    <t>กดตัวกรองเพื่อดูแต่ละกลุ่มงาน</t>
  </si>
  <si>
    <t>ลำดับ</t>
  </si>
  <si>
    <r>
      <t xml:space="preserve">ตัวชี้วัด
</t>
    </r>
    <r>
      <rPr>
        <b/>
        <sz val="20"/>
        <color rgb="FF002060"/>
        <rFont val="TH SarabunPSK"/>
        <family val="2"/>
      </rPr>
      <t>(สีเหลือง=PA )</t>
    </r>
  </si>
  <si>
    <t>เกณฑ์ปี 61</t>
  </si>
  <si>
    <t>รายละเอียด</t>
  </si>
  <si>
    <t>ผลงานปี 2560</t>
  </si>
  <si>
    <t>ผลการดำเนินการ</t>
  </si>
  <si>
    <t>ระบุกิจกรรมตาม Quickwin ที่ดำเนินการ
หรือหมายเหตุอื่นๆ</t>
  </si>
  <si>
    <t>ระดับการ รายงาน ข้อมูล(กระทรวงระบุ)</t>
  </si>
  <si>
    <t>ระยะเวลาประเมิน</t>
  </si>
  <si>
    <t>แหล่งการดึงข้อมูล</t>
  </si>
  <si>
    <t>ชื่อ/กลุ่มงาน/เบอร์โทรศัพท์ ของผู้รับผิดชอบตัวชี้วัด</t>
  </si>
  <si>
    <t>PA
ปลัด 61</t>
  </si>
  <si>
    <t>Pa
ผตร.61</t>
  </si>
  <si>
    <t>ตรวจราชการ</t>
  </si>
  <si>
    <t>รวมจังหวัด</t>
  </si>
  <si>
    <t>เมือง</t>
  </si>
  <si>
    <t>คลองหาด</t>
  </si>
  <si>
    <t>ตาพระยา</t>
  </si>
  <si>
    <t>วังน้ำเย็น</t>
  </si>
  <si>
    <t xml:space="preserve">วัฒนานคร  </t>
  </si>
  <si>
    <t>อรัญประเทศ</t>
  </si>
  <si>
    <t>เขาฉกรรจ์</t>
  </si>
  <si>
    <t>โคกสูง</t>
  </si>
  <si>
    <t>วังสมบูรณ์</t>
  </si>
  <si>
    <t>2. Service Excellence (บริการเป็นเลิศ) (6 แผนงาน 23 โครงการ)</t>
  </si>
  <si>
    <t>8. โครงการพัฒนาระบบบริการสุขภาพ 5 สาขาหลัก</t>
  </si>
  <si>
    <t>รพร.</t>
  </si>
  <si>
    <t>อัตราตายผู้ป่วยติดเชื้อในกระแสเลือดแบบรุนแรงชนิดcommunity-acquired</t>
  </si>
  <si>
    <t xml:space="preserve"> น้อยกว่า ร้อยละ 30 </t>
  </si>
  <si>
    <t xml:space="preserve">A = จำนวนผู้ป่วยที่เสียชีวิต (dead) หรือจากภาวะการติดเชื้อในกระแสเลือดแบบรุนแรง ชนิด community-acquired ที่ลง ICD 10 รหัส R 65.1 และ R57.2 ใน Principle  Diagnosis และ Comorbidity  ไม่นับรวมที่ลงใน Post Admission Comorbidity  (complication) และไม่นับรวมผู้ป่วย palliative (รหัส Z 51.5)
</t>
  </si>
  <si>
    <t>จังหวัด</t>
  </si>
  <si>
    <t>ไตรมาส 2 และ 4</t>
  </si>
  <si>
    <t>รายงาน</t>
  </si>
  <si>
    <t>รพร.สระแก้ว+นางภัทรา  ผาแก้ว/    กลุ่มงาน NCD/0 3742 5141-4 ต่อ 303</t>
  </si>
  <si>
    <t xml:space="preserve">B = จำนวนผู้ป่วยปฏิเสธการรักษาเพื่อกลับไปเสียชีวิตที่บ้าน (against advise) จาก ภาวะการติดเชื้อในกระแสเลือดแบบรุนแรงชนิดcommunity-acquired  ที่ลง ICD 10 รหัส R 65.1 และ R57.2  ใน Principle Diagnosis และ Comorbidity   ไม่นับรวมที่ลงใน Post Admission Comorbidity (complication) และไม่นับรวม ผู้ป่วย palliative (รหัส Z 51.5) โดยมีสถานภาพการจำหน่าย (Discharge status) = 2 ปฏิเสธการรักษา, และวิธีการจำหน่าย (Discharge type) = 2 ดีขึ้น
</t>
  </si>
  <si>
    <t xml:space="preserve">C= จำนวนผู้ป่วยที่ปฏิเสธการรักษาเพื่อกลับไปเสียชีวิตที่บ้าน (against advise) จากภาวะการติดเชื้อในกระแสเลือดแบบรุนแรงชนิด community-acquired ที่ลง ICD 10รหัส R 65.1 และ R57.2  ใน Principle Diagnosis และ Comorbidity  ไม่นับรวมที่ลงใน Post Admission Comorbidity (complication) และไม่นับรวมผู้ป่วยpalliative (รหัส Z 51.5)โดยมีสถานภาพการจำหน่าย (Discharge status) = 2 ปฏิเสธการรักษา, และวิธีการจำหน่าย (Discharge type) = 3 ไม่ดีขึ้น
</t>
  </si>
  <si>
    <t xml:space="preserve">D = จำนวนผู้ป่วยติดเชื้อในกระแสเลือดแบบรุนแรงชนิด community-acquired ทั้งหมด ที่ลง ICD 10 รหัส R 65.1 และ R57.2  ใน Principle Diagnosis และ Comorbidity ไม่นับรวมที่ลงใน Post Admission Comorbidity (complication) และไม่นับรวมผู้ป่วย palliative (รหัส Z 51.5)
</t>
  </si>
  <si>
    <t>(A+B+C)/D x 100</t>
  </si>
  <si>
    <t>จำนวนโรงพยาบาลที่มีทีม capture the fracture</t>
  </si>
  <si>
    <t>ร้อยละ 100</t>
  </si>
  <si>
    <t xml:space="preserve">เขตสุขภาพที่มีการจัดตั้งทีม Capturethe fracture </t>
  </si>
  <si>
    <t>ระหว่างดำเนินการ</t>
  </si>
  <si>
    <t>เขต</t>
  </si>
  <si>
    <t>ร้อยละของผู้ป่วย Capture the fracture ที่มีภาวะกระดูกหักซ้ำ</t>
  </si>
  <si>
    <t>น้อกว่าร้อยละ 30</t>
  </si>
  <si>
    <t>C = จํานวนผู้ป่วยที่มีกระดูกหักซ้ำาภายหลังกระดูกสะโพกหัก (refracture)</t>
  </si>
  <si>
    <t>D = จํานวนผู้ป่วย Capture the fracture ทั้งหมด</t>
  </si>
  <si>
    <t>(C/D) x 100</t>
  </si>
  <si>
    <t>ร้อยละของผู้ป่วย Capture the fracture ที่ได้รับการผ่าตัดภายใน 72 ชั่วโมงหลังจากได้รับการรักษาในโรงพยาบาล (Early surgery)</t>
  </si>
  <si>
    <t>มากกว่าร้อยละ 50</t>
  </si>
  <si>
    <t>E = จํานวนผู้ป่วย Capture the fracture ทีได้รับการผ่าตัดแบบ Early surgery</t>
  </si>
  <si>
    <t>F = จํานวนผู้ป่วย Capture the fracture ที่ได้รับการผ่าตัดทั้งหมด</t>
  </si>
  <si>
    <t>(E/F) x 100</t>
  </si>
  <si>
    <t>10. โครงการพัฒนาระบบบริการสุขภาพ สาขาโรคมะเร็ง</t>
  </si>
  <si>
    <t>ลดระยะเวลารอคอย ผ่าตัด เคมีบำบัด รังสีรักษา ของมะเร็ง 5 อันดับแรกมะเร็งตับและท่อน้ำดี (C22,C24) มะเร็งหลอดคอ หลอดลมใหญ่และปอด (C33-C34) มะเร็งเต้านม (C50) มะเร็งลำไส้ใหญ่และทวารหนัก (C18-C21) และมะเร็งปากมดลูก (C53)</t>
  </si>
  <si>
    <t>ร้อยละ 80</t>
  </si>
  <si>
    <t xml:space="preserve">1.ร้อยละของผู้ป่วยที่ได้รับการรักษาด้วยการผ่าตัดภายในระยะเวลา 4 สัปดาห์ </t>
  </si>
  <si>
    <t>มากกว่าหรือเท่ากับร้อยละ 85</t>
  </si>
  <si>
    <t xml:space="preserve">A(S) = จำนวนผู้ป่วยที่แพทย์วางแผนการรักษาด้วยการผ่าตัดและได้รับการผ่าตัดรักษา ≤4 สัปดาห์นับตามเกณฑ์ที่กำหนด
</t>
  </si>
  <si>
    <t>B(S) = จำนวนผู้ป่วยที่ได้รับการผ่าตัดเพื่อรักษามะเร็งทั้งหมดในปีที่รายงาน</t>
  </si>
  <si>
    <t>(A/B) x 100</t>
  </si>
  <si>
    <t xml:space="preserve">2.ร้อยละของผู้ป่วยที่ได้รับการรักษาด้วยเคมีบำบัดภายในระยะเวลา  6 สัปดาห์ </t>
  </si>
  <si>
    <t xml:space="preserve">A(C) = จำนวนผู้ป่วยที่แพทย์วางแผนการรักษาด้วยเคมีบำบัดและได้รับ การรักษาด้วยเคมีบำบัด ≤ 6 สัปดาห์นับตามเกณฑ์ที่กำหนด
</t>
  </si>
  <si>
    <t>B(C) = จำนวนผู้ป่วยที่ได้รับเคมีบำบัดเพื่อรักษามะเร็งทั้งหมดในปีที่รายงาน</t>
  </si>
  <si>
    <t xml:space="preserve">3.ร้อยละของผู้ป่วยที่ได้รับการรักษาด้วยรังสีรักษาภายในระยะเวลา 6 สัปดาห์ </t>
  </si>
  <si>
    <t xml:space="preserve">A(R) = จำนวนผู้ป่วยที่แพทย์วางแผนการรักษาด้วยรังสีรักษาและได้รับการรักษาด้วยรังสีรักษา ≤ 6 สัปดาห์นับตามเกณฑ์ที่กำหนด
</t>
  </si>
  <si>
    <t>B(R) = จำนวนผู้ป่วยที่ได้รับรังสีรักษาเพื่อรักษามะเร็งทั้งหมดในปีที่รายงาน</t>
  </si>
  <si>
    <t>13. โครงการพัฒนาระบบบริการสุขภาพ สาขาปลูกถ่ายอวัยวะ</t>
  </si>
  <si>
    <t>อัตราส่วนของจํานวนผู้ยินยอมบริจาคอวัยวะจากผู้ป่วยสมองตาย ต่อจํานวนผู้ป่วยเสียชีวิตในโรงพยาบาล</t>
  </si>
  <si>
    <t>0.7:100</t>
  </si>
  <si>
    <t>A = จํานวนผู้บริจาคอวัยวะจากผู้ป่วยสมองตาย (actual donor)ในรพ. A S และ M1</t>
  </si>
  <si>
    <t>ทุกไตรมาส</t>
  </si>
  <si>
    <t>B = จํานวนผู้ป่วยที่เสียชีวิตใน รพ. A S และ M1 จากทกสาเหตในปีงบประมาณ 2560</t>
  </si>
  <si>
    <t>(A/B)</t>
  </si>
  <si>
    <t>15.โครงการพัฒนาระบบบริการดูแลระยะกลาง Intermediate care</t>
  </si>
  <si>
    <t>ร้อยละของโรงพยาบาลระดับ M และF ที่ให้บริการการดูแลระยะกลาง</t>
  </si>
  <si>
    <t>ร้อยละ 10</t>
  </si>
  <si>
    <t>A = จํานวนโรงพยาบาลระดับ M และ F ที่ดำเนินงานการดูแลระยะกลาง</t>
  </si>
  <si>
    <t>B = จํานวนโรงพยาบาลระดับ M และ F ทงหมด</t>
  </si>
  <si>
    <t>16. โครงการพัฒนาระบบบริการ One day Surgery</t>
  </si>
  <si>
    <t>จำนวนผู้ป่วยที่เข้ารับการผ่าตัดแบบ One Day Surgery</t>
  </si>
  <si>
    <t>ร้อยละ 15</t>
  </si>
  <si>
    <t>A = จํานวนผู้ป่วยทั้งหมดที่ได้รับการผ่าตัดแบบ One Day Surgery</t>
  </si>
  <si>
    <t>1. อยู่ระหว่างดำเนินการแต่งตั้งคณะกรรมการ ดำเนินการ One Day Surgery 
2. มีการวิเคราะห์ เพื่อเข้าร่วมโครงการใน 4 โรค  ได้แก่ 1)Inguinal, Femoral hernia 2)Hydrocele 3)Hemorrhoid 4)Esophagogastric varice</t>
  </si>
  <si>
    <t>B = จํานวนผู้ป่วยที่เข้าเงื่อนไขในการเข้ารบการผ่าตัดแบบ One Day Surgery ด้วยโรคที่กําหนด (Principle diagnosis)</t>
  </si>
  <si>
    <t>17. โครงการพัฒนาระบบบริการ Minimally Invasive Surgery</t>
  </si>
  <si>
    <t>ร้อยละผู้ป่วยที่เข้ารับการผ่าตัดแบบ  Minimally Invasive Surgery</t>
  </si>
  <si>
    <t xml:space="preserve"> ร้อยละ 10</t>
  </si>
  <si>
    <t>A = จํานวนผู้ป่วยทั้งหมดที่ได้รับการผ่าตัดแบบ Minimally Invasive Surgery</t>
  </si>
  <si>
    <t>ในไตรมาสแรกอยู่ระหว่างดำเนินการ</t>
  </si>
  <si>
    <t>B = จํานวนผู้ป่วยที่เข้าเงื่อนไขในการเข้ารบการผ ั ่าตัดแบบด้วยโรค Minimally Invasive
Surgery ที่กําหนด (Principle diagnosis)</t>
  </si>
  <si>
    <t>แผนงานที่ 7 : การพัฒนาระบบบริการการแพทย์ฉุกเฉินครบวงจรและระบบการส่งต่อ (1 โครงการ)</t>
  </si>
  <si>
    <t>1. โครงการพัฒนาระบบบริการการแพทย์ฉุกเฉินครบวงจรและระบบการส่งต่อ</t>
  </si>
  <si>
    <t>คุณภาพ</t>
  </si>
  <si>
    <t>อัตราการเสียชีวิตของผู้เจ็บบป่วยวิกฤตฉุกเฉิน ภายใน 24 ชั่วโมง ในโรงพยาบาล
ระดับ F2 ขึ้นไป (ทั้งที่ ER และ Admit)</t>
  </si>
  <si>
    <t>ร้อยละ 12</t>
  </si>
  <si>
    <t>A = จํานวนผู้เจ็บป่วยวิกฤตฉุกเฉินที่เสียชีวิตภายใน 24 ชั่วโมง</t>
  </si>
  <si>
    <t>ไตรมาส 4</t>
  </si>
  <si>
    <t>ณัฐกริช  โกมลศรี/กลุ่มงานพัฒนาคถณภาพ</t>
  </si>
  <si>
    <t>B = จํานวนผู้เจ็บป่วยวิกฤตฉุกเฉินทั้งหมด</t>
  </si>
  <si>
    <t xml:space="preserve"> </t>
  </si>
  <si>
    <t>na</t>
  </si>
  <si>
    <t>ข้อมูลรังสีรักษา ใช้ข้อมูลจาก รพ. มะเร็งชลบุรี ประสานไปได้ข้อมูล (ต.ค.60 - ก.พ. 61)</t>
  </si>
  <si>
    <t>1. มีการรวบรวมรายชื่อคณะกรรมการจากโรงพยาบาลทุกแห่งในจังหวัดสระแก้วแล้ว อยู่ระหว่างตรวจสอบและทำคำสั่งแต่งตั้งคณะกรรมการ
2. มีการส่งกลับผู้ป่วยที่พ้นภาวะวิกฤตที่มีอาการคงที่ ไปยังโรงพยาบาลชุมชน (M/F) บ้างแล้วแต่ยัง
ม่ได้มีการรวบรวมข้อมูลอย่างเป็นระบบ</t>
  </si>
  <si>
    <t>เดือน มี.ค. 61 มีผู้บริจาคอวัยวะ 1 ราย ได้ ไต หัวใจ และดวงตา 1 คู่ 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</si>
</sst>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##0;###0"/>
  </numFmts>
  <fonts count="13" x14ac:knownFonts="1">
    <font>
      <sz val="11"/>
      <color theme="1"/>
      <name val="Tahoma"/>
      <family val="2"/>
      <charset val="222"/>
      <scheme val="minor"/>
    </font>
    <font>
      <sz val="10"/>
      <color rgb="FF000000"/>
      <name val="Times New Roman"/>
      <family val="1"/>
    </font>
    <font>
      <b/>
      <sz val="20"/>
      <color rgb="FF000000"/>
      <name val="TH SarabunPSK"/>
      <family val="2"/>
    </font>
    <font>
      <sz val="10"/>
      <color rgb="FF000000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20"/>
      <color rgb="FF002060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6"/>
      <color rgb="FF00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CBA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3" fillId="0" borderId="0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left" vertical="top"/>
    </xf>
    <xf numFmtId="0" fontId="5" fillId="8" borderId="2" xfId="1" applyFont="1" applyFill="1" applyBorder="1" applyAlignment="1">
      <alignment horizontal="center" vertical="top" wrapText="1"/>
    </xf>
    <xf numFmtId="0" fontId="5" fillId="9" borderId="3" xfId="1" applyFont="1" applyFill="1" applyBorder="1" applyAlignment="1">
      <alignment horizontal="center" vertical="top" wrapText="1"/>
    </xf>
    <xf numFmtId="0" fontId="5" fillId="10" borderId="1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top" wrapText="1"/>
    </xf>
    <xf numFmtId="0" fontId="10" fillId="2" borderId="16" xfId="1" applyFont="1" applyFill="1" applyBorder="1" applyAlignment="1">
      <alignment horizontal="left" vertical="top" wrapText="1"/>
    </xf>
    <xf numFmtId="0" fontId="11" fillId="5" borderId="1" xfId="1" applyFont="1" applyFill="1" applyBorder="1" applyAlignment="1">
      <alignment vertical="top" wrapText="1"/>
    </xf>
    <xf numFmtId="3" fontId="10" fillId="2" borderId="1" xfId="1" applyNumberFormat="1" applyFont="1" applyFill="1" applyBorder="1" applyAlignment="1">
      <alignment horizontal="right" vertical="top" wrapText="1"/>
    </xf>
    <xf numFmtId="0" fontId="11" fillId="12" borderId="1" xfId="1" applyFont="1" applyFill="1" applyBorder="1" applyAlignment="1">
      <alignment horizontal="right" vertical="top" wrapText="1"/>
    </xf>
    <xf numFmtId="0" fontId="10" fillId="2" borderId="2" xfId="1" applyFont="1" applyFill="1" applyBorder="1" applyAlignment="1">
      <alignment horizontal="left" vertical="top" wrapText="1"/>
    </xf>
    <xf numFmtId="0" fontId="3" fillId="5" borderId="0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top" wrapText="1"/>
    </xf>
    <xf numFmtId="0" fontId="10" fillId="2" borderId="9" xfId="1" applyFont="1" applyFill="1" applyBorder="1" applyAlignment="1">
      <alignment horizontal="left" vertical="top" wrapText="1"/>
    </xf>
    <xf numFmtId="2" fontId="10" fillId="2" borderId="1" xfId="1" applyNumberFormat="1" applyFont="1" applyFill="1" applyBorder="1" applyAlignment="1">
      <alignment horizontal="right" vertical="top" wrapText="1"/>
    </xf>
    <xf numFmtId="0" fontId="11" fillId="2" borderId="12" xfId="1" applyFont="1" applyFill="1" applyBorder="1" applyAlignment="1">
      <alignment horizontal="left" vertical="top" wrapText="1"/>
    </xf>
    <xf numFmtId="0" fontId="12" fillId="4" borderId="9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0" fillId="13" borderId="1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right" vertical="top" wrapText="1"/>
    </xf>
    <xf numFmtId="0" fontId="11" fillId="14" borderId="1" xfId="1" applyFont="1" applyFill="1" applyBorder="1" applyAlignment="1">
      <alignment horizontal="right" vertical="top" wrapText="1"/>
    </xf>
    <xf numFmtId="0" fontId="11" fillId="14" borderId="19" xfId="1" applyFont="1" applyFill="1" applyBorder="1" applyAlignment="1">
      <alignment horizontal="right" vertical="top" wrapText="1"/>
    </xf>
    <xf numFmtId="0" fontId="11" fillId="6" borderId="1" xfId="1" applyFont="1" applyFill="1" applyBorder="1" applyAlignment="1">
      <alignment horizontal="left" vertical="top" wrapText="1"/>
    </xf>
    <xf numFmtId="0" fontId="10" fillId="2" borderId="2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left" vertical="top"/>
    </xf>
    <xf numFmtId="0" fontId="10" fillId="13" borderId="15" xfId="1" applyFont="1" applyFill="1" applyBorder="1" applyAlignment="1">
      <alignment horizontal="center" vertical="top" wrapText="1"/>
    </xf>
    <xf numFmtId="0" fontId="11" fillId="12" borderId="15" xfId="1" applyFont="1" applyFill="1" applyBorder="1" applyAlignment="1">
      <alignment horizontal="right" vertical="top" wrapText="1"/>
    </xf>
    <xf numFmtId="0" fontId="11" fillId="14" borderId="15" xfId="1" applyFont="1" applyFill="1" applyBorder="1" applyAlignment="1">
      <alignment horizontal="right" vertical="top" wrapText="1"/>
    </xf>
    <xf numFmtId="0" fontId="11" fillId="14" borderId="21" xfId="1" applyFont="1" applyFill="1" applyBorder="1" applyAlignment="1">
      <alignment horizontal="right" vertical="top" wrapText="1"/>
    </xf>
    <xf numFmtId="2" fontId="10" fillId="14" borderId="1" xfId="1" applyNumberFormat="1" applyFont="1" applyFill="1" applyBorder="1" applyAlignment="1">
      <alignment horizontal="right" vertical="top" wrapText="1"/>
    </xf>
    <xf numFmtId="2" fontId="10" fillId="14" borderId="19" xfId="1" applyNumberFormat="1" applyFont="1" applyFill="1" applyBorder="1" applyAlignment="1">
      <alignment horizontal="right" vertical="top" wrapText="1"/>
    </xf>
    <xf numFmtId="187" fontId="12" fillId="4" borderId="2" xfId="1" applyNumberFormat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vertical="top" wrapText="1"/>
    </xf>
    <xf numFmtId="0" fontId="10" fillId="5" borderId="0" xfId="1" applyFont="1" applyFill="1" applyBorder="1" applyAlignment="1">
      <alignment horizontal="center" vertical="top" wrapText="1"/>
    </xf>
    <xf numFmtId="187" fontId="11" fillId="2" borderId="2" xfId="1" applyNumberFormat="1" applyFont="1" applyFill="1" applyBorder="1" applyAlignment="1">
      <alignment horizontal="right" vertical="top" wrapText="1"/>
    </xf>
    <xf numFmtId="187" fontId="11" fillId="14" borderId="2" xfId="1" applyNumberFormat="1" applyFont="1" applyFill="1" applyBorder="1" applyAlignment="1">
      <alignment horizontal="right" vertical="top" wrapText="1"/>
    </xf>
    <xf numFmtId="187" fontId="11" fillId="14" borderId="3" xfId="1" applyNumberFormat="1" applyFont="1" applyFill="1" applyBorder="1" applyAlignment="1">
      <alignment horizontal="right" vertical="top" wrapText="1"/>
    </xf>
    <xf numFmtId="187" fontId="11" fillId="5" borderId="1" xfId="1" applyNumberFormat="1" applyFont="1" applyFill="1" applyBorder="1" applyAlignment="1">
      <alignment vertical="top" wrapText="1"/>
    </xf>
    <xf numFmtId="187" fontId="11" fillId="12" borderId="1" xfId="1" applyNumberFormat="1" applyFont="1" applyFill="1" applyBorder="1" applyAlignment="1">
      <alignment horizontal="right" vertical="top" wrapText="1"/>
    </xf>
    <xf numFmtId="187" fontId="11" fillId="14" borderId="1" xfId="1" applyNumberFormat="1" applyFont="1" applyFill="1" applyBorder="1" applyAlignment="1">
      <alignment horizontal="right" vertical="top" wrapText="1"/>
    </xf>
    <xf numFmtId="187" fontId="11" fillId="14" borderId="19" xfId="1" applyNumberFormat="1" applyFont="1" applyFill="1" applyBorder="1" applyAlignment="1">
      <alignment horizontal="right" vertical="top" wrapText="1"/>
    </xf>
    <xf numFmtId="2" fontId="11" fillId="5" borderId="1" xfId="1" applyNumberFormat="1" applyFont="1" applyFill="1" applyBorder="1" applyAlignment="1">
      <alignment vertical="top" wrapText="1"/>
    </xf>
    <xf numFmtId="187" fontId="12" fillId="4" borderId="9" xfId="1" applyNumberFormat="1" applyFont="1" applyFill="1" applyBorder="1" applyAlignment="1">
      <alignment horizontal="center" vertical="top" wrapText="1"/>
    </xf>
    <xf numFmtId="0" fontId="10" fillId="5" borderId="1" xfId="1" applyFont="1" applyFill="1" applyBorder="1" applyAlignment="1">
      <alignment horizontal="center" vertical="top" wrapText="1"/>
    </xf>
    <xf numFmtId="187" fontId="11" fillId="2" borderId="1" xfId="1" applyNumberFormat="1" applyFont="1" applyFill="1" applyBorder="1" applyAlignment="1">
      <alignment horizontal="right" vertical="top" wrapText="1"/>
    </xf>
    <xf numFmtId="0" fontId="10" fillId="2" borderId="4" xfId="1" applyFont="1" applyFill="1" applyBorder="1" applyAlignment="1">
      <alignment horizontal="center" vertical="top" wrapText="1"/>
    </xf>
    <xf numFmtId="0" fontId="10" fillId="2" borderId="9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center" vertical="top" wrapText="1"/>
    </xf>
    <xf numFmtId="0" fontId="10" fillId="2" borderId="17" xfId="1" applyFont="1" applyFill="1" applyBorder="1" applyAlignment="1">
      <alignment horizontal="center" vertical="top" wrapText="1"/>
    </xf>
    <xf numFmtId="187" fontId="11" fillId="2" borderId="17" xfId="1" applyNumberFormat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right" vertical="top" wrapText="1"/>
    </xf>
    <xf numFmtId="0" fontId="10" fillId="12" borderId="1" xfId="1" applyFont="1" applyFill="1" applyBorder="1" applyAlignment="1">
      <alignment horizontal="right" vertical="top" wrapText="1"/>
    </xf>
    <xf numFmtId="0" fontId="10" fillId="12" borderId="19" xfId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left" vertical="top"/>
    </xf>
    <xf numFmtId="2" fontId="10" fillId="2" borderId="19" xfId="1" applyNumberFormat="1" applyFont="1" applyFill="1" applyBorder="1" applyAlignment="1">
      <alignment horizontal="right" vertical="top" wrapText="1"/>
    </xf>
    <xf numFmtId="0" fontId="10" fillId="2" borderId="15" xfId="1" applyFont="1" applyFill="1" applyBorder="1" applyAlignment="1">
      <alignment horizontal="center" vertical="top" wrapText="1"/>
    </xf>
    <xf numFmtId="0" fontId="10" fillId="14" borderId="1" xfId="1" applyFont="1" applyFill="1" applyBorder="1" applyAlignment="1">
      <alignment horizontal="right" vertical="top" wrapText="1"/>
    </xf>
    <xf numFmtId="0" fontId="10" fillId="14" borderId="19" xfId="1" applyFont="1" applyFill="1" applyBorder="1" applyAlignment="1">
      <alignment horizontal="right" vertical="top" wrapText="1"/>
    </xf>
    <xf numFmtId="187" fontId="11" fillId="2" borderId="9" xfId="1" applyNumberFormat="1" applyFont="1" applyFill="1" applyBorder="1" applyAlignment="1">
      <alignment horizontal="center" vertical="top" wrapText="1"/>
    </xf>
    <xf numFmtId="0" fontId="10" fillId="2" borderId="15" xfId="1" applyFont="1" applyFill="1" applyBorder="1" applyAlignment="1">
      <alignment horizontal="left" vertical="top" wrapText="1"/>
    </xf>
    <xf numFmtId="0" fontId="10" fillId="2" borderId="15" xfId="1" applyFont="1" applyFill="1" applyBorder="1" applyAlignment="1">
      <alignment horizontal="right" vertical="top" wrapText="1"/>
    </xf>
    <xf numFmtId="0" fontId="10" fillId="12" borderId="15" xfId="1" applyFont="1" applyFill="1" applyBorder="1" applyAlignment="1">
      <alignment horizontal="right" vertical="top" wrapText="1"/>
    </xf>
    <xf numFmtId="0" fontId="10" fillId="14" borderId="15" xfId="1" applyFont="1" applyFill="1" applyBorder="1" applyAlignment="1">
      <alignment horizontal="right" vertical="top" wrapText="1"/>
    </xf>
    <xf numFmtId="0" fontId="10" fillId="14" borderId="21" xfId="1" applyFont="1" applyFill="1" applyBorder="1" applyAlignment="1">
      <alignment horizontal="right" vertical="top" wrapText="1"/>
    </xf>
    <xf numFmtId="187" fontId="12" fillId="4" borderId="35" xfId="1" applyNumberFormat="1" applyFont="1" applyFill="1" applyBorder="1" applyAlignment="1">
      <alignment horizontal="center" vertical="top" wrapText="1"/>
    </xf>
    <xf numFmtId="0" fontId="10" fillId="5" borderId="15" xfId="1" applyFont="1" applyFill="1" applyBorder="1" applyAlignment="1">
      <alignment horizontal="right" vertical="top" wrapText="1"/>
    </xf>
    <xf numFmtId="0" fontId="10" fillId="5" borderId="1" xfId="1" applyFont="1" applyFill="1" applyBorder="1" applyAlignment="1">
      <alignment horizontal="right" vertical="top" wrapText="1"/>
    </xf>
    <xf numFmtId="0" fontId="12" fillId="4" borderId="0" xfId="1" applyFont="1" applyFill="1" applyBorder="1" applyAlignment="1">
      <alignment horizontal="center" vertical="top"/>
    </xf>
    <xf numFmtId="0" fontId="3" fillId="5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right" vertical="top"/>
    </xf>
    <xf numFmtId="0" fontId="3" fillId="6" borderId="1" xfId="1" applyFont="1" applyFill="1" applyBorder="1" applyAlignment="1">
      <alignment horizontal="left" vertical="top"/>
    </xf>
    <xf numFmtId="0" fontId="3" fillId="10" borderId="1" xfId="1" applyFont="1" applyFill="1" applyBorder="1" applyAlignment="1">
      <alignment horizontal="center" vertical="top"/>
    </xf>
    <xf numFmtId="0" fontId="10" fillId="2" borderId="15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0" fillId="6" borderId="1" xfId="1" applyFont="1" applyFill="1" applyBorder="1" applyAlignment="1">
      <alignment horizontal="left" vertical="top" wrapText="1"/>
    </xf>
    <xf numFmtId="0" fontId="10" fillId="2" borderId="13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10" fillId="2" borderId="12" xfId="1" applyFont="1" applyFill="1" applyBorder="1" applyAlignment="1">
      <alignment horizontal="center" vertical="top" wrapText="1"/>
    </xf>
    <xf numFmtId="0" fontId="10" fillId="2" borderId="26" xfId="1" applyFont="1" applyFill="1" applyBorder="1" applyAlignment="1">
      <alignment horizontal="center" vertical="top" wrapText="1"/>
    </xf>
    <xf numFmtId="0" fontId="10" fillId="2" borderId="9" xfId="1" applyFont="1" applyFill="1" applyBorder="1" applyAlignment="1">
      <alignment horizontal="center" vertical="top" wrapText="1"/>
    </xf>
    <xf numFmtId="0" fontId="10" fillId="2" borderId="17" xfId="1" applyFont="1" applyFill="1" applyBorder="1" applyAlignment="1">
      <alignment horizontal="center" vertical="top" wrapText="1"/>
    </xf>
    <xf numFmtId="0" fontId="10" fillId="0" borderId="10" xfId="1" applyFont="1" applyFill="1" applyBorder="1" applyAlignment="1">
      <alignment horizontal="left" vertical="top" wrapText="1"/>
    </xf>
    <xf numFmtId="187" fontId="11" fillId="2" borderId="30" xfId="1" applyNumberFormat="1" applyFont="1" applyFill="1" applyBorder="1" applyAlignment="1">
      <alignment horizontal="center" vertical="top" wrapText="1"/>
    </xf>
    <xf numFmtId="187" fontId="11" fillId="2" borderId="32" xfId="1" applyNumberFormat="1" applyFont="1" applyFill="1" applyBorder="1" applyAlignment="1">
      <alignment horizontal="center" vertical="top" wrapText="1"/>
    </xf>
    <xf numFmtId="187" fontId="11" fillId="9" borderId="10" xfId="1" applyNumberFormat="1" applyFont="1" applyFill="1" applyBorder="1" applyAlignment="1">
      <alignment horizontal="center" vertical="top" wrapText="1"/>
    </xf>
    <xf numFmtId="187" fontId="11" fillId="9" borderId="27" xfId="1" applyNumberFormat="1" applyFont="1" applyFill="1" applyBorder="1" applyAlignment="1">
      <alignment horizontal="center" vertical="top" wrapText="1"/>
    </xf>
    <xf numFmtId="187" fontId="11" fillId="10" borderId="35" xfId="1" applyNumberFormat="1" applyFont="1" applyFill="1" applyBorder="1" applyAlignment="1">
      <alignment horizontal="center" vertical="top" wrapText="1"/>
    </xf>
    <xf numFmtId="187" fontId="11" fillId="10" borderId="10" xfId="1" applyNumberFormat="1" applyFont="1" applyFill="1" applyBorder="1" applyAlignment="1">
      <alignment horizontal="center" vertical="top" wrapText="1"/>
    </xf>
    <xf numFmtId="187" fontId="11" fillId="10" borderId="18" xfId="1" applyNumberFormat="1" applyFont="1" applyFill="1" applyBorder="1" applyAlignment="1">
      <alignment horizontal="center" vertical="top" wrapText="1"/>
    </xf>
    <xf numFmtId="187" fontId="11" fillId="10" borderId="27" xfId="1" applyNumberFormat="1" applyFont="1" applyFill="1" applyBorder="1" applyAlignment="1">
      <alignment horizontal="center" vertical="top" wrapText="1"/>
    </xf>
    <xf numFmtId="0" fontId="10" fillId="15" borderId="10" xfId="1" applyFont="1" applyFill="1" applyBorder="1" applyAlignment="1">
      <alignment horizontal="left" vertical="top" wrapText="1"/>
    </xf>
    <xf numFmtId="0" fontId="10" fillId="15" borderId="27" xfId="1" applyFont="1" applyFill="1" applyBorder="1" applyAlignment="1">
      <alignment horizontal="left" vertical="top" wrapText="1"/>
    </xf>
    <xf numFmtId="0" fontId="5" fillId="15" borderId="15" xfId="1" applyFont="1" applyFill="1" applyBorder="1" applyAlignment="1">
      <alignment horizontal="left" vertical="top" wrapText="1"/>
    </xf>
    <xf numFmtId="0" fontId="10" fillId="2" borderId="22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187" fontId="11" fillId="2" borderId="9" xfId="1" applyNumberFormat="1" applyFont="1" applyFill="1" applyBorder="1" applyAlignment="1">
      <alignment horizontal="center" vertical="top" wrapText="1"/>
    </xf>
    <xf numFmtId="187" fontId="11" fillId="2" borderId="17" xfId="1" applyNumberFormat="1" applyFont="1" applyFill="1" applyBorder="1" applyAlignment="1">
      <alignment horizontal="center" vertical="top" wrapText="1"/>
    </xf>
    <xf numFmtId="187" fontId="11" fillId="2" borderId="15" xfId="1" applyNumberFormat="1" applyFont="1" applyFill="1" applyBorder="1" applyAlignment="1">
      <alignment horizontal="center" vertical="top" wrapText="1"/>
    </xf>
    <xf numFmtId="0" fontId="10" fillId="10" borderId="9" xfId="1" applyFont="1" applyFill="1" applyBorder="1" applyAlignment="1">
      <alignment horizontal="center" vertical="top" wrapText="1"/>
    </xf>
    <xf numFmtId="0" fontId="10" fillId="10" borderId="17" xfId="1" applyFont="1" applyFill="1" applyBorder="1" applyAlignment="1">
      <alignment horizontal="center" vertical="top" wrapText="1"/>
    </xf>
    <xf numFmtId="0" fontId="10" fillId="10" borderId="15" xfId="1" applyFont="1" applyFill="1" applyBorder="1" applyAlignment="1">
      <alignment horizontal="center" vertical="top" wrapText="1"/>
    </xf>
    <xf numFmtId="0" fontId="10" fillId="2" borderId="9" xfId="1" applyFont="1" applyFill="1" applyBorder="1" applyAlignment="1">
      <alignment horizontal="left" vertical="top" wrapText="1"/>
    </xf>
    <xf numFmtId="0" fontId="10" fillId="2" borderId="17" xfId="1" applyFont="1" applyFill="1" applyBorder="1" applyAlignment="1">
      <alignment horizontal="left" vertical="top" wrapText="1"/>
    </xf>
    <xf numFmtId="0" fontId="10" fillId="2" borderId="15" xfId="1" applyFont="1" applyFill="1" applyBorder="1" applyAlignment="1">
      <alignment horizontal="left" vertical="top" wrapText="1"/>
    </xf>
    <xf numFmtId="187" fontId="11" fillId="9" borderId="9" xfId="1" applyNumberFormat="1" applyFont="1" applyFill="1" applyBorder="1" applyAlignment="1">
      <alignment horizontal="center" vertical="top" wrapText="1"/>
    </xf>
    <xf numFmtId="187" fontId="11" fillId="9" borderId="17" xfId="1" applyNumberFormat="1" applyFont="1" applyFill="1" applyBorder="1" applyAlignment="1">
      <alignment horizontal="center" vertical="top" wrapText="1"/>
    </xf>
    <xf numFmtId="187" fontId="11" fillId="9" borderId="15" xfId="1" applyNumberFormat="1" applyFont="1" applyFill="1" applyBorder="1" applyAlignment="1">
      <alignment horizontal="center" vertical="top" wrapText="1"/>
    </xf>
    <xf numFmtId="187" fontId="11" fillId="10" borderId="9" xfId="1" applyNumberFormat="1" applyFont="1" applyFill="1" applyBorder="1" applyAlignment="1">
      <alignment horizontal="center" vertical="top" wrapText="1"/>
    </xf>
    <xf numFmtId="187" fontId="11" fillId="10" borderId="17" xfId="1" applyNumberFormat="1" applyFont="1" applyFill="1" applyBorder="1" applyAlignment="1">
      <alignment horizontal="center" vertical="top" wrapText="1"/>
    </xf>
    <xf numFmtId="187" fontId="11" fillId="10" borderId="15" xfId="1" applyNumberFormat="1" applyFont="1" applyFill="1" applyBorder="1" applyAlignment="1">
      <alignment horizontal="center" vertical="top" wrapText="1"/>
    </xf>
    <xf numFmtId="0" fontId="10" fillId="15" borderId="9" xfId="1" applyFont="1" applyFill="1" applyBorder="1" applyAlignment="1">
      <alignment horizontal="left" vertical="top" wrapText="1"/>
    </xf>
    <xf numFmtId="0" fontId="10" fillId="15" borderId="17" xfId="1" applyFont="1" applyFill="1" applyBorder="1" applyAlignment="1">
      <alignment horizontal="left" vertical="top" wrapText="1"/>
    </xf>
    <xf numFmtId="0" fontId="10" fillId="15" borderId="15" xfId="1" applyFont="1" applyFill="1" applyBorder="1" applyAlignment="1">
      <alignment horizontal="left" vertical="top" wrapText="1"/>
    </xf>
    <xf numFmtId="0" fontId="10" fillId="2" borderId="29" xfId="1" applyFont="1" applyFill="1" applyBorder="1" applyAlignment="1">
      <alignment horizontal="center" vertical="top" wrapText="1"/>
    </xf>
    <xf numFmtId="0" fontId="10" fillId="2" borderId="31" xfId="1" applyFont="1" applyFill="1" applyBorder="1" applyAlignment="1">
      <alignment horizontal="center" vertical="top" wrapText="1"/>
    </xf>
    <xf numFmtId="0" fontId="10" fillId="2" borderId="33" xfId="1" applyFont="1" applyFill="1" applyBorder="1" applyAlignment="1">
      <alignment horizontal="center" vertical="top" wrapText="1"/>
    </xf>
    <xf numFmtId="187" fontId="11" fillId="6" borderId="1" xfId="1" applyNumberFormat="1" applyFont="1" applyFill="1" applyBorder="1" applyAlignment="1">
      <alignment horizontal="left" vertical="top" wrapText="1"/>
    </xf>
    <xf numFmtId="187" fontId="11" fillId="2" borderId="34" xfId="1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187" fontId="11" fillId="2" borderId="1" xfId="1" applyNumberFormat="1" applyFont="1" applyFill="1" applyBorder="1" applyAlignment="1">
      <alignment horizontal="center" vertical="top" wrapText="1"/>
    </xf>
    <xf numFmtId="0" fontId="10" fillId="2" borderId="28" xfId="1" applyFont="1" applyFill="1" applyBorder="1" applyAlignment="1">
      <alignment horizontal="left" vertical="top" wrapText="1"/>
    </xf>
    <xf numFmtId="0" fontId="10" fillId="2" borderId="30" xfId="1" applyFont="1" applyFill="1" applyBorder="1" applyAlignment="1">
      <alignment horizontal="left" vertical="top" wrapText="1"/>
    </xf>
    <xf numFmtId="0" fontId="10" fillId="2" borderId="32" xfId="1" applyFont="1" applyFill="1" applyBorder="1" applyAlignment="1">
      <alignment horizontal="left" vertical="top" wrapText="1"/>
    </xf>
    <xf numFmtId="0" fontId="10" fillId="2" borderId="20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3" xfId="1" applyFont="1" applyFill="1" applyBorder="1" applyAlignment="1">
      <alignment horizontal="center" vertical="top" wrapText="1"/>
    </xf>
    <xf numFmtId="49" fontId="10" fillId="2" borderId="1" xfId="1" applyNumberFormat="1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top" wrapText="1"/>
    </xf>
    <xf numFmtId="187" fontId="11" fillId="2" borderId="5" xfId="1" applyNumberFormat="1" applyFont="1" applyFill="1" applyBorder="1" applyAlignment="1">
      <alignment horizontal="center" vertical="top" wrapText="1"/>
    </xf>
    <xf numFmtId="187" fontId="11" fillId="2" borderId="13" xfId="1" applyNumberFormat="1" applyFont="1" applyFill="1" applyBorder="1" applyAlignment="1">
      <alignment horizontal="center" vertical="top" wrapText="1"/>
    </xf>
    <xf numFmtId="187" fontId="11" fillId="2" borderId="25" xfId="1" applyNumberFormat="1" applyFont="1" applyFill="1" applyBorder="1" applyAlignment="1">
      <alignment horizontal="center" vertical="top" wrapText="1"/>
    </xf>
    <xf numFmtId="187" fontId="11" fillId="2" borderId="2" xfId="1" applyNumberFormat="1" applyFont="1" applyFill="1" applyBorder="1" applyAlignment="1">
      <alignment horizontal="center" vertical="top" wrapText="1"/>
    </xf>
    <xf numFmtId="187" fontId="11" fillId="2" borderId="12" xfId="1" applyNumberFormat="1" applyFont="1" applyFill="1" applyBorder="1" applyAlignment="1">
      <alignment horizontal="center" vertical="top" wrapText="1"/>
    </xf>
    <xf numFmtId="187" fontId="11" fillId="2" borderId="26" xfId="1" applyNumberFormat="1" applyFont="1" applyFill="1" applyBorder="1" applyAlignment="1">
      <alignment horizontal="center" vertical="top" wrapText="1"/>
    </xf>
    <xf numFmtId="187" fontId="11" fillId="2" borderId="10" xfId="1" applyNumberFormat="1" applyFont="1" applyFill="1" applyBorder="1" applyAlignment="1">
      <alignment horizontal="center" vertical="top" wrapText="1"/>
    </xf>
    <xf numFmtId="187" fontId="11" fillId="2" borderId="27" xfId="1" applyNumberFormat="1" applyFont="1" applyFill="1" applyBorder="1" applyAlignment="1">
      <alignment horizontal="center" vertical="top" wrapText="1"/>
    </xf>
    <xf numFmtId="187" fontId="11" fillId="2" borderId="3" xfId="1" applyNumberFormat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left" vertical="top" wrapText="1"/>
    </xf>
    <xf numFmtId="0" fontId="11" fillId="6" borderId="1" xfId="1" applyFont="1" applyFill="1" applyBorder="1" applyAlignment="1">
      <alignment horizontal="left" vertical="top" wrapText="1"/>
    </xf>
    <xf numFmtId="0" fontId="11" fillId="2" borderId="9" xfId="1" applyFont="1" applyFill="1" applyBorder="1" applyAlignment="1">
      <alignment horizontal="center" vertical="top" wrapText="1"/>
    </xf>
    <xf numFmtId="0" fontId="11" fillId="2" borderId="17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0" borderId="10" xfId="1" applyFont="1" applyFill="1" applyBorder="1" applyAlignment="1">
      <alignment horizontal="left"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13" xfId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8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left" vertical="top" wrapText="1"/>
    </xf>
    <xf numFmtId="0" fontId="10" fillId="2" borderId="10" xfId="1" applyFont="1" applyFill="1" applyBorder="1" applyAlignment="1">
      <alignment horizontal="left" vertical="top" wrapText="1"/>
    </xf>
    <xf numFmtId="0" fontId="7" fillId="6" borderId="1" xfId="1" applyFont="1" applyFill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top" wrapText="1"/>
    </xf>
    <xf numFmtId="0" fontId="5" fillId="3" borderId="0" xfId="1" applyFont="1" applyFill="1" applyBorder="1" applyAlignment="1">
      <alignment horizontal="center" vertical="top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3" borderId="2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6" fillId="4" borderId="11" xfId="1" applyFont="1" applyFill="1" applyBorder="1" applyAlignment="1">
      <alignment horizontal="center" vertical="top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2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view="pageBreakPreview" topLeftCell="H1" zoomScale="70" zoomScaleNormal="80" zoomScaleSheetLayoutView="70" workbookViewId="0">
      <pane ySplit="3" topLeftCell="A34" activePane="bottomLeft" state="frozen"/>
      <selection pane="bottomLeft" activeCell="U27" sqref="U27:U29"/>
    </sheetView>
  </sheetViews>
  <sheetFormatPr defaultRowHeight="21" x14ac:dyDescent="0.2"/>
  <cols>
    <col min="1" max="1" width="12.125" style="3" customWidth="1"/>
    <col min="2" max="2" width="4.875" style="1" customWidth="1"/>
    <col min="3" max="4" width="4.25" style="1" customWidth="1"/>
    <col min="5" max="5" width="9.125" style="72" customWidth="1"/>
    <col min="6" max="6" width="5.375" style="1" customWidth="1"/>
    <col min="7" max="7" width="28.5" style="3" customWidth="1"/>
    <col min="8" max="8" width="11.625" style="1" customWidth="1"/>
    <col min="9" max="9" width="33.875" style="3" customWidth="1"/>
    <col min="10" max="10" width="14.5" style="73" customWidth="1"/>
    <col min="11" max="11" width="12.625" style="74" customWidth="1"/>
    <col min="12" max="12" width="12.25" style="74" customWidth="1"/>
    <col min="13" max="14" width="10.875" style="74" bestFit="1" customWidth="1"/>
    <col min="15" max="15" width="12.5" style="74" customWidth="1"/>
    <col min="16" max="16" width="11.625" style="74" customWidth="1"/>
    <col min="17" max="17" width="11.75" style="74" bestFit="1" customWidth="1"/>
    <col min="18" max="18" width="10.875" style="74" bestFit="1" customWidth="1"/>
    <col min="19" max="19" width="12.125" style="74" bestFit="1" customWidth="1"/>
    <col min="20" max="20" width="11.5" style="74" bestFit="1" customWidth="1"/>
    <col min="21" max="21" width="36.125" style="75" customWidth="1"/>
    <col min="22" max="22" width="10" style="3" customWidth="1"/>
    <col min="23" max="24" width="10.5" style="1" customWidth="1"/>
    <col min="25" max="25" width="16.25" style="76" customWidth="1"/>
    <col min="26" max="16384" width="9" style="3"/>
  </cols>
  <sheetData>
    <row r="1" spans="1:25" ht="26.25" x14ac:dyDescent="0.2">
      <c r="A1" s="168" t="s">
        <v>0</v>
      </c>
      <c r="B1" s="168"/>
      <c r="C1" s="168"/>
      <c r="D1" s="168"/>
      <c r="E1" s="168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Y1" s="2"/>
    </row>
    <row r="2" spans="1:25" ht="22.5" customHeight="1" x14ac:dyDescent="0.2">
      <c r="A2" s="170" t="s">
        <v>1</v>
      </c>
      <c r="B2" s="172" t="s">
        <v>2</v>
      </c>
      <c r="C2" s="160"/>
      <c r="D2" s="173"/>
      <c r="E2" s="174" t="s">
        <v>3</v>
      </c>
      <c r="F2" s="176" t="s">
        <v>4</v>
      </c>
      <c r="G2" s="170" t="s">
        <v>5</v>
      </c>
      <c r="H2" s="178" t="s">
        <v>6</v>
      </c>
      <c r="I2" s="180" t="s">
        <v>7</v>
      </c>
      <c r="J2" s="182" t="s">
        <v>8</v>
      </c>
      <c r="K2" s="183" t="s">
        <v>9</v>
      </c>
      <c r="L2" s="183"/>
      <c r="M2" s="183"/>
      <c r="N2" s="183"/>
      <c r="O2" s="183"/>
      <c r="P2" s="183"/>
      <c r="Q2" s="183"/>
      <c r="R2" s="183"/>
      <c r="S2" s="183"/>
      <c r="T2" s="184"/>
      <c r="U2" s="159" t="s">
        <v>10</v>
      </c>
      <c r="V2" s="160" t="s">
        <v>11</v>
      </c>
      <c r="W2" s="162" t="s">
        <v>12</v>
      </c>
      <c r="X2" s="164" t="s">
        <v>13</v>
      </c>
      <c r="Y2" s="165" t="s">
        <v>14</v>
      </c>
    </row>
    <row r="3" spans="1:25" ht="85.5" customHeight="1" x14ac:dyDescent="0.2">
      <c r="A3" s="171"/>
      <c r="B3" s="4" t="s">
        <v>15</v>
      </c>
      <c r="C3" s="5" t="s">
        <v>16</v>
      </c>
      <c r="D3" s="6" t="s">
        <v>17</v>
      </c>
      <c r="E3" s="175"/>
      <c r="F3" s="177"/>
      <c r="G3" s="171"/>
      <c r="H3" s="179"/>
      <c r="I3" s="181"/>
      <c r="J3" s="182"/>
      <c r="K3" s="7" t="s">
        <v>18</v>
      </c>
      <c r="L3" s="8" t="s">
        <v>19</v>
      </c>
      <c r="M3" s="8" t="s">
        <v>20</v>
      </c>
      <c r="N3" s="8" t="s">
        <v>21</v>
      </c>
      <c r="O3" s="8" t="s">
        <v>22</v>
      </c>
      <c r="P3" s="8" t="s">
        <v>23</v>
      </c>
      <c r="Q3" s="8" t="s">
        <v>24</v>
      </c>
      <c r="R3" s="8" t="s">
        <v>25</v>
      </c>
      <c r="S3" s="8" t="s">
        <v>26</v>
      </c>
      <c r="T3" s="9" t="s">
        <v>27</v>
      </c>
      <c r="U3" s="159"/>
      <c r="V3" s="161"/>
      <c r="W3" s="163"/>
      <c r="X3" s="164"/>
      <c r="Y3" s="166"/>
    </row>
    <row r="4" spans="1:25" ht="21.75" customHeight="1" x14ac:dyDescent="0.2">
      <c r="A4" s="167" t="s">
        <v>28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</row>
    <row r="5" spans="1:25" ht="152.25" customHeight="1" x14ac:dyDescent="0.2">
      <c r="A5" s="134" t="s">
        <v>29</v>
      </c>
      <c r="B5" s="150"/>
      <c r="C5" s="152"/>
      <c r="D5" s="154"/>
      <c r="E5" s="10" t="s">
        <v>30</v>
      </c>
      <c r="F5" s="138">
        <v>36</v>
      </c>
      <c r="G5" s="157" t="s">
        <v>31</v>
      </c>
      <c r="H5" s="132" t="s">
        <v>32</v>
      </c>
      <c r="I5" s="11" t="s">
        <v>33</v>
      </c>
      <c r="J5" s="12">
        <v>432</v>
      </c>
      <c r="K5" s="13">
        <f t="shared" ref="K5:K8" si="0">L5+M5+N5+O5+P5+Q5+R5+S5+T5</f>
        <v>87</v>
      </c>
      <c r="L5" s="14">
        <v>52</v>
      </c>
      <c r="M5" s="14">
        <v>0</v>
      </c>
      <c r="N5" s="14">
        <v>2</v>
      </c>
      <c r="O5" s="14">
        <v>15</v>
      </c>
      <c r="P5" s="14">
        <v>1</v>
      </c>
      <c r="Q5" s="14">
        <v>16</v>
      </c>
      <c r="R5" s="14">
        <v>1</v>
      </c>
      <c r="S5" s="14">
        <v>0</v>
      </c>
      <c r="T5" s="14">
        <v>0</v>
      </c>
      <c r="U5" s="145"/>
      <c r="V5" s="131" t="s">
        <v>34</v>
      </c>
      <c r="W5" s="132" t="s">
        <v>35</v>
      </c>
      <c r="X5" s="78" t="s">
        <v>36</v>
      </c>
      <c r="Y5" s="84" t="s">
        <v>37</v>
      </c>
    </row>
    <row r="6" spans="1:25" ht="217.5" customHeight="1" x14ac:dyDescent="0.2">
      <c r="A6" s="149"/>
      <c r="B6" s="151"/>
      <c r="C6" s="153"/>
      <c r="D6" s="155"/>
      <c r="E6" s="10" t="s">
        <v>30</v>
      </c>
      <c r="F6" s="141"/>
      <c r="G6" s="158"/>
      <c r="H6" s="82"/>
      <c r="I6" s="15" t="s">
        <v>38</v>
      </c>
      <c r="J6" s="16"/>
      <c r="K6" s="13">
        <f t="shared" si="0"/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5"/>
      <c r="V6" s="80"/>
      <c r="W6" s="82"/>
      <c r="X6" s="78"/>
      <c r="Y6" s="85"/>
    </row>
    <row r="7" spans="1:25" ht="217.5" customHeight="1" x14ac:dyDescent="0.2">
      <c r="A7" s="149"/>
      <c r="B7" s="151"/>
      <c r="C7" s="153"/>
      <c r="D7" s="155"/>
      <c r="E7" s="10" t="s">
        <v>30</v>
      </c>
      <c r="F7" s="141"/>
      <c r="G7" s="158"/>
      <c r="H7" s="82"/>
      <c r="I7" s="17" t="s">
        <v>39</v>
      </c>
      <c r="J7" s="12"/>
      <c r="K7" s="13">
        <f t="shared" si="0"/>
        <v>1</v>
      </c>
      <c r="L7" s="14">
        <v>1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5"/>
      <c r="V7" s="80"/>
      <c r="W7" s="82"/>
      <c r="X7" s="78"/>
      <c r="Y7" s="85"/>
    </row>
    <row r="8" spans="1:25" ht="132" customHeight="1" x14ac:dyDescent="0.2">
      <c r="A8" s="149"/>
      <c r="B8" s="151"/>
      <c r="C8" s="153"/>
      <c r="D8" s="155"/>
      <c r="E8" s="10"/>
      <c r="F8" s="141"/>
      <c r="G8" s="158"/>
      <c r="H8" s="82"/>
      <c r="I8" s="18" t="s">
        <v>40</v>
      </c>
      <c r="J8" s="12">
        <v>1387</v>
      </c>
      <c r="K8" s="13">
        <f t="shared" si="0"/>
        <v>210</v>
      </c>
      <c r="L8" s="14">
        <v>118</v>
      </c>
      <c r="M8" s="14">
        <v>0</v>
      </c>
      <c r="N8" s="14">
        <v>4</v>
      </c>
      <c r="O8" s="14">
        <v>41</v>
      </c>
      <c r="P8" s="14">
        <v>5</v>
      </c>
      <c r="Q8" s="14">
        <v>33</v>
      </c>
      <c r="R8" s="14">
        <v>8</v>
      </c>
      <c r="S8" s="14">
        <v>0</v>
      </c>
      <c r="T8" s="14">
        <v>1</v>
      </c>
      <c r="U8" s="145"/>
      <c r="V8" s="80"/>
      <c r="W8" s="82"/>
      <c r="X8" s="78"/>
      <c r="Y8" s="85"/>
    </row>
    <row r="9" spans="1:25" ht="21.75" customHeight="1" x14ac:dyDescent="0.2">
      <c r="A9" s="149"/>
      <c r="B9" s="151"/>
      <c r="C9" s="153"/>
      <c r="D9" s="156"/>
      <c r="E9" s="10" t="s">
        <v>30</v>
      </c>
      <c r="F9" s="141"/>
      <c r="G9" s="158"/>
      <c r="H9" s="82"/>
      <c r="I9" s="18" t="s">
        <v>41</v>
      </c>
      <c r="J9" s="12">
        <v>31.15</v>
      </c>
      <c r="K9" s="19">
        <f>((K5+K6+K7)/K8)*100</f>
        <v>41.904761904761905</v>
      </c>
      <c r="L9" s="19">
        <f t="shared" ref="L9:T9" si="1">((L5+L6+L7)/L8)*100</f>
        <v>44.915254237288138</v>
      </c>
      <c r="M9" s="19" t="e">
        <f t="shared" si="1"/>
        <v>#DIV/0!</v>
      </c>
      <c r="N9" s="19">
        <f t="shared" si="1"/>
        <v>50</v>
      </c>
      <c r="O9" s="19">
        <f t="shared" si="1"/>
        <v>36.585365853658537</v>
      </c>
      <c r="P9" s="19">
        <f t="shared" si="1"/>
        <v>20</v>
      </c>
      <c r="Q9" s="19">
        <f t="shared" si="1"/>
        <v>48.484848484848484</v>
      </c>
      <c r="R9" s="19">
        <f t="shared" si="1"/>
        <v>12.5</v>
      </c>
      <c r="S9" s="19" t="e">
        <f t="shared" si="1"/>
        <v>#DIV/0!</v>
      </c>
      <c r="T9" s="19">
        <f t="shared" si="1"/>
        <v>0</v>
      </c>
      <c r="U9" s="145"/>
      <c r="V9" s="80"/>
      <c r="W9" s="82"/>
      <c r="X9" s="78"/>
      <c r="Y9" s="85"/>
    </row>
    <row r="10" spans="1:25" s="29" customFormat="1" ht="47.25" customHeight="1" x14ac:dyDescent="0.2">
      <c r="A10" s="20"/>
      <c r="B10" s="146"/>
      <c r="C10" s="146"/>
      <c r="D10" s="125"/>
      <c r="E10" s="21" t="s">
        <v>30</v>
      </c>
      <c r="F10" s="101">
        <v>37</v>
      </c>
      <c r="G10" s="17" t="s">
        <v>42</v>
      </c>
      <c r="H10" s="22" t="s">
        <v>43</v>
      </c>
      <c r="I10" s="17" t="s">
        <v>44</v>
      </c>
      <c r="J10" s="23"/>
      <c r="K10" s="24" t="s">
        <v>45</v>
      </c>
      <c r="L10" s="25"/>
      <c r="M10" s="25"/>
      <c r="N10" s="25"/>
      <c r="O10" s="25"/>
      <c r="P10" s="25"/>
      <c r="Q10" s="25"/>
      <c r="R10" s="25"/>
      <c r="S10" s="25"/>
      <c r="T10" s="26"/>
      <c r="U10" s="27"/>
      <c r="V10" s="28" t="s">
        <v>46</v>
      </c>
      <c r="W10" s="84" t="s">
        <v>35</v>
      </c>
      <c r="X10" s="78" t="s">
        <v>36</v>
      </c>
      <c r="Y10" s="85" t="s">
        <v>37</v>
      </c>
    </row>
    <row r="11" spans="1:25" s="29" customFormat="1" ht="47.25" customHeight="1" x14ac:dyDescent="0.2">
      <c r="A11" s="20"/>
      <c r="B11" s="147"/>
      <c r="C11" s="147"/>
      <c r="D11" s="125"/>
      <c r="E11" s="21" t="s">
        <v>30</v>
      </c>
      <c r="F11" s="102"/>
      <c r="G11" s="144" t="s">
        <v>47</v>
      </c>
      <c r="H11" s="78" t="s">
        <v>48</v>
      </c>
      <c r="I11" s="17" t="s">
        <v>49</v>
      </c>
      <c r="J11" s="30"/>
      <c r="K11" s="31">
        <v>0</v>
      </c>
      <c r="L11" s="31">
        <v>0</v>
      </c>
      <c r="M11" s="32"/>
      <c r="N11" s="32"/>
      <c r="O11" s="32"/>
      <c r="P11" s="32"/>
      <c r="Q11" s="31" t="s">
        <v>105</v>
      </c>
      <c r="R11" s="32"/>
      <c r="S11" s="32"/>
      <c r="T11" s="33"/>
      <c r="U11" s="145"/>
      <c r="V11" s="98" t="s">
        <v>34</v>
      </c>
      <c r="W11" s="85"/>
      <c r="X11" s="78"/>
      <c r="Y11" s="85"/>
    </row>
    <row r="12" spans="1:25" s="29" customFormat="1" ht="25.5" customHeight="1" x14ac:dyDescent="0.2">
      <c r="A12" s="20"/>
      <c r="B12" s="147"/>
      <c r="C12" s="147"/>
      <c r="D12" s="125"/>
      <c r="E12" s="21" t="s">
        <v>30</v>
      </c>
      <c r="F12" s="102"/>
      <c r="G12" s="144"/>
      <c r="H12" s="78"/>
      <c r="I12" s="17" t="s">
        <v>50</v>
      </c>
      <c r="J12" s="30"/>
      <c r="K12" s="31">
        <v>553</v>
      </c>
      <c r="L12" s="31">
        <v>553</v>
      </c>
      <c r="M12" s="32"/>
      <c r="N12" s="32"/>
      <c r="O12" s="32"/>
      <c r="P12" s="32"/>
      <c r="Q12" s="31" t="s">
        <v>105</v>
      </c>
      <c r="R12" s="32"/>
      <c r="S12" s="32"/>
      <c r="T12" s="33"/>
      <c r="U12" s="145"/>
      <c r="V12" s="99"/>
      <c r="W12" s="85"/>
      <c r="X12" s="78"/>
      <c r="Y12" s="85"/>
    </row>
    <row r="13" spans="1:25" s="29" customFormat="1" ht="24" customHeight="1" x14ac:dyDescent="0.2">
      <c r="A13" s="20"/>
      <c r="B13" s="147"/>
      <c r="C13" s="147"/>
      <c r="D13" s="125"/>
      <c r="E13" s="21" t="s">
        <v>30</v>
      </c>
      <c r="F13" s="102"/>
      <c r="G13" s="144"/>
      <c r="H13" s="78"/>
      <c r="I13" s="17" t="s">
        <v>51</v>
      </c>
      <c r="J13" s="23"/>
      <c r="K13" s="19">
        <f>K11/K12*100</f>
        <v>0</v>
      </c>
      <c r="L13" s="19">
        <f t="shared" ref="L13:T13" si="2">L11/L12*100</f>
        <v>0</v>
      </c>
      <c r="M13" s="34" t="e">
        <f t="shared" si="2"/>
        <v>#DIV/0!</v>
      </c>
      <c r="N13" s="34" t="e">
        <f t="shared" si="2"/>
        <v>#DIV/0!</v>
      </c>
      <c r="O13" s="34" t="e">
        <f t="shared" si="2"/>
        <v>#DIV/0!</v>
      </c>
      <c r="P13" s="34" t="e">
        <f t="shared" si="2"/>
        <v>#DIV/0!</v>
      </c>
      <c r="Q13" s="19" t="e">
        <f t="shared" si="2"/>
        <v>#VALUE!</v>
      </c>
      <c r="R13" s="34" t="e">
        <f t="shared" si="2"/>
        <v>#DIV/0!</v>
      </c>
      <c r="S13" s="34" t="e">
        <f t="shared" si="2"/>
        <v>#DIV/0!</v>
      </c>
      <c r="T13" s="35" t="e">
        <f t="shared" si="2"/>
        <v>#DIV/0!</v>
      </c>
      <c r="U13" s="145"/>
      <c r="V13" s="100"/>
      <c r="W13" s="85"/>
      <c r="X13" s="78"/>
      <c r="Y13" s="85"/>
    </row>
    <row r="14" spans="1:25" s="29" customFormat="1" ht="42.75" customHeight="1" x14ac:dyDescent="0.2">
      <c r="A14" s="20"/>
      <c r="B14" s="147"/>
      <c r="C14" s="147"/>
      <c r="D14" s="125"/>
      <c r="E14" s="21" t="s">
        <v>30</v>
      </c>
      <c r="F14" s="102"/>
      <c r="G14" s="107" t="s">
        <v>52</v>
      </c>
      <c r="H14" s="78" t="s">
        <v>53</v>
      </c>
      <c r="I14" s="17" t="s">
        <v>54</v>
      </c>
      <c r="J14" s="30"/>
      <c r="K14" s="31">
        <v>38</v>
      </c>
      <c r="L14" s="31">
        <v>38</v>
      </c>
      <c r="M14" s="32"/>
      <c r="N14" s="32"/>
      <c r="O14" s="32"/>
      <c r="P14" s="32"/>
      <c r="Q14" s="31" t="s">
        <v>105</v>
      </c>
      <c r="R14" s="32"/>
      <c r="S14" s="32"/>
      <c r="T14" s="33"/>
      <c r="U14" s="145"/>
      <c r="V14" s="98" t="s">
        <v>34</v>
      </c>
      <c r="W14" s="85"/>
      <c r="X14" s="78"/>
      <c r="Y14" s="85"/>
    </row>
    <row r="15" spans="1:25" s="29" customFormat="1" ht="47.25" customHeight="1" x14ac:dyDescent="0.2">
      <c r="A15" s="20"/>
      <c r="B15" s="147"/>
      <c r="C15" s="147"/>
      <c r="D15" s="125"/>
      <c r="E15" s="21" t="s">
        <v>30</v>
      </c>
      <c r="F15" s="102"/>
      <c r="G15" s="108"/>
      <c r="H15" s="78"/>
      <c r="I15" s="17" t="s">
        <v>55</v>
      </c>
      <c r="J15" s="30"/>
      <c r="K15" s="31">
        <v>61</v>
      </c>
      <c r="L15" s="31">
        <v>61</v>
      </c>
      <c r="M15" s="32"/>
      <c r="N15" s="32"/>
      <c r="O15" s="32"/>
      <c r="P15" s="32"/>
      <c r="Q15" s="31" t="s">
        <v>105</v>
      </c>
      <c r="R15" s="32"/>
      <c r="S15" s="32"/>
      <c r="T15" s="33"/>
      <c r="U15" s="145"/>
      <c r="V15" s="99"/>
      <c r="W15" s="85"/>
      <c r="X15" s="78"/>
      <c r="Y15" s="85"/>
    </row>
    <row r="16" spans="1:25" s="29" customFormat="1" ht="26.25" customHeight="1" x14ac:dyDescent="0.2">
      <c r="A16" s="20"/>
      <c r="B16" s="148"/>
      <c r="C16" s="148"/>
      <c r="D16" s="125"/>
      <c r="E16" s="21" t="s">
        <v>30</v>
      </c>
      <c r="F16" s="103"/>
      <c r="G16" s="109"/>
      <c r="H16" s="78"/>
      <c r="I16" s="17" t="s">
        <v>56</v>
      </c>
      <c r="J16" s="23"/>
      <c r="K16" s="19">
        <f>K14/K15*100</f>
        <v>62.295081967213115</v>
      </c>
      <c r="L16" s="19">
        <f t="shared" ref="L16:T16" si="3">L14/L15*100</f>
        <v>62.295081967213115</v>
      </c>
      <c r="M16" s="34" t="e">
        <f t="shared" si="3"/>
        <v>#DIV/0!</v>
      </c>
      <c r="N16" s="34" t="e">
        <f t="shared" si="3"/>
        <v>#DIV/0!</v>
      </c>
      <c r="O16" s="34" t="e">
        <f t="shared" si="3"/>
        <v>#DIV/0!</v>
      </c>
      <c r="P16" s="34" t="e">
        <f t="shared" si="3"/>
        <v>#DIV/0!</v>
      </c>
      <c r="Q16" s="19" t="e">
        <f t="shared" si="3"/>
        <v>#VALUE!</v>
      </c>
      <c r="R16" s="34" t="e">
        <f t="shared" si="3"/>
        <v>#DIV/0!</v>
      </c>
      <c r="S16" s="34" t="e">
        <f t="shared" si="3"/>
        <v>#DIV/0!</v>
      </c>
      <c r="T16" s="35" t="e">
        <f t="shared" si="3"/>
        <v>#DIV/0!</v>
      </c>
      <c r="U16" s="145"/>
      <c r="V16" s="100"/>
      <c r="W16" s="77"/>
      <c r="X16" s="78"/>
      <c r="Y16" s="85"/>
    </row>
    <row r="17" spans="1:25" ht="130.5" customHeight="1" x14ac:dyDescent="0.2">
      <c r="A17" s="134" t="s">
        <v>57</v>
      </c>
      <c r="B17" s="135"/>
      <c r="C17" s="138"/>
      <c r="D17" s="138"/>
      <c r="E17" s="36" t="s">
        <v>30</v>
      </c>
      <c r="F17" s="143">
        <v>40</v>
      </c>
      <c r="G17" s="37" t="s">
        <v>58</v>
      </c>
      <c r="H17" s="37" t="s">
        <v>59</v>
      </c>
      <c r="I17" s="37"/>
      <c r="J17" s="38"/>
      <c r="K17" s="39"/>
      <c r="L17" s="40"/>
      <c r="M17" s="40"/>
      <c r="N17" s="40"/>
      <c r="O17" s="40"/>
      <c r="P17" s="40"/>
      <c r="Q17" s="40"/>
      <c r="R17" s="40"/>
      <c r="S17" s="40"/>
      <c r="T17" s="41"/>
      <c r="U17" s="122" t="s">
        <v>106</v>
      </c>
      <c r="V17" s="131" t="s">
        <v>34</v>
      </c>
      <c r="W17" s="132" t="s">
        <v>35</v>
      </c>
      <c r="X17" s="78" t="s">
        <v>36</v>
      </c>
      <c r="Y17" s="84" t="s">
        <v>37</v>
      </c>
    </row>
    <row r="18" spans="1:25" ht="63.75" customHeight="1" x14ac:dyDescent="0.2">
      <c r="A18" s="86"/>
      <c r="B18" s="136"/>
      <c r="C18" s="139"/>
      <c r="D18" s="141"/>
      <c r="E18" s="36" t="s">
        <v>30</v>
      </c>
      <c r="F18" s="139"/>
      <c r="G18" s="133" t="s">
        <v>60</v>
      </c>
      <c r="H18" s="78" t="s">
        <v>61</v>
      </c>
      <c r="I18" s="17" t="s">
        <v>62</v>
      </c>
      <c r="J18" s="42">
        <v>119</v>
      </c>
      <c r="K18" s="43">
        <v>48</v>
      </c>
      <c r="L18" s="44"/>
      <c r="M18" s="44"/>
      <c r="N18" s="44"/>
      <c r="O18" s="44"/>
      <c r="P18" s="44"/>
      <c r="Q18" s="44"/>
      <c r="R18" s="44"/>
      <c r="S18" s="44"/>
      <c r="T18" s="45"/>
      <c r="U18" s="122"/>
      <c r="V18" s="80"/>
      <c r="W18" s="82"/>
      <c r="X18" s="78"/>
      <c r="Y18" s="85"/>
    </row>
    <row r="19" spans="1:25" ht="50.25" customHeight="1" x14ac:dyDescent="0.2">
      <c r="A19" s="86"/>
      <c r="B19" s="136"/>
      <c r="C19" s="139"/>
      <c r="D19" s="141"/>
      <c r="E19" s="36" t="s">
        <v>30</v>
      </c>
      <c r="F19" s="139"/>
      <c r="G19" s="133"/>
      <c r="H19" s="78"/>
      <c r="I19" s="17" t="s">
        <v>63</v>
      </c>
      <c r="J19" s="42">
        <v>133</v>
      </c>
      <c r="K19" s="43">
        <v>53</v>
      </c>
      <c r="L19" s="44"/>
      <c r="M19" s="44"/>
      <c r="N19" s="44"/>
      <c r="O19" s="44"/>
      <c r="P19" s="44"/>
      <c r="Q19" s="44"/>
      <c r="R19" s="44"/>
      <c r="S19" s="44"/>
      <c r="T19" s="45"/>
      <c r="U19" s="122"/>
      <c r="V19" s="80"/>
      <c r="W19" s="82"/>
      <c r="X19" s="78"/>
      <c r="Y19" s="85"/>
    </row>
    <row r="20" spans="1:25" ht="24" customHeight="1" x14ac:dyDescent="0.2">
      <c r="A20" s="86"/>
      <c r="B20" s="136"/>
      <c r="C20" s="139"/>
      <c r="D20" s="141"/>
      <c r="E20" s="36" t="s">
        <v>30</v>
      </c>
      <c r="F20" s="139"/>
      <c r="G20" s="133"/>
      <c r="H20" s="78"/>
      <c r="I20" s="17" t="s">
        <v>64</v>
      </c>
      <c r="J20" s="46">
        <f>J18*100/J19</f>
        <v>89.473684210526315</v>
      </c>
      <c r="K20" s="19">
        <f>K18/K19*100</f>
        <v>90.566037735849065</v>
      </c>
      <c r="L20" s="44"/>
      <c r="M20" s="44"/>
      <c r="N20" s="44"/>
      <c r="O20" s="44"/>
      <c r="P20" s="44"/>
      <c r="Q20" s="44"/>
      <c r="R20" s="44"/>
      <c r="S20" s="44"/>
      <c r="T20" s="45"/>
      <c r="U20" s="122"/>
      <c r="V20" s="80"/>
      <c r="W20" s="82"/>
      <c r="X20" s="78"/>
      <c r="Y20" s="77"/>
    </row>
    <row r="21" spans="1:25" ht="63" customHeight="1" x14ac:dyDescent="0.2">
      <c r="A21" s="86"/>
      <c r="B21" s="136"/>
      <c r="C21" s="139"/>
      <c r="D21" s="141"/>
      <c r="E21" s="36" t="s">
        <v>30</v>
      </c>
      <c r="F21" s="139"/>
      <c r="G21" s="133" t="s">
        <v>65</v>
      </c>
      <c r="H21" s="78" t="s">
        <v>61</v>
      </c>
      <c r="I21" s="17" t="s">
        <v>66</v>
      </c>
      <c r="J21" s="42">
        <v>68</v>
      </c>
      <c r="K21" s="43">
        <v>10</v>
      </c>
      <c r="L21" s="44"/>
      <c r="M21" s="44"/>
      <c r="N21" s="44"/>
      <c r="O21" s="44"/>
      <c r="P21" s="44"/>
      <c r="Q21" s="44"/>
      <c r="R21" s="44"/>
      <c r="S21" s="44"/>
      <c r="T21" s="45"/>
      <c r="U21" s="122"/>
      <c r="V21" s="131" t="s">
        <v>34</v>
      </c>
      <c r="W21" s="132" t="s">
        <v>35</v>
      </c>
      <c r="X21" s="78"/>
      <c r="Y21" s="84" t="s">
        <v>37</v>
      </c>
    </row>
    <row r="22" spans="1:25" ht="50.25" customHeight="1" x14ac:dyDescent="0.2">
      <c r="A22" s="86"/>
      <c r="B22" s="136"/>
      <c r="C22" s="139"/>
      <c r="D22" s="141"/>
      <c r="E22" s="36" t="s">
        <v>30</v>
      </c>
      <c r="F22" s="139"/>
      <c r="G22" s="133"/>
      <c r="H22" s="78"/>
      <c r="I22" s="17" t="s">
        <v>67</v>
      </c>
      <c r="J22" s="42">
        <v>110</v>
      </c>
      <c r="K22" s="43">
        <v>14</v>
      </c>
      <c r="L22" s="44"/>
      <c r="M22" s="44"/>
      <c r="N22" s="44"/>
      <c r="O22" s="44"/>
      <c r="P22" s="44"/>
      <c r="Q22" s="44"/>
      <c r="R22" s="44"/>
      <c r="S22" s="44"/>
      <c r="T22" s="45"/>
      <c r="U22" s="122"/>
      <c r="V22" s="80"/>
      <c r="W22" s="82"/>
      <c r="X22" s="78"/>
      <c r="Y22" s="85"/>
    </row>
    <row r="23" spans="1:25" ht="24" customHeight="1" x14ac:dyDescent="0.2">
      <c r="A23" s="86"/>
      <c r="B23" s="136"/>
      <c r="C23" s="139"/>
      <c r="D23" s="141"/>
      <c r="E23" s="36" t="s">
        <v>30</v>
      </c>
      <c r="F23" s="139"/>
      <c r="G23" s="133"/>
      <c r="H23" s="78"/>
      <c r="I23" s="17" t="s">
        <v>64</v>
      </c>
      <c r="J23" s="46">
        <f>J21*100/J22</f>
        <v>61.81818181818182</v>
      </c>
      <c r="K23" s="19">
        <f>K21/K22*100</f>
        <v>71.428571428571431</v>
      </c>
      <c r="L23" s="44"/>
      <c r="M23" s="44"/>
      <c r="N23" s="44"/>
      <c r="O23" s="44"/>
      <c r="P23" s="44"/>
      <c r="Q23" s="44"/>
      <c r="R23" s="44"/>
      <c r="S23" s="44"/>
      <c r="T23" s="45"/>
      <c r="U23" s="122"/>
      <c r="V23" s="81"/>
      <c r="W23" s="83"/>
      <c r="X23" s="78"/>
      <c r="Y23" s="77"/>
    </row>
    <row r="24" spans="1:25" ht="46.5" customHeight="1" x14ac:dyDescent="0.2">
      <c r="A24" s="86"/>
      <c r="B24" s="136"/>
      <c r="C24" s="139"/>
      <c r="D24" s="141"/>
      <c r="E24" s="36" t="s">
        <v>30</v>
      </c>
      <c r="F24" s="139"/>
      <c r="G24" s="133" t="s">
        <v>68</v>
      </c>
      <c r="H24" s="78" t="s">
        <v>61</v>
      </c>
      <c r="I24" s="17" t="s">
        <v>69</v>
      </c>
      <c r="J24" s="42">
        <v>11</v>
      </c>
      <c r="K24" s="43">
        <v>9</v>
      </c>
      <c r="L24" s="44"/>
      <c r="M24" s="44"/>
      <c r="N24" s="44"/>
      <c r="O24" s="44"/>
      <c r="P24" s="44"/>
      <c r="Q24" s="44"/>
      <c r="R24" s="44"/>
      <c r="S24" s="44"/>
      <c r="T24" s="45"/>
      <c r="U24" s="122"/>
      <c r="V24" s="131" t="s">
        <v>34</v>
      </c>
      <c r="W24" s="132" t="s">
        <v>35</v>
      </c>
      <c r="X24" s="78"/>
      <c r="Y24" s="84" t="s">
        <v>37</v>
      </c>
    </row>
    <row r="25" spans="1:25" ht="37.5" x14ac:dyDescent="0.2">
      <c r="A25" s="86"/>
      <c r="B25" s="136"/>
      <c r="C25" s="139"/>
      <c r="D25" s="141"/>
      <c r="E25" s="36" t="s">
        <v>30</v>
      </c>
      <c r="F25" s="139"/>
      <c r="G25" s="133"/>
      <c r="H25" s="78"/>
      <c r="I25" s="17" t="s">
        <v>70</v>
      </c>
      <c r="J25" s="42">
        <v>19</v>
      </c>
      <c r="K25" s="43">
        <v>17</v>
      </c>
      <c r="L25" s="44"/>
      <c r="M25" s="44"/>
      <c r="N25" s="44"/>
      <c r="O25" s="44"/>
      <c r="P25" s="44"/>
      <c r="Q25" s="44"/>
      <c r="R25" s="44"/>
      <c r="S25" s="44"/>
      <c r="T25" s="45"/>
      <c r="U25" s="122"/>
      <c r="V25" s="80"/>
      <c r="W25" s="82"/>
      <c r="X25" s="78"/>
      <c r="Y25" s="85"/>
    </row>
    <row r="26" spans="1:25" ht="21.75" customHeight="1" x14ac:dyDescent="0.2">
      <c r="A26" s="86"/>
      <c r="B26" s="137"/>
      <c r="C26" s="140"/>
      <c r="D26" s="142"/>
      <c r="E26" s="36" t="s">
        <v>30</v>
      </c>
      <c r="F26" s="140"/>
      <c r="G26" s="133"/>
      <c r="H26" s="78"/>
      <c r="I26" s="17" t="s">
        <v>64</v>
      </c>
      <c r="J26" s="46">
        <f>J24*100/J25</f>
        <v>57.89473684210526</v>
      </c>
      <c r="K26" s="19">
        <f>K24/K25*100</f>
        <v>52.941176470588239</v>
      </c>
      <c r="L26" s="44"/>
      <c r="M26" s="44"/>
      <c r="N26" s="44"/>
      <c r="O26" s="44"/>
      <c r="P26" s="44"/>
      <c r="Q26" s="44"/>
      <c r="R26" s="44"/>
      <c r="S26" s="44"/>
      <c r="T26" s="45"/>
      <c r="U26" s="122"/>
      <c r="V26" s="81"/>
      <c r="W26" s="83"/>
      <c r="X26" s="78"/>
      <c r="Y26" s="77"/>
    </row>
    <row r="27" spans="1:25" ht="52.5" customHeight="1" x14ac:dyDescent="0.2">
      <c r="A27" s="124" t="s">
        <v>71</v>
      </c>
      <c r="B27" s="125"/>
      <c r="C27" s="126"/>
      <c r="D27" s="113">
        <v>21</v>
      </c>
      <c r="E27" s="47" t="s">
        <v>30</v>
      </c>
      <c r="F27" s="126">
        <v>45</v>
      </c>
      <c r="G27" s="127" t="s">
        <v>72</v>
      </c>
      <c r="H27" s="119" t="s">
        <v>73</v>
      </c>
      <c r="I27" s="17" t="s">
        <v>74</v>
      </c>
      <c r="J27" s="48"/>
      <c r="K27" s="49">
        <v>1</v>
      </c>
      <c r="L27" s="43">
        <v>1</v>
      </c>
      <c r="M27" s="44"/>
      <c r="N27" s="44"/>
      <c r="O27" s="44"/>
      <c r="P27" s="44"/>
      <c r="Q27" s="43">
        <v>0</v>
      </c>
      <c r="R27" s="44"/>
      <c r="S27" s="44"/>
      <c r="T27" s="45"/>
      <c r="U27" s="122" t="s">
        <v>108</v>
      </c>
      <c r="V27" s="50" t="s">
        <v>34</v>
      </c>
      <c r="W27" s="84" t="s">
        <v>75</v>
      </c>
      <c r="X27" s="51" t="s">
        <v>36</v>
      </c>
      <c r="Y27" s="84" t="s">
        <v>37</v>
      </c>
    </row>
    <row r="28" spans="1:25" ht="39.75" customHeight="1" x14ac:dyDescent="0.2">
      <c r="A28" s="124"/>
      <c r="B28" s="125"/>
      <c r="C28" s="126"/>
      <c r="D28" s="114"/>
      <c r="E28" s="47" t="s">
        <v>30</v>
      </c>
      <c r="F28" s="126"/>
      <c r="G28" s="128"/>
      <c r="H28" s="120"/>
      <c r="I28" s="17" t="s">
        <v>76</v>
      </c>
      <c r="J28" s="48"/>
      <c r="K28" s="49">
        <v>1110</v>
      </c>
      <c r="L28" s="43">
        <v>1110</v>
      </c>
      <c r="M28" s="44"/>
      <c r="N28" s="44"/>
      <c r="O28" s="44"/>
      <c r="P28" s="44"/>
      <c r="Q28" s="43">
        <v>0</v>
      </c>
      <c r="R28" s="44"/>
      <c r="S28" s="44"/>
      <c r="T28" s="45"/>
      <c r="U28" s="122"/>
      <c r="V28" s="52"/>
      <c r="W28" s="85"/>
      <c r="X28" s="53"/>
      <c r="Y28" s="85"/>
    </row>
    <row r="29" spans="1:25" ht="26.25" customHeight="1" x14ac:dyDescent="0.2">
      <c r="A29" s="124"/>
      <c r="B29" s="125"/>
      <c r="C29" s="126"/>
      <c r="D29" s="114"/>
      <c r="E29" s="47" t="s">
        <v>30</v>
      </c>
      <c r="F29" s="126"/>
      <c r="G29" s="129"/>
      <c r="H29" s="121"/>
      <c r="I29" s="17" t="s">
        <v>77</v>
      </c>
      <c r="J29" s="48"/>
      <c r="K29" s="49">
        <f>K27/K28</f>
        <v>9.0090090090090091E-4</v>
      </c>
      <c r="L29" s="49">
        <f>L27/L28</f>
        <v>9.0090090090090091E-4</v>
      </c>
      <c r="M29" s="44"/>
      <c r="N29" s="44"/>
      <c r="O29" s="44"/>
      <c r="P29" s="44"/>
      <c r="Q29" s="49" t="e">
        <f>Q27/Q28</f>
        <v>#DIV/0!</v>
      </c>
      <c r="R29" s="44"/>
      <c r="S29" s="44"/>
      <c r="T29" s="45"/>
      <c r="U29" s="122"/>
      <c r="V29" s="52"/>
      <c r="W29" s="77"/>
      <c r="X29" s="53"/>
      <c r="Y29" s="77"/>
    </row>
    <row r="30" spans="1:25" s="58" customFormat="1" ht="49.5" customHeight="1" x14ac:dyDescent="0.2">
      <c r="A30" s="107" t="s">
        <v>78</v>
      </c>
      <c r="B30" s="123"/>
      <c r="C30" s="123"/>
      <c r="D30" s="54"/>
      <c r="E30" s="47" t="s">
        <v>30</v>
      </c>
      <c r="F30" s="101">
        <v>47</v>
      </c>
      <c r="G30" s="107" t="s">
        <v>79</v>
      </c>
      <c r="H30" s="84" t="s">
        <v>80</v>
      </c>
      <c r="I30" s="17" t="s">
        <v>81</v>
      </c>
      <c r="J30" s="23"/>
      <c r="K30" s="55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7">
        <v>0</v>
      </c>
      <c r="U30" s="79" t="s">
        <v>107</v>
      </c>
      <c r="V30" s="130" t="s">
        <v>34</v>
      </c>
      <c r="W30" s="84" t="s">
        <v>35</v>
      </c>
      <c r="X30" s="51" t="s">
        <v>36</v>
      </c>
      <c r="Y30" s="84" t="s">
        <v>37</v>
      </c>
    </row>
    <row r="31" spans="1:25" s="58" customFormat="1" ht="21.75" customHeight="1" x14ac:dyDescent="0.2">
      <c r="A31" s="108"/>
      <c r="B31" s="102"/>
      <c r="C31" s="102"/>
      <c r="D31" s="54"/>
      <c r="E31" s="47" t="s">
        <v>30</v>
      </c>
      <c r="F31" s="102"/>
      <c r="G31" s="108"/>
      <c r="H31" s="85"/>
      <c r="I31" s="17" t="s">
        <v>82</v>
      </c>
      <c r="J31" s="23"/>
      <c r="K31" s="55">
        <v>9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7">
        <v>1</v>
      </c>
      <c r="U31" s="79"/>
      <c r="V31" s="130"/>
      <c r="W31" s="85"/>
      <c r="X31" s="53"/>
      <c r="Y31" s="85"/>
    </row>
    <row r="32" spans="1:25" s="58" customFormat="1" ht="113.25" customHeight="1" x14ac:dyDescent="0.2">
      <c r="A32" s="109"/>
      <c r="B32" s="103"/>
      <c r="C32" s="103"/>
      <c r="D32" s="54"/>
      <c r="E32" s="47" t="s">
        <v>30</v>
      </c>
      <c r="F32" s="103"/>
      <c r="G32" s="109"/>
      <c r="H32" s="77"/>
      <c r="I32" s="17" t="s">
        <v>64</v>
      </c>
      <c r="J32" s="23"/>
      <c r="K32" s="19">
        <f>K30/K31*100</f>
        <v>0</v>
      </c>
      <c r="L32" s="19">
        <f t="shared" ref="L32:T32" si="4">L30/L31*100</f>
        <v>0</v>
      </c>
      <c r="M32" s="19">
        <f t="shared" si="4"/>
        <v>0</v>
      </c>
      <c r="N32" s="19">
        <f t="shared" si="4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9">
        <f t="shared" si="4"/>
        <v>0</v>
      </c>
      <c r="U32" s="79"/>
      <c r="V32" s="130"/>
      <c r="W32" s="77"/>
      <c r="X32" s="60"/>
      <c r="Y32" s="77"/>
    </row>
    <row r="33" spans="1:25" s="58" customFormat="1" ht="54" customHeight="1" x14ac:dyDescent="0.2">
      <c r="A33" s="107" t="s">
        <v>83</v>
      </c>
      <c r="B33" s="101"/>
      <c r="C33" s="110">
        <v>6</v>
      </c>
      <c r="D33" s="113">
        <v>23</v>
      </c>
      <c r="E33" s="47" t="s">
        <v>30</v>
      </c>
      <c r="F33" s="113">
        <v>48</v>
      </c>
      <c r="G33" s="116" t="s">
        <v>84</v>
      </c>
      <c r="H33" s="84" t="s">
        <v>85</v>
      </c>
      <c r="I33" s="17" t="s">
        <v>86</v>
      </c>
      <c r="J33" s="23"/>
      <c r="K33" s="55" t="s">
        <v>45</v>
      </c>
      <c r="L33" s="56" t="s">
        <v>45</v>
      </c>
      <c r="M33" s="61"/>
      <c r="N33" s="61"/>
      <c r="O33" s="61"/>
      <c r="P33" s="61"/>
      <c r="Q33" s="56">
        <v>0</v>
      </c>
      <c r="R33" s="61"/>
      <c r="S33" s="61"/>
      <c r="T33" s="62"/>
      <c r="U33" s="79" t="s">
        <v>87</v>
      </c>
      <c r="V33" s="98" t="s">
        <v>34</v>
      </c>
      <c r="W33" s="84" t="s">
        <v>35</v>
      </c>
      <c r="X33" s="51" t="s">
        <v>36</v>
      </c>
      <c r="Y33" s="84" t="s">
        <v>37</v>
      </c>
    </row>
    <row r="34" spans="1:25" s="58" customFormat="1" ht="56.25" x14ac:dyDescent="0.2">
      <c r="A34" s="108"/>
      <c r="B34" s="102"/>
      <c r="C34" s="111"/>
      <c r="D34" s="114"/>
      <c r="E34" s="47" t="s">
        <v>30</v>
      </c>
      <c r="F34" s="114"/>
      <c r="G34" s="117"/>
      <c r="H34" s="85"/>
      <c r="I34" s="17" t="s">
        <v>88</v>
      </c>
      <c r="J34" s="23"/>
      <c r="K34" s="55">
        <v>0</v>
      </c>
      <c r="L34" s="56">
        <v>0</v>
      </c>
      <c r="M34" s="61"/>
      <c r="N34" s="61"/>
      <c r="O34" s="61"/>
      <c r="P34" s="61"/>
      <c r="Q34" s="56">
        <v>0</v>
      </c>
      <c r="R34" s="61"/>
      <c r="S34" s="61"/>
      <c r="T34" s="62"/>
      <c r="U34" s="79"/>
      <c r="V34" s="99"/>
      <c r="W34" s="85"/>
      <c r="X34" s="53"/>
      <c r="Y34" s="85"/>
    </row>
    <row r="35" spans="1:25" s="58" customFormat="1" ht="21.75" customHeight="1" x14ac:dyDescent="0.2">
      <c r="A35" s="109"/>
      <c r="B35" s="103"/>
      <c r="C35" s="112"/>
      <c r="D35" s="115"/>
      <c r="E35" s="47" t="s">
        <v>30</v>
      </c>
      <c r="F35" s="115"/>
      <c r="G35" s="118"/>
      <c r="H35" s="77"/>
      <c r="I35" s="17" t="s">
        <v>64</v>
      </c>
      <c r="J35" s="23"/>
      <c r="K35" s="19" t="e">
        <f>K33/K34*100</f>
        <v>#VALUE!</v>
      </c>
      <c r="L35" s="19" t="e">
        <f t="shared" ref="L35:T35" si="5">L33/L34*100</f>
        <v>#VALUE!</v>
      </c>
      <c r="M35" s="34" t="e">
        <f t="shared" si="5"/>
        <v>#DIV/0!</v>
      </c>
      <c r="N35" s="34" t="e">
        <f t="shared" si="5"/>
        <v>#DIV/0!</v>
      </c>
      <c r="O35" s="34" t="e">
        <f t="shared" si="5"/>
        <v>#DIV/0!</v>
      </c>
      <c r="P35" s="34" t="e">
        <f t="shared" si="5"/>
        <v>#DIV/0!</v>
      </c>
      <c r="Q35" s="19" t="e">
        <f t="shared" si="5"/>
        <v>#DIV/0!</v>
      </c>
      <c r="R35" s="34" t="e">
        <f t="shared" si="5"/>
        <v>#DIV/0!</v>
      </c>
      <c r="S35" s="34" t="e">
        <f t="shared" si="5"/>
        <v>#DIV/0!</v>
      </c>
      <c r="T35" s="35" t="e">
        <f t="shared" si="5"/>
        <v>#DIV/0!</v>
      </c>
      <c r="U35" s="79"/>
      <c r="V35" s="100"/>
      <c r="W35" s="77"/>
      <c r="X35" s="60"/>
      <c r="Y35" s="77"/>
    </row>
    <row r="36" spans="1:25" s="58" customFormat="1" ht="49.5" customHeight="1" x14ac:dyDescent="0.2">
      <c r="A36" s="84" t="s">
        <v>89</v>
      </c>
      <c r="B36" s="101"/>
      <c r="C36" s="101"/>
      <c r="D36" s="63"/>
      <c r="E36" s="47" t="s">
        <v>30</v>
      </c>
      <c r="F36" s="104">
        <v>49</v>
      </c>
      <c r="G36" s="107" t="s">
        <v>90</v>
      </c>
      <c r="H36" s="84" t="s">
        <v>91</v>
      </c>
      <c r="I36" s="17" t="s">
        <v>92</v>
      </c>
      <c r="J36" s="23"/>
      <c r="K36" s="55">
        <v>0</v>
      </c>
      <c r="L36" s="56">
        <v>0</v>
      </c>
      <c r="M36" s="61"/>
      <c r="N36" s="61"/>
      <c r="O36" s="61"/>
      <c r="P36" s="61"/>
      <c r="Q36" s="61"/>
      <c r="R36" s="61"/>
      <c r="S36" s="61"/>
      <c r="T36" s="62"/>
      <c r="U36" s="79" t="s">
        <v>93</v>
      </c>
      <c r="V36" s="98" t="s">
        <v>34</v>
      </c>
      <c r="W36" s="84" t="s">
        <v>35</v>
      </c>
      <c r="X36" s="51" t="s">
        <v>36</v>
      </c>
      <c r="Y36" s="84" t="s">
        <v>37</v>
      </c>
    </row>
    <row r="37" spans="1:25" s="29" customFormat="1" ht="56.25" x14ac:dyDescent="0.2">
      <c r="A37" s="85"/>
      <c r="B37" s="102"/>
      <c r="C37" s="102"/>
      <c r="D37" s="54"/>
      <c r="E37" s="47" t="s">
        <v>30</v>
      </c>
      <c r="F37" s="105"/>
      <c r="G37" s="108"/>
      <c r="H37" s="85"/>
      <c r="I37" s="64" t="s">
        <v>94</v>
      </c>
      <c r="J37" s="30"/>
      <c r="K37" s="65">
        <v>0</v>
      </c>
      <c r="L37" s="66">
        <v>0</v>
      </c>
      <c r="M37" s="67"/>
      <c r="N37" s="67"/>
      <c r="O37" s="67"/>
      <c r="P37" s="67"/>
      <c r="Q37" s="67"/>
      <c r="R37" s="67"/>
      <c r="S37" s="67"/>
      <c r="T37" s="68"/>
      <c r="U37" s="79"/>
      <c r="V37" s="99"/>
      <c r="W37" s="85"/>
      <c r="X37" s="53"/>
      <c r="Y37" s="85"/>
    </row>
    <row r="38" spans="1:25" s="29" customFormat="1" ht="21.75" customHeight="1" x14ac:dyDescent="0.2">
      <c r="A38" s="77"/>
      <c r="B38" s="103"/>
      <c r="C38" s="103"/>
      <c r="D38" s="54"/>
      <c r="E38" s="47" t="s">
        <v>30</v>
      </c>
      <c r="F38" s="106"/>
      <c r="G38" s="109"/>
      <c r="H38" s="77"/>
      <c r="I38" s="17" t="s">
        <v>64</v>
      </c>
      <c r="J38" s="23"/>
      <c r="K38" s="19" t="e">
        <f>K36/K37*100</f>
        <v>#DIV/0!</v>
      </c>
      <c r="L38" s="19" t="e">
        <f t="shared" ref="L38:T38" si="6">L36/L37*100</f>
        <v>#DIV/0!</v>
      </c>
      <c r="M38" s="34" t="e">
        <f t="shared" si="6"/>
        <v>#DIV/0!</v>
      </c>
      <c r="N38" s="34" t="e">
        <f t="shared" si="6"/>
        <v>#DIV/0!</v>
      </c>
      <c r="O38" s="34" t="e">
        <f t="shared" si="6"/>
        <v>#DIV/0!</v>
      </c>
      <c r="P38" s="34" t="e">
        <f t="shared" si="6"/>
        <v>#DIV/0!</v>
      </c>
      <c r="Q38" s="34" t="e">
        <f t="shared" si="6"/>
        <v>#DIV/0!</v>
      </c>
      <c r="R38" s="34" t="e">
        <f t="shared" si="6"/>
        <v>#DIV/0!</v>
      </c>
      <c r="S38" s="34" t="e">
        <f t="shared" si="6"/>
        <v>#DIV/0!</v>
      </c>
      <c r="T38" s="35" t="e">
        <f t="shared" si="6"/>
        <v>#DIV/0!</v>
      </c>
      <c r="U38" s="79"/>
      <c r="V38" s="100"/>
      <c r="W38" s="77"/>
      <c r="X38" s="60"/>
      <c r="Y38" s="77"/>
    </row>
    <row r="39" spans="1:25" ht="21.75" customHeight="1" x14ac:dyDescent="0.2">
      <c r="A39" s="97" t="s">
        <v>95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</row>
    <row r="40" spans="1:25" ht="48.75" customHeight="1" x14ac:dyDescent="0.2">
      <c r="A40" s="86" t="s">
        <v>96</v>
      </c>
      <c r="B40" s="87"/>
      <c r="C40" s="89">
        <v>7</v>
      </c>
      <c r="D40" s="91">
        <v>24</v>
      </c>
      <c r="E40" s="69" t="s">
        <v>97</v>
      </c>
      <c r="F40" s="92">
        <v>50</v>
      </c>
      <c r="G40" s="95" t="s">
        <v>98</v>
      </c>
      <c r="H40" s="77" t="s">
        <v>99</v>
      </c>
      <c r="I40" s="64" t="s">
        <v>100</v>
      </c>
      <c r="J40" s="70">
        <v>735</v>
      </c>
      <c r="K40" s="13">
        <f t="shared" ref="K40" si="7">L40+M40+N40+O40+P40+Q40+R40+S40+T40</f>
        <v>60</v>
      </c>
      <c r="L40" s="56">
        <v>21</v>
      </c>
      <c r="M40" s="56">
        <v>2</v>
      </c>
      <c r="N40" s="56">
        <v>4</v>
      </c>
      <c r="O40" s="56">
        <v>2</v>
      </c>
      <c r="P40" s="56">
        <v>8</v>
      </c>
      <c r="Q40" s="56">
        <v>22</v>
      </c>
      <c r="R40" s="56">
        <v>1</v>
      </c>
      <c r="S40" s="61">
        <v>0</v>
      </c>
      <c r="T40" s="62">
        <v>0</v>
      </c>
      <c r="U40" s="79"/>
      <c r="V40" s="80" t="s">
        <v>34</v>
      </c>
      <c r="W40" s="82" t="s">
        <v>101</v>
      </c>
      <c r="X40" s="78" t="s">
        <v>36</v>
      </c>
      <c r="Y40" s="84" t="s">
        <v>102</v>
      </c>
    </row>
    <row r="41" spans="1:25" ht="21.75" customHeight="1" x14ac:dyDescent="0.2">
      <c r="A41" s="86"/>
      <c r="B41" s="87"/>
      <c r="C41" s="89"/>
      <c r="D41" s="92"/>
      <c r="E41" s="69" t="s">
        <v>97</v>
      </c>
      <c r="F41" s="92"/>
      <c r="G41" s="95"/>
      <c r="H41" s="78"/>
      <c r="I41" s="17" t="s">
        <v>103</v>
      </c>
      <c r="J41" s="71">
        <v>14501</v>
      </c>
      <c r="K41" s="13">
        <f>L41+M41+N41+O41+P41+Q41+R41+S41+T41</f>
        <v>1243</v>
      </c>
      <c r="L41" s="56">
        <v>706</v>
      </c>
      <c r="M41" s="56">
        <v>174</v>
      </c>
      <c r="N41" s="56">
        <v>34</v>
      </c>
      <c r="O41" s="56">
        <v>50</v>
      </c>
      <c r="P41" s="56">
        <v>111</v>
      </c>
      <c r="Q41" s="56">
        <v>120</v>
      </c>
      <c r="R41" s="56">
        <v>48</v>
      </c>
      <c r="S41" s="61">
        <v>0</v>
      </c>
      <c r="T41" s="62">
        <v>0</v>
      </c>
      <c r="U41" s="79"/>
      <c r="V41" s="80"/>
      <c r="W41" s="82"/>
      <c r="X41" s="78"/>
      <c r="Y41" s="85"/>
    </row>
    <row r="42" spans="1:25" ht="21.75" customHeight="1" x14ac:dyDescent="0.2">
      <c r="A42" s="86"/>
      <c r="B42" s="88"/>
      <c r="C42" s="90"/>
      <c r="D42" s="93"/>
      <c r="E42" s="69" t="s">
        <v>97</v>
      </c>
      <c r="F42" s="94"/>
      <c r="G42" s="96"/>
      <c r="H42" s="78"/>
      <c r="I42" s="17" t="s">
        <v>64</v>
      </c>
      <c r="J42" s="71">
        <v>5.07</v>
      </c>
      <c r="K42" s="19" t="s">
        <v>104</v>
      </c>
      <c r="L42" s="19">
        <f t="shared" ref="L42:T42" si="8">L40/L41*100</f>
        <v>2.974504249291785</v>
      </c>
      <c r="M42" s="19">
        <f t="shared" si="8"/>
        <v>1.1494252873563218</v>
      </c>
      <c r="N42" s="19">
        <f t="shared" si="8"/>
        <v>11.76470588235294</v>
      </c>
      <c r="O42" s="19">
        <f t="shared" si="8"/>
        <v>4</v>
      </c>
      <c r="P42" s="19">
        <f t="shared" si="8"/>
        <v>7.2072072072072073</v>
      </c>
      <c r="Q42" s="19">
        <f t="shared" si="8"/>
        <v>18.333333333333332</v>
      </c>
      <c r="R42" s="19">
        <f t="shared" si="8"/>
        <v>2.083333333333333</v>
      </c>
      <c r="S42" s="34" t="e">
        <f t="shared" si="8"/>
        <v>#DIV/0!</v>
      </c>
      <c r="T42" s="35" t="e">
        <f t="shared" si="8"/>
        <v>#DIV/0!</v>
      </c>
      <c r="U42" s="79"/>
      <c r="V42" s="81"/>
      <c r="W42" s="83"/>
      <c r="X42" s="78"/>
      <c r="Y42" s="77"/>
    </row>
  </sheetData>
  <autoFilter ref="E1:E42"/>
  <mergeCells count="119">
    <mergeCell ref="U2:U3"/>
    <mergeCell ref="V2:V3"/>
    <mergeCell ref="W2:W3"/>
    <mergeCell ref="X2:X3"/>
    <mergeCell ref="Y2:Y3"/>
    <mergeCell ref="A4:Y4"/>
    <mergeCell ref="A1:W1"/>
    <mergeCell ref="A2:A3"/>
    <mergeCell ref="B2:D2"/>
    <mergeCell ref="E2:E3"/>
    <mergeCell ref="F2:F3"/>
    <mergeCell ref="G2:G3"/>
    <mergeCell ref="H2:H3"/>
    <mergeCell ref="I2:I3"/>
    <mergeCell ref="J2:J3"/>
    <mergeCell ref="K2:T2"/>
    <mergeCell ref="H5:H9"/>
    <mergeCell ref="U5:U9"/>
    <mergeCell ref="V5:V9"/>
    <mergeCell ref="W5:W9"/>
    <mergeCell ref="X5:X9"/>
    <mergeCell ref="Y5:Y9"/>
    <mergeCell ref="A5:A9"/>
    <mergeCell ref="B5:B9"/>
    <mergeCell ref="C5:C9"/>
    <mergeCell ref="D5:D9"/>
    <mergeCell ref="F5:F9"/>
    <mergeCell ref="G5:G9"/>
    <mergeCell ref="A17:A26"/>
    <mergeCell ref="B17:B26"/>
    <mergeCell ref="C17:C26"/>
    <mergeCell ref="D17:D26"/>
    <mergeCell ref="F17:F26"/>
    <mergeCell ref="U17:U26"/>
    <mergeCell ref="Y10:Y16"/>
    <mergeCell ref="G11:G13"/>
    <mergeCell ref="H11:H13"/>
    <mergeCell ref="U11:U13"/>
    <mergeCell ref="V11:V13"/>
    <mergeCell ref="G14:G16"/>
    <mergeCell ref="H14:H16"/>
    <mergeCell ref="U14:U16"/>
    <mergeCell ref="V14:V16"/>
    <mergeCell ref="B10:B16"/>
    <mergeCell ref="C10:C16"/>
    <mergeCell ref="D10:D16"/>
    <mergeCell ref="F10:F16"/>
    <mergeCell ref="W10:W16"/>
    <mergeCell ref="X10:X16"/>
    <mergeCell ref="Y21:Y23"/>
    <mergeCell ref="G24:G26"/>
    <mergeCell ref="H24:H26"/>
    <mergeCell ref="V24:V26"/>
    <mergeCell ref="W24:W26"/>
    <mergeCell ref="Y24:Y26"/>
    <mergeCell ref="V17:V20"/>
    <mergeCell ref="W17:W20"/>
    <mergeCell ref="X17:X26"/>
    <mergeCell ref="Y17:Y20"/>
    <mergeCell ref="G18:G20"/>
    <mergeCell ref="H18:H20"/>
    <mergeCell ref="G21:G23"/>
    <mergeCell ref="H21:H23"/>
    <mergeCell ref="V21:V23"/>
    <mergeCell ref="W21:W23"/>
    <mergeCell ref="H27:H29"/>
    <mergeCell ref="U27:U29"/>
    <mergeCell ref="W27:W29"/>
    <mergeCell ref="Y27:Y29"/>
    <mergeCell ref="A30:A32"/>
    <mergeCell ref="B30:B32"/>
    <mergeCell ref="C30:C32"/>
    <mergeCell ref="F30:F32"/>
    <mergeCell ref="G30:G32"/>
    <mergeCell ref="H30:H32"/>
    <mergeCell ref="A27:A29"/>
    <mergeCell ref="B27:B29"/>
    <mergeCell ref="C27:C29"/>
    <mergeCell ref="D27:D29"/>
    <mergeCell ref="F27:F29"/>
    <mergeCell ref="G27:G29"/>
    <mergeCell ref="U30:U32"/>
    <mergeCell ref="V30:V32"/>
    <mergeCell ref="W30:W32"/>
    <mergeCell ref="Y30:Y32"/>
    <mergeCell ref="W36:W38"/>
    <mergeCell ref="Y36:Y38"/>
    <mergeCell ref="A39:Y39"/>
    <mergeCell ref="H33:H35"/>
    <mergeCell ref="U33:U35"/>
    <mergeCell ref="V33:V35"/>
    <mergeCell ref="W33:W35"/>
    <mergeCell ref="Y33:Y35"/>
    <mergeCell ref="A36:A38"/>
    <mergeCell ref="B36:B38"/>
    <mergeCell ref="C36:C38"/>
    <mergeCell ref="F36:F38"/>
    <mergeCell ref="G36:G38"/>
    <mergeCell ref="A33:A35"/>
    <mergeCell ref="B33:B35"/>
    <mergeCell ref="C33:C35"/>
    <mergeCell ref="D33:D35"/>
    <mergeCell ref="F33:F35"/>
    <mergeCell ref="G33:G35"/>
    <mergeCell ref="H36:H38"/>
    <mergeCell ref="U36:U38"/>
    <mergeCell ref="V36:V38"/>
    <mergeCell ref="H40:H42"/>
    <mergeCell ref="U40:U42"/>
    <mergeCell ref="V40:V42"/>
    <mergeCell ref="W40:W42"/>
    <mergeCell ref="X40:X42"/>
    <mergeCell ref="Y40:Y42"/>
    <mergeCell ref="A40:A42"/>
    <mergeCell ref="B40:B42"/>
    <mergeCell ref="C40:C42"/>
    <mergeCell ref="D40:D42"/>
    <mergeCell ref="F40:F42"/>
    <mergeCell ref="G40:G42"/>
  </mergeCells>
  <conditionalFormatting sqref="K13:P13 R13:T13">
    <cfRule type="cellIs" dxfId="31" priority="31" operator="greaterThan">
      <formula>30</formula>
    </cfRule>
    <cfRule type="cellIs" dxfId="30" priority="32" operator="lessThanOrEqual">
      <formula>30</formula>
    </cfRule>
  </conditionalFormatting>
  <conditionalFormatting sqref="K16:P16 R16:T16">
    <cfRule type="cellIs" dxfId="29" priority="29" operator="lessThan">
      <formula>50</formula>
    </cfRule>
    <cfRule type="cellIs" dxfId="28" priority="30" operator="greaterThanOrEqual">
      <formula>50</formula>
    </cfRule>
  </conditionalFormatting>
  <conditionalFormatting sqref="K23">
    <cfRule type="cellIs" dxfId="27" priority="27" operator="lessThan">
      <formula>85</formula>
    </cfRule>
    <cfRule type="cellIs" dxfId="26" priority="28" operator="equal">
      <formula>85</formula>
    </cfRule>
  </conditionalFormatting>
  <conditionalFormatting sqref="K26">
    <cfRule type="cellIs" dxfId="25" priority="25" operator="lessThan">
      <formula>85</formula>
    </cfRule>
    <cfRule type="cellIs" dxfId="24" priority="26" operator="equal">
      <formula>85</formula>
    </cfRule>
  </conditionalFormatting>
  <conditionalFormatting sqref="K17">
    <cfRule type="cellIs" dxfId="23" priority="23" operator="lessThan">
      <formula>80</formula>
    </cfRule>
    <cfRule type="cellIs" dxfId="22" priority="24" operator="greaterThanOrEqual">
      <formula>80</formula>
    </cfRule>
  </conditionalFormatting>
  <conditionalFormatting sqref="K29">
    <cfRule type="cellIs" dxfId="21" priority="21" operator="lessThan">
      <formula>0.4</formula>
    </cfRule>
    <cfRule type="cellIs" dxfId="20" priority="22" operator="greaterThanOrEqual">
      <formula>0.4</formula>
    </cfRule>
  </conditionalFormatting>
  <conditionalFormatting sqref="K32:T32">
    <cfRule type="cellIs" dxfId="19" priority="19" operator="lessThan">
      <formula>10</formula>
    </cfRule>
    <cfRule type="cellIs" dxfId="18" priority="20" operator="greaterThanOrEqual">
      <formula>10</formula>
    </cfRule>
  </conditionalFormatting>
  <conditionalFormatting sqref="K35:T35">
    <cfRule type="cellIs" dxfId="17" priority="17" operator="lessThan">
      <formula>15</formula>
    </cfRule>
    <cfRule type="cellIs" dxfId="16" priority="18" operator="greaterThanOrEqual">
      <formula>15</formula>
    </cfRule>
  </conditionalFormatting>
  <conditionalFormatting sqref="K38:T38">
    <cfRule type="cellIs" dxfId="15" priority="15" operator="lessThan">
      <formula>10</formula>
    </cfRule>
    <cfRule type="cellIs" dxfId="14" priority="16" operator="greaterThanOrEqual">
      <formula>10</formula>
    </cfRule>
  </conditionalFormatting>
  <conditionalFormatting sqref="L29">
    <cfRule type="cellIs" dxfId="13" priority="13" operator="lessThan">
      <formula>0.4</formula>
    </cfRule>
    <cfRule type="cellIs" dxfId="12" priority="14" operator="greaterThanOrEqual">
      <formula>0.4</formula>
    </cfRule>
  </conditionalFormatting>
  <conditionalFormatting sqref="Q29">
    <cfRule type="cellIs" dxfId="11" priority="11" operator="lessThan">
      <formula>0.4</formula>
    </cfRule>
    <cfRule type="cellIs" dxfId="10" priority="12" operator="greaterThanOrEqual">
      <formula>0.4</formula>
    </cfRule>
  </conditionalFormatting>
  <conditionalFormatting sqref="K20">
    <cfRule type="cellIs" dxfId="9" priority="9" operator="lessThan">
      <formula>85</formula>
    </cfRule>
    <cfRule type="cellIs" dxfId="8" priority="10" operator="equal">
      <formula>85</formula>
    </cfRule>
  </conditionalFormatting>
  <conditionalFormatting sqref="Q13">
    <cfRule type="cellIs" dxfId="7" priority="7" operator="greaterThan">
      <formula>30</formula>
    </cfRule>
    <cfRule type="cellIs" dxfId="6" priority="8" operator="lessThanOrEqual">
      <formula>30</formula>
    </cfRule>
  </conditionalFormatting>
  <conditionalFormatting sqref="Q16">
    <cfRule type="cellIs" dxfId="5" priority="5" operator="lessThan">
      <formula>50</formula>
    </cfRule>
    <cfRule type="cellIs" dxfId="4" priority="6" operator="greaterThanOrEqual">
      <formula>50</formula>
    </cfRule>
  </conditionalFormatting>
  <conditionalFormatting sqref="K9:T9">
    <cfRule type="cellIs" dxfId="3" priority="3" operator="greaterThan">
      <formula>30</formula>
    </cfRule>
    <cfRule type="cellIs" dxfId="2" priority="4" operator="lessThanOrEqual">
      <formula>30</formula>
    </cfRule>
  </conditionalFormatting>
  <conditionalFormatting sqref="K42:T42">
    <cfRule type="cellIs" dxfId="1" priority="1" operator="greaterThanOrEqual">
      <formula>12</formula>
    </cfRule>
    <cfRule type="cellIs" dxfId="0" priority="2" operator="lessThanOrEqual">
      <formula>12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รพร.</vt:lpstr>
      <vt:lpstr>รพร.!Print_Area</vt:lpstr>
      <vt:lpstr>รพร.!Print_Titles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Supagorn anuwun</cp:lastModifiedBy>
  <dcterms:created xsi:type="dcterms:W3CDTF">2018-03-28T04:58:50Z</dcterms:created>
  <dcterms:modified xsi:type="dcterms:W3CDTF">2018-04-20T04:49:30Z</dcterms:modified>
</cp:coreProperties>
</file>