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KPIกระทรวง " sheetId="1" r:id="rId1"/>
  </sheets>
  <definedNames>
    <definedName name="_xlnm.Print_Titles" localSheetId="0">'KPIกระทรวง '!$2:$3</definedName>
  </definedNames>
  <calcPr calcId="144525"/>
</workbook>
</file>

<file path=xl/calcChain.xml><?xml version="1.0" encoding="utf-8"?>
<calcChain xmlns="http://schemas.openxmlformats.org/spreadsheetml/2006/main">
  <c r="H333" i="1" l="1"/>
  <c r="Q320" i="1"/>
  <c r="P320" i="1"/>
  <c r="O320" i="1"/>
  <c r="N320" i="1"/>
  <c r="M320" i="1"/>
  <c r="L320" i="1"/>
  <c r="K320" i="1"/>
  <c r="J320" i="1"/>
  <c r="I320" i="1"/>
  <c r="H320" i="1"/>
  <c r="H319" i="1"/>
  <c r="Q310" i="1"/>
  <c r="P310" i="1"/>
  <c r="N310" i="1"/>
  <c r="K310" i="1"/>
  <c r="H310" i="1"/>
  <c r="Q307" i="1"/>
  <c r="P307" i="1"/>
  <c r="O307" i="1"/>
  <c r="N307" i="1"/>
  <c r="M307" i="1"/>
  <c r="L307" i="1"/>
  <c r="K307" i="1"/>
  <c r="J307" i="1"/>
  <c r="I307" i="1"/>
  <c r="H307" i="1"/>
  <c r="H304" i="1"/>
  <c r="H238" i="1"/>
  <c r="Q229" i="1"/>
  <c r="P229" i="1"/>
  <c r="O229" i="1"/>
  <c r="N229" i="1"/>
  <c r="M229" i="1"/>
  <c r="L229" i="1"/>
  <c r="K229" i="1"/>
  <c r="J229" i="1"/>
  <c r="I229" i="1"/>
  <c r="H229" i="1"/>
  <c r="Q215" i="1"/>
  <c r="P215" i="1"/>
  <c r="O215" i="1"/>
  <c r="N215" i="1"/>
  <c r="M215" i="1"/>
  <c r="L215" i="1"/>
  <c r="K215" i="1"/>
  <c r="J215" i="1"/>
  <c r="I215" i="1"/>
  <c r="H215" i="1"/>
  <c r="N210" i="1"/>
  <c r="I210" i="1"/>
  <c r="H209" i="1"/>
  <c r="H208" i="1"/>
  <c r="H210" i="1" s="1"/>
  <c r="O207" i="1"/>
  <c r="N207" i="1"/>
  <c r="M207" i="1"/>
  <c r="L207" i="1"/>
  <c r="K207" i="1"/>
  <c r="J207" i="1"/>
  <c r="I207" i="1"/>
  <c r="H207" i="1"/>
  <c r="Q204" i="1"/>
  <c r="P204" i="1"/>
  <c r="O204" i="1"/>
  <c r="N204" i="1"/>
  <c r="M204" i="1"/>
  <c r="L204" i="1"/>
  <c r="K204" i="1"/>
  <c r="J204" i="1"/>
  <c r="I204" i="1"/>
  <c r="H204" i="1"/>
  <c r="Q201" i="1"/>
  <c r="P201" i="1"/>
  <c r="O201" i="1"/>
  <c r="N201" i="1"/>
  <c r="M201" i="1"/>
  <c r="L201" i="1"/>
  <c r="K201" i="1"/>
  <c r="J201" i="1"/>
  <c r="I201" i="1"/>
  <c r="H199" i="1"/>
  <c r="H201" i="1" s="1"/>
  <c r="H198" i="1"/>
  <c r="H195" i="1"/>
  <c r="H192" i="1"/>
  <c r="Q188" i="1"/>
  <c r="P188" i="1"/>
  <c r="O188" i="1"/>
  <c r="N188" i="1"/>
  <c r="M188" i="1"/>
  <c r="L188" i="1"/>
  <c r="K188" i="1"/>
  <c r="J188" i="1"/>
  <c r="I188" i="1"/>
  <c r="H188" i="1"/>
  <c r="Q179" i="1"/>
  <c r="P179" i="1"/>
  <c r="O179" i="1"/>
  <c r="N179" i="1"/>
  <c r="M179" i="1"/>
  <c r="L179" i="1"/>
  <c r="K179" i="1"/>
  <c r="J179" i="1"/>
  <c r="I179" i="1"/>
  <c r="H179" i="1"/>
  <c r="Q176" i="1"/>
  <c r="P176" i="1"/>
  <c r="O176" i="1"/>
  <c r="N176" i="1"/>
  <c r="M176" i="1"/>
  <c r="L176" i="1"/>
  <c r="K176" i="1"/>
  <c r="J176" i="1"/>
  <c r="I176" i="1"/>
  <c r="H176" i="1"/>
  <c r="Q173" i="1"/>
  <c r="P173" i="1"/>
  <c r="O173" i="1"/>
  <c r="N173" i="1"/>
  <c r="M173" i="1"/>
  <c r="L173" i="1"/>
  <c r="K173" i="1"/>
  <c r="J173" i="1"/>
  <c r="I173" i="1"/>
  <c r="H173" i="1"/>
  <c r="I167" i="1"/>
  <c r="O164" i="1"/>
  <c r="N164" i="1"/>
  <c r="L164" i="1"/>
  <c r="J164" i="1"/>
  <c r="I164" i="1"/>
  <c r="H163" i="1"/>
  <c r="H162" i="1"/>
  <c r="H164" i="1" s="1"/>
  <c r="Q158" i="1"/>
  <c r="P158" i="1"/>
  <c r="O158" i="1"/>
  <c r="N158" i="1"/>
  <c r="M158" i="1"/>
  <c r="L158" i="1"/>
  <c r="K158" i="1"/>
  <c r="J158" i="1"/>
  <c r="I158" i="1"/>
  <c r="H158" i="1"/>
  <c r="H155" i="1"/>
  <c r="Q152" i="1"/>
  <c r="P152" i="1"/>
  <c r="O152" i="1"/>
  <c r="N152" i="1"/>
  <c r="M152" i="1"/>
  <c r="L152" i="1"/>
  <c r="K152" i="1"/>
  <c r="J152" i="1"/>
  <c r="I152" i="1"/>
  <c r="H152" i="1"/>
  <c r="Q148" i="1"/>
  <c r="P148" i="1"/>
  <c r="O148" i="1"/>
  <c r="N148" i="1"/>
  <c r="M148" i="1"/>
  <c r="L148" i="1"/>
  <c r="K148" i="1"/>
  <c r="J148" i="1"/>
  <c r="I148" i="1"/>
  <c r="H148" i="1"/>
  <c r="Q143" i="1"/>
  <c r="P143" i="1"/>
  <c r="O143" i="1"/>
  <c r="N143" i="1"/>
  <c r="M143" i="1"/>
  <c r="L143" i="1"/>
  <c r="K143" i="1"/>
  <c r="J143" i="1"/>
  <c r="I143" i="1"/>
  <c r="H143" i="1"/>
  <c r="H114" i="1"/>
  <c r="P111" i="1"/>
  <c r="O111" i="1"/>
  <c r="N111" i="1"/>
  <c r="M111" i="1"/>
  <c r="L111" i="1"/>
  <c r="I111" i="1"/>
  <c r="H111" i="1"/>
  <c r="Q99" i="1"/>
  <c r="P99" i="1"/>
  <c r="O99" i="1"/>
  <c r="N99" i="1"/>
  <c r="M99" i="1"/>
  <c r="L99" i="1"/>
  <c r="K99" i="1"/>
  <c r="J99" i="1"/>
  <c r="I99" i="1"/>
  <c r="H99" i="1"/>
  <c r="Q95" i="1"/>
  <c r="P95" i="1"/>
  <c r="O95" i="1"/>
  <c r="N95" i="1"/>
  <c r="M95" i="1"/>
  <c r="L95" i="1"/>
  <c r="K95" i="1"/>
  <c r="J95" i="1"/>
  <c r="I95" i="1"/>
  <c r="H95" i="1"/>
  <c r="Q92" i="1"/>
  <c r="P92" i="1"/>
  <c r="O92" i="1"/>
  <c r="N92" i="1"/>
  <c r="M92" i="1"/>
  <c r="L92" i="1"/>
  <c r="K92" i="1"/>
  <c r="J92" i="1"/>
  <c r="I92" i="1"/>
  <c r="H92" i="1"/>
  <c r="Q89" i="1"/>
  <c r="P89" i="1"/>
  <c r="O89" i="1"/>
  <c r="N89" i="1"/>
  <c r="M89" i="1"/>
  <c r="L89" i="1"/>
  <c r="K89" i="1"/>
  <c r="J89" i="1"/>
  <c r="I89" i="1"/>
  <c r="H89" i="1"/>
  <c r="H85" i="1"/>
  <c r="I80" i="1"/>
  <c r="H80" i="1"/>
  <c r="Q70" i="1"/>
  <c r="P70" i="1"/>
  <c r="O70" i="1"/>
  <c r="N70" i="1"/>
  <c r="M70" i="1"/>
  <c r="L70" i="1"/>
  <c r="K70" i="1"/>
  <c r="J70" i="1"/>
  <c r="I70" i="1"/>
  <c r="H70" i="1"/>
  <c r="Q63" i="1"/>
  <c r="P63" i="1"/>
  <c r="O63" i="1"/>
  <c r="N63" i="1"/>
  <c r="M63" i="1"/>
  <c r="L63" i="1"/>
  <c r="K63" i="1"/>
  <c r="J63" i="1"/>
  <c r="I63" i="1"/>
  <c r="H63" i="1"/>
  <c r="Q57" i="1"/>
  <c r="P57" i="1"/>
  <c r="O57" i="1"/>
  <c r="N57" i="1"/>
  <c r="M57" i="1"/>
  <c r="L57" i="1"/>
  <c r="K57" i="1"/>
  <c r="J57" i="1"/>
  <c r="I57" i="1"/>
  <c r="H57" i="1"/>
  <c r="Q54" i="1"/>
  <c r="P54" i="1"/>
  <c r="O54" i="1"/>
  <c r="N54" i="1"/>
  <c r="M54" i="1"/>
  <c r="L54" i="1"/>
  <c r="K54" i="1"/>
  <c r="J54" i="1"/>
  <c r="I54" i="1"/>
  <c r="H54" i="1"/>
  <c r="Q51" i="1"/>
  <c r="P51" i="1"/>
  <c r="O51" i="1"/>
  <c r="N51" i="1"/>
  <c r="M51" i="1"/>
  <c r="L51" i="1"/>
  <c r="K51" i="1"/>
  <c r="J51" i="1"/>
  <c r="I51" i="1"/>
  <c r="H51" i="1"/>
  <c r="Q45" i="1"/>
  <c r="P45" i="1"/>
  <c r="O45" i="1"/>
  <c r="N45" i="1"/>
  <c r="M45" i="1"/>
  <c r="L45" i="1"/>
  <c r="K45" i="1"/>
  <c r="J45" i="1"/>
  <c r="I45" i="1"/>
  <c r="H45" i="1"/>
  <c r="Q42" i="1"/>
  <c r="P42" i="1"/>
  <c r="O42" i="1"/>
  <c r="N42" i="1"/>
  <c r="M42" i="1"/>
  <c r="L42" i="1"/>
  <c r="K42" i="1"/>
  <c r="J42" i="1"/>
  <c r="I42" i="1"/>
  <c r="H42" i="1"/>
  <c r="Q39" i="1"/>
  <c r="P39" i="1"/>
  <c r="O39" i="1"/>
  <c r="N39" i="1"/>
  <c r="M39" i="1"/>
  <c r="L39" i="1"/>
  <c r="K39" i="1"/>
  <c r="J39" i="1"/>
  <c r="I39" i="1"/>
  <c r="H39" i="1"/>
  <c r="Q36" i="1"/>
  <c r="P36" i="1"/>
  <c r="O36" i="1"/>
  <c r="N36" i="1"/>
  <c r="M36" i="1"/>
  <c r="L36" i="1"/>
  <c r="K36" i="1"/>
  <c r="J36" i="1"/>
  <c r="I36" i="1"/>
  <c r="H36" i="1"/>
  <c r="Q33" i="1"/>
  <c r="P33" i="1"/>
  <c r="O33" i="1"/>
  <c r="N33" i="1"/>
  <c r="M33" i="1"/>
  <c r="L33" i="1"/>
  <c r="K33" i="1"/>
  <c r="J33" i="1"/>
  <c r="I33" i="1"/>
  <c r="H33" i="1"/>
  <c r="Q30" i="1"/>
  <c r="P30" i="1"/>
  <c r="O30" i="1"/>
  <c r="N30" i="1"/>
  <c r="M30" i="1"/>
  <c r="L30" i="1"/>
  <c r="K30" i="1"/>
  <c r="J30" i="1"/>
  <c r="I30" i="1"/>
  <c r="H30" i="1"/>
  <c r="Q18" i="1"/>
  <c r="P18" i="1"/>
  <c r="O18" i="1"/>
  <c r="N18" i="1"/>
  <c r="M18" i="1"/>
  <c r="L18" i="1"/>
  <c r="K18" i="1"/>
  <c r="J18" i="1"/>
  <c r="I18" i="1"/>
  <c r="H18" i="1"/>
  <c r="Q15" i="1"/>
  <c r="P15" i="1"/>
  <c r="O15" i="1"/>
  <c r="N15" i="1"/>
  <c r="M15" i="1"/>
  <c r="L15" i="1"/>
  <c r="K15" i="1"/>
  <c r="J15" i="1"/>
  <c r="I15" i="1"/>
  <c r="H14" i="1"/>
  <c r="H15" i="1" s="1"/>
  <c r="H13" i="1"/>
  <c r="H12" i="1"/>
</calcChain>
</file>

<file path=xl/sharedStrings.xml><?xml version="1.0" encoding="utf-8"?>
<sst xmlns="http://schemas.openxmlformats.org/spreadsheetml/2006/main" count="1609" uniqueCount="680">
  <si>
    <t>สรุปผลการดำเนินงานรอบ 6 เดือน ประจำปีงบประมาณ 2560</t>
  </si>
  <si>
    <t>โครงการ</t>
  </si>
  <si>
    <t>ลำดับ</t>
  </si>
  <si>
    <t>ตัวชี้วัด</t>
  </si>
  <si>
    <t>เกณฑ์ปี 60</t>
  </si>
  <si>
    <t>รายละเอียด</t>
  </si>
  <si>
    <t>ประเด็น</t>
  </si>
  <si>
    <t>ผลการดำเนินการ</t>
  </si>
  <si>
    <t>ระดับการ รายงาน ข้อมูล(กระทรวงระบุ)</t>
  </si>
  <si>
    <t>หน่วยงานที่รายงานข้อมูล</t>
  </si>
  <si>
    <t>ส่วนกลาง</t>
  </si>
  <si>
    <t>ส่วนภูมิภาค</t>
  </si>
  <si>
    <t>ส่วนกลางและส่วนภูมิภาค</t>
  </si>
  <si>
    <t>ระยะเวลาประเมิน</t>
  </si>
  <si>
    <t>หน่วยงานหลักรับผิดชอบ
(Focal Point)</t>
  </si>
  <si>
    <t>ชื่อ/กลุ่มงาน/เบอร์โทรศัพท์ ของผู้รับผิดชอบตัวชี้วัด</t>
  </si>
  <si>
    <r>
      <rPr>
        <b/>
        <sz val="14"/>
        <rFont val="TH SarabunPSK"/>
        <family val="2"/>
      </rPr>
      <t>PA
ปลัด 60</t>
    </r>
  </si>
  <si>
    <t>สตป. 60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</si>
  <si>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</si>
  <si>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</si>
  <si>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</si>
  <si>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</si>
  <si>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</si>
  <si>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</si>
  <si>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</si>
  <si>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</si>
  <si>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</si>
  <si>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</si>
  <si>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สสจ.</t>
  </si>
  <si>
    <t>สสอ.</t>
  </si>
  <si>
    <t>รพ.</t>
  </si>
  <si>
    <t>รพ.สต.</t>
  </si>
  <si>
    <t>Hardcopy</t>
  </si>
  <si>
    <t>Evalu ation</t>
  </si>
  <si>
    <t>Sur vey</t>
  </si>
  <si>
    <t>electr onic</t>
  </si>
  <si>
    <t>Hard copy</t>
  </si>
  <si>
    <t>Evalua tion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</si>
  <si>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</si>
  <si>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</si>
  <si>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1. โครงการพัฒนาและสร้างเสริมศักยภาพคนไทยกลุ่มสตรีและเด็กปฐมวัย</t>
  </si>
  <si>
    <t xml:space="preserve">Lead : 1) ร้อยละสถานบริการสุขภาพที่มีการคลอดมาตรฐาน </t>
  </si>
  <si>
    <t>ร้อยละ 60</t>
  </si>
  <si>
    <t>A=จำนวนสถานบริการสุขภาพของรัฐทุกระดับที่ผ่านเกณฑ์การประเมิน</t>
  </si>
  <si>
    <t xml:space="preserve"> -</t>
  </si>
  <si>
    <t>เขต</t>
  </si>
  <si>
    <t>P</t>
  </si>
  <si>
    <t>ทุก 6 เดือน</t>
  </si>
  <si>
    <t>กรมการแพทย์</t>
  </si>
  <si>
    <t xml:space="preserve">น.ส.ปวีณภัสสร์  คล้ำศิริ /กลุ่มงานส่งเสริมสุขภาพ/08 9831 5944  </t>
  </si>
  <si>
    <t>B=จำนวนสถานบริการสุขภาพของรัฐทุกระดับทั้งหมดที่จัดบริการคลอด</t>
  </si>
  <si>
    <t>(A/B)x 100</t>
  </si>
  <si>
    <t xml:space="preserve">Lag : 1) อัตราส่วนการตายมารดาไทยไม่เกิน 15 ต่อการเกิดมีชีพแสนคน </t>
  </si>
  <si>
    <t>ไม่เกิน 20 ต่อการเกิดมีชีพ แสนคน</t>
  </si>
  <si>
    <t xml:space="preserve">A = จำนวนมารดาตายระหว่างการตั้งครรภ์ การคลอด หลังคลอด 42 วันหลังคลอด ทุกสาเหตุยกเว้นอุบัติเหตุในช่วงเวลาที่กำหนด
</t>
  </si>
  <si>
    <t>ประเทศ</t>
  </si>
  <si>
    <t>ปีละครั้ง
(ไตรมาส4)</t>
  </si>
  <si>
    <t>กรมอนามัย</t>
  </si>
  <si>
    <t>B = จำนวนการเกิดมีชีพทั้งหมดในช่วงเวลาเดียวกัน</t>
  </si>
  <si>
    <t>(A/B) x 100,000</t>
  </si>
  <si>
    <t>2) ร้อยละของเด็กอายุ 0-5 ปี มีพัฒนาการสมวัย</t>
  </si>
  <si>
    <t>ร้อยละ 80</t>
  </si>
  <si>
    <t xml:space="preserve">A = จำนวนเด็กอายุ 9,18,30 และ 42 เดือน ผลการตรวจคัดกรองพัฒนาการครั้งแรก ผ่านครบ 5 ด้าน
</t>
  </si>
  <si>
    <t>จังหวัด</t>
  </si>
  <si>
    <t>ทุกไตรมาส(ไม่สะสม)</t>
  </si>
  <si>
    <t xml:space="preserve">B = จำนวนเด็กอายุ 9, 18, 30 และ 42 เดือน ที่พัฒนาการสงสัยล่าช้าครั้งแรกได้รับการ ติดตามกระตุ้นพัฒนาการภายใน 30 วัน และผลการตรวจคัดกรองซ้ำผ่านครบ 5 ด้าน
</t>
  </si>
  <si>
    <t xml:space="preserve">C= จำนวนเด็กอายุ 9, 18, 30 และ 42 เดือน ทั้งหมดในเขตรับผิดชอบที่ได้รับการตรวจคัดกรองพัฒนาการจริง ในเวลาที่กำหนด
</t>
  </si>
  <si>
    <t>((A+B)/C) x 100</t>
  </si>
  <si>
    <t>3) ร้อยละของเด็กอายุ 0-5 ปี สูงดีสมส่วน และส่วนสูงเฉลี่ยที่อายุ 5 ปี</t>
  </si>
  <si>
    <t>สูงดีสมส่วนร้อยละ 51</t>
  </si>
  <si>
    <t>A1 = จำนวนเด็กอายุ 0-5 ปีสูงดีสมส่วน</t>
  </si>
  <si>
    <t>ทุกไตรมาส</t>
  </si>
  <si>
    <t xml:space="preserve">B1 = จำนวนเด็กอายุ 0-5 ปีที่ชั่งน้ำหนักและวัดส่วนสูงทั้งหมด </t>
  </si>
  <si>
    <t xml:space="preserve">(A1/B1) × 100 </t>
  </si>
  <si>
    <t>ส่วนสูงเฉลี่ย ชาย 113(ปี 64)</t>
  </si>
  <si>
    <t xml:space="preserve">A2 = ผลรวมของส่วนสูงของประชากรชายอายุ 5 ปีที่ได้รับการวัดส่วนสูง </t>
  </si>
  <si>
    <t>ทุก 3 ปี</t>
  </si>
  <si>
    <t xml:space="preserve">B2 = จำนวนประชากรชายอายุ 5 ปีที่ได้รับการวัดส่วนสูงทั้งหมด </t>
  </si>
  <si>
    <t>(A2/B2)</t>
  </si>
  <si>
    <t>ส่วนสูงเฉลี่ย หญิง 112(ปี 64)</t>
  </si>
  <si>
    <t xml:space="preserve">A3 = ผลรวมของส่วนสูงของประชากรหญิงอายุ 5 ปีที่ได้รับการวัดส่วนสูง </t>
  </si>
  <si>
    <t>ทุก 3ปี</t>
  </si>
  <si>
    <t xml:space="preserve">B3 = จำนวนประชากรหญิงอายุ 5 ปีที่ได้รับการวัดส่วนสูงทั้งหมด </t>
  </si>
  <si>
    <t>(A3/B3)</t>
  </si>
  <si>
    <t>2. โครงการพัฒนาและสร้างเสริมศักยภาพคนไทยกลุ่มวัยเรียนและวัยรุ่น</t>
  </si>
  <si>
    <t>Lag : 1) เด็กไทยมีระดับสติปัญญาเฉลี่ยไม่ต่ำกว่า 100</t>
  </si>
  <si>
    <t xml:space="preserve">ทุกจังหวัดมีเครือข่ายบริการกระตุ้นพัฒนาการเด็กพัฒนาการล่าช้าอย่างน้อย
ร้อยละ 50
(คะแนนเฉลี่ย
ไม่ต่ากว่า 100(ปี 64))
</t>
  </si>
  <si>
    <t>A = ผลรวมของคะแนน IQ ของเด็กนักเรียนไทยกลุ่มตัวอย่าง</t>
  </si>
  <si>
    <t>ยังไม่ถึงรอบการประเมิน ปี2559 97.84 คะแนน</t>
  </si>
  <si>
    <t>กรมสุขภาพจิต</t>
  </si>
  <si>
    <t>B = จำนวนเด็กนักเรียนไทยที่เป็นกลุ่มตัวอย่างในปีที่สำรวจ</t>
  </si>
  <si>
    <t>คะแนนเฉลี่ย(A/B)</t>
  </si>
  <si>
    <t xml:space="preserve">2) ร้อยละของเด็กวัยเรียน สูงดีสมส่วน   </t>
  </si>
  <si>
    <t>ร้อยละ 66</t>
  </si>
  <si>
    <t>A1 = จำนวนเด็กอายุ 6-14 ปีสูงดีสมส่วน</t>
  </si>
  <si>
    <t>ปีละ 2 ครั้ง</t>
  </si>
  <si>
    <t xml:space="preserve">B1 = จำนวนเด็กอายุ 6-14 ปีที่ชั่งน้ำหนักและวัดส่วนสูงทั้งหมด </t>
  </si>
  <si>
    <t>(A1/B1) x 100</t>
  </si>
  <si>
    <t>ส่วนสูงเฉลี่ยชายที่อายุ 14 ปี</t>
  </si>
  <si>
    <t>ส่วนสูงเฉลี่ย ชาย 154 (ปี 64)</t>
  </si>
  <si>
    <t xml:space="preserve">A2 = ผลรวมของส่วนสูงของประชากรชายอายุ 12 ปีที่ได้รับการวัดส่วนสูง </t>
  </si>
  <si>
    <t xml:space="preserve">B2 = จำนวนประชากรชายอายุ 12 ปีที่ได้รับการวัดส่วนสูงทั้งหมด </t>
  </si>
  <si>
    <t>A2/B2</t>
  </si>
  <si>
    <t>ส่วนสูงเฉลี่ยหญิงที่อายุ 14 ปี</t>
  </si>
  <si>
    <t>ส่วนสูงเฉลี่ย หญิง 155 (ปี 64)</t>
  </si>
  <si>
    <t xml:space="preserve">A3 = ผลรวมของส่วนสูงของประชากรหญิงอายุ 12 ปีที่ได้รับการวัดส่วนสูง </t>
  </si>
  <si>
    <t xml:space="preserve">B3 = จำนวนประชากรหญิงอายุ 12 ปีที่ได้รับการวัดส่วนสูงทั้งหมด </t>
  </si>
  <si>
    <t>A3/B3</t>
  </si>
  <si>
    <t>ร้อยละเด็กอายุ 6-14 ปี มีภาวะผอม</t>
  </si>
  <si>
    <t>น้อยกว่า ร้อยละ 5 (ปี 64)</t>
  </si>
  <si>
    <t>A4 = จำนวนเด็กอายุ 6-14 ปี ที่มีภาวะผอม</t>
  </si>
  <si>
    <t>B1 = จำนวนเด็กอายุ 6-14 ปีที่ชั่งน้ำหนักและวัดส่วนสูงทั้งหมด</t>
  </si>
  <si>
    <t>(A4/B1) x 100</t>
  </si>
  <si>
    <t>ร้อยละเด็กอายุ 6-14 ปี มีภาวะเริ่มอ้วนและอ้วน</t>
  </si>
  <si>
    <t>น้อยกว่า ร้อยละ 10 (ปี 64)</t>
  </si>
  <si>
    <t>A5 = จำนวนเด็กอายุ 6-14 ปี ที่มีภาวะเริ่มอ้วนและอ้วน</t>
  </si>
  <si>
    <t>(A5/B1) x 100</t>
  </si>
  <si>
    <t>ร้อยละเด็กอายุ 6-14 ปี มีภาวะเตี้ย</t>
  </si>
  <si>
    <t>A6 = จำนวนเด็กอายุ 6-14 ปี ที่มีภาวะเตี้ย</t>
  </si>
  <si>
    <t>(A6/B1) x 100</t>
  </si>
  <si>
    <t>3) ร้อยละของเด็กไทยมีความฉลาดทางอารมณ์ (EQ) อยู่ในเกณฑ์ปกติขึ้นไป</t>
  </si>
  <si>
    <t xml:space="preserve">ร้อยละ 70 </t>
  </si>
  <si>
    <t xml:space="preserve">A = จำนวนเด็กนักเรียนไทยกลุ่มตัวอย่างที่มีความฉลาดทางอารมณ์อยู่ในเกณฑ์ปกติหรือสูงกว่า
</t>
  </si>
  <si>
    <t>อยู่ระหว่างการดำเนินการ</t>
  </si>
  <si>
    <t>ปีละครั้ง
(ไตรมาส 4)</t>
  </si>
  <si>
    <t>นางกฤษณา  ฤทธิ์เดช/    กลุ่มงาน NCD/0 3742 5141-4 ต่อ 303</t>
  </si>
  <si>
    <t>B = จำนวนเด็กนักเรียนไทยที่เป็นกลุ่มตัวอย่างในปีที่ส่ารวจ</t>
  </si>
  <si>
    <t>(A/B) x 100</t>
  </si>
  <si>
    <t>N/A</t>
  </si>
  <si>
    <t>4) ร้อยละของเด็กกลุ่มอายุ 0-12 ปีฟันดีไม่มีผุ (cavity free)</t>
  </si>
  <si>
    <t>ร้อยละ 52</t>
  </si>
  <si>
    <t>A= จำนวนเด็กกลุ่มอายุ 12 ปีที่ฟันดีไม่มีผุ</t>
  </si>
  <si>
    <t>ปีละ 1 ครั้ง</t>
  </si>
  <si>
    <t>นางสาวเหมือนฝัน ตันเจริญ/กลุ่มงานทันตสาธารณสุข/037-425141-4 ต่อ 105</t>
  </si>
  <si>
    <t>B= จำนวนเด็กกลุ่มอายุ 12 ปีทั้งหมด</t>
  </si>
  <si>
    <t xml:space="preserve">(A/B) x 100 </t>
  </si>
  <si>
    <t>5) อัตราการคลอดมีชีพในหญิงอายุ 15-19 ปี</t>
  </si>
  <si>
    <t>ร้อยละ 42</t>
  </si>
  <si>
    <t xml:space="preserve">A = จำนวนการคลอดมีชีพโดยหญิงอายุ 15 – 19 ปี (จากโรงพยาบาล)  </t>
  </si>
  <si>
    <t xml:space="preserve">น.ส.สุลีรัต์  เพชรสมบัติ /กลุ่มงานส่งเสริมสุขภาพ/084-710 7543  </t>
  </si>
  <si>
    <t xml:space="preserve">B = จำนวนหญิงอายุ 15 – 19 ปี ทั้งหมด 
(จำนวนประชากรกลางปีจากฐานข้อมูลทะเบียนราษฎร์)
</t>
  </si>
  <si>
    <t>ผลงานร้อยละ</t>
  </si>
  <si>
    <t>3. โครงการพัฒนาและสร้างเสริมศักยภาพคนไทยกลุ่มวัยทำงาน</t>
  </si>
  <si>
    <t>lag : 1) ร้อยละของประชาชนวัยทำงาน มีค่าดัชนีมวลกายปกติ</t>
  </si>
  <si>
    <t>ร้อยละ 54</t>
  </si>
  <si>
    <t>A = จำนวนประชากรวัยทำงานอายุ 30-44 ปี มีดัชนีมวลกายปกติ</t>
  </si>
  <si>
    <t>ทุก ไตรมาส</t>
  </si>
  <si>
    <t>B = จำนวนประชากรวัยทำงานอายุ 30-44 ปี ที่ชั่งน้ำหนักวัดส่วนสูงทั้งหมด</t>
  </si>
  <si>
    <t>Lead : 2) ประชากรไทยอายุตั้งแต่ 15 ปี ขึ้นไป มีกิจกรรมทางกายเพียงพอต่อสุขภาพ</t>
  </si>
  <si>
    <t xml:space="preserve">A = กลุ่มตัวอย่างที่มีกิจกรรมทางกายเพียงพอต่อสุขภาพ </t>
  </si>
  <si>
    <t>ไตรมาส 4</t>
  </si>
  <si>
    <t xml:space="preserve">B= ประชากรกลุ่มตัวอย่างที่สำรวจ </t>
  </si>
  <si>
    <t>4. โครงการพัฒนาและสร้างเสริมศักยภาพคนไทยกลุ่มวัยผู้สูงอายุ</t>
  </si>
  <si>
    <t xml:space="preserve">Lead : 1)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</si>
  <si>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ร้อยละ 50</t>
  </si>
  <si>
    <t>A = จำนวนตําบลที่มีระบบสงเสริมสุขภาพดูแลผูสูงอายุ ผูพิการและผูดอยโอกาสและการดูแลระยะยาวในชุมชน (Long Term Care) ผานเกณฑ</t>
  </si>
  <si>
    <t>กรมสนับสนุนบริการสุขภาพ/กรมอนามัย/กรมการแพทย์</t>
  </si>
  <si>
    <t xml:space="preserve">นายจาตุรงค์  จันทร์เรือง /กลุ่มงานส่งเสริมสุขภาพ/081 - 9830535  </t>
  </si>
  <si>
    <t>B= จำนวนตำบลทั้งหมด</t>
  </si>
  <si>
    <t>(A/B) X 100</t>
  </si>
  <si>
    <t xml:space="preserve">12.1ร้อยละของตำบลเป้าหมายที่มีการจัดการด้านสุขภาพแบบบูรณาการตามเกณฑ์มาตรฐาน 
</t>
  </si>
  <si>
    <t>ร้อยละ 70</t>
  </si>
  <si>
    <t>A = จำนวนตําบลเป้าหมายที่ผ่านเกณฑ์การประเมินในระดับดีขึ้นไป</t>
  </si>
  <si>
    <t>B= จำนวนตำบลเป้าหมาย</t>
  </si>
  <si>
    <t xml:space="preserve">จำนวนตำบลต้นแบบดูแลสุขภาพผู้สูงอายุระยะยาว </t>
  </si>
  <si>
    <t>41 ตำบล</t>
  </si>
  <si>
    <t>A = จำนวนตําบลต้นแบบดูแลสุขภาพผู้สูงอายุระยะยาว</t>
  </si>
  <si>
    <t xml:space="preserve">lag : 1) ร้อยละของ Healthy Ageing </t>
  </si>
  <si>
    <t>อัตราของ Healthy Agingลดลงหรือคงที่จากปี 59</t>
  </si>
  <si>
    <t xml:space="preserve">A = จำนวนผู้สูงอายุกลุ่มที่ช่วยเหลือตนเองได้ในการด่าเนินกิจวัตรประจ่าวัน(Independent)
</t>
  </si>
  <si>
    <t xml:space="preserve">B = ผู้สูงอายุทุกคน (ผู้ที่มีอายุ 60 ปี บริบูรณ์ขึ้นไป) ที่ได้รับการประเมินสมรรถนะผู้สูงอายุเพื่อการดูแล
</t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</si>
  <si>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</si>
  <si>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</si>
  <si>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</si>
  <si>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 xml:space="preserve">ดำเนินการขั้นตอนที่ 5 ได้ร้อยละ 80 </t>
  </si>
  <si>
    <t>A = จำนวนจังหวัดที่มี EOC และ SAT ที่สามารถปฏิบัติงานได้จริง (ขั้นตอนที่ 5)</t>
  </si>
  <si>
    <t>กรมควบคุมโรค</t>
  </si>
  <si>
    <t>สมบัติ พึงเกษม/กลุ่มงานควบคุมโรค/0 81295 0985</t>
  </si>
  <si>
    <t>B = จำนวนจังหวัดทั้งหมด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</si>
  <si>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</si>
  <si>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</si>
  <si>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>ร้อยละ 85</t>
  </si>
  <si>
    <t xml:space="preserve">A = จำนวนผู้ป่วยวัณโรครายใหม่และกลับเป็นซ้ำ ของผู้ป่วยวัณโรคทุกกลุ่ม ที่ขึ้นทะเบียน รักษาในCohort ที่ 1 ของปีงบประมาณ 2560  โดยมีผลการรักษาหาย (Cured) รวมกับรักษาครบ (Completed)
</t>
  </si>
  <si>
    <t>NA</t>
  </si>
  <si>
    <t xml:space="preserve">นางสาวกาญจนา อ่ำอินทร์/กลุ่มงานควบคุมโรค/06 2461 4490   </t>
  </si>
  <si>
    <t xml:space="preserve">B = จำนวนผู้ป่วยวัณโรครายใหม่และกลับเป็นซ้ำ ของผู้ป่วยวัณโรคทุกกลุ่ม ที่ขึ้นทะเบียนรักษา ในCohort ที่ 1 ของปีงบประมาณ 2560
</t>
  </si>
  <si>
    <t>ขึ้นทะเบียนรักษาที่ รพ.อรัญฯ</t>
  </si>
  <si>
    <t>ขึ้นทะเบียนรักษาที่ รพ.วังน้ำเย็น</t>
  </si>
  <si>
    <t>ประเมินผลครบ 6 เดือน</t>
  </si>
  <si>
    <t>2) ร้อยละของกลุ่มประชากรหลักที่เข้าถึงบริการป้องกันโรคติดต่อทางเพศสัมพันธ์เชิงรุก</t>
  </si>
  <si>
    <t xml:space="preserve">A = จำนวนกลุ่มประชากรหลักที่เข้าถึงบริการป้องกันเชิงรุก จ่าแนกรายกลุ่มประชากร(จำนวน MSM &amp;TG ,SW,PWID)รายจังหวัด
</t>
  </si>
  <si>
    <t>นางสาววรรณวิมล สุรินทร์ศักดิ์ /กลุ่มงานควบคุมโรค/084 3625243</t>
  </si>
  <si>
    <t xml:space="preserve">B = คาดประมาณจ่านวนประชากรของกลุ่มประชากรหลัก รายจังหวัดของแต่ละกลุ่มประขากร
</t>
  </si>
  <si>
    <t>3) ร้อยละของตำบลในการคัดกรองโรคพยาธิใบไม้ตับ (โครงการพระราชดำริ)</t>
  </si>
  <si>
    <t>A = จำนวนตำบลที่ด่าเนินงานคัดกรองโรคพยาธิใบไม้ตับ</t>
  </si>
  <si>
    <t>2 ตำบล</t>
  </si>
  <si>
    <t>ทุก 3 เดือน</t>
  </si>
  <si>
    <t>นายประวิทย์ คำนึง /กลุ่มงานควบคุมโรค/08102959387</t>
  </si>
  <si>
    <t xml:space="preserve">B = จ่านวนต่าบลเป้าหมาย </t>
  </si>
  <si>
    <t xml:space="preserve"> 4 ตำบล</t>
  </si>
  <si>
    <t>3. โครงการควบคุมโรคไม่ติดต่อและภัยสุขภาพ</t>
  </si>
  <si>
    <t xml:space="preserve">Lag : 1) อัตราการเสียชีวิตจากการจมน้ำของเด็กอายุน้อยกว่า 15 ปี </t>
  </si>
  <si>
    <t>น้อยกว่าหรือเท่ากับ 5 ต่อประชากรอายุน้อยกว่า 15 ปี แสนคน</t>
  </si>
  <si>
    <t>A = จำนวนเด็กอายุต่ากว่า 15 ปีทเสียชีวิตจากการจมน้ำ</t>
  </si>
  <si>
    <t>B = จำนวนประชากรกลางปีของเด็ก อายุต่ากว่า 15 ปี</t>
  </si>
  <si>
    <t>ผลงานต่อแสนประชากรอายุน้อยกว่า 15 ปี</t>
  </si>
  <si>
    <t xml:space="preserve">2) อัตราการเสียชีวิตจากการบาดเจ็บทางถนน </t>
  </si>
  <si>
    <t>ไม่เกิน 24.49 ต่อประชากรแสนคน</t>
  </si>
  <si>
    <t>A = จำนวนผู้เสียชีวิตจากอุบัติเหตุทางถนนทั้งหมด (V01-V89) (ตุลาคม - กันยายน)</t>
  </si>
  <si>
    <t>B = จำนวนประชากรกลางปี</t>
  </si>
  <si>
    <t>ผลงานต่อแสนประชากร</t>
  </si>
  <si>
    <t>3) อัตราผู้ป่วยความดันโลหิตสูงและ/หรือเบาหวานรายใหม่</t>
  </si>
  <si>
    <t xml:space="preserve">475 คน     
ต่อแสนประชากร
</t>
  </si>
  <si>
    <t xml:space="preserve">A = จำนวนผู้ป่วยที่ได้รับการวินิจฉัยครั้งแรกจากแพทย์ว่าป่วยจากโรคความดันโลหิตสูงในทุกกลุ่มอายุ ในปีงบประมาณ 2560
</t>
  </si>
  <si>
    <t>นางภัทรา  ผาแก้ว/กลุ่มงาน NCD/0 3742 5141-4 ต่อ 303</t>
  </si>
  <si>
    <t>C = จำนวนประชากรทะเบียนราษฎร์</t>
  </si>
  <si>
    <t>(A/B) x 100000</t>
  </si>
  <si>
    <t xml:space="preserve">260 คน     
ต่อแสนประชากร
</t>
  </si>
  <si>
    <t xml:space="preserve">A = จำนวนผู้ป่วยที่ได้รับการวินิจฉัยครั้งแรกจากแพทย์ว่าป่วยจากโรคเบาหวานในทุกกลุ่มอายุ ในปีงบประมาณ 2560
</t>
  </si>
  <si>
    <t>แผนงานที่ 3 : การลดปัจจัยเสี่ยงด้านสุขภาพ (3 โครงการ)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</si>
  <si>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</si>
  <si>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</si>
  <si>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>A=จำนวนของผลิตภัณฑ์ที่ผลวิเคราะห์ผ่านมาตรฐานตำมเกณฑ์ที่กำหนด</t>
  </si>
  <si>
    <t xml:space="preserve">คณะกรรมการอาหารและยา </t>
  </si>
  <si>
    <t>นารีรัตน์/คุ้มครอง/095-9185855</t>
  </si>
  <si>
    <t>B=จำนวนของผลิตภัณฑ์ที่เก็บตัวอย่างเพื่อตรวจวิเคราะห์ทั้งหมด</t>
  </si>
  <si>
    <t>อาหารและยา</t>
  </si>
  <si>
    <t>Lag : 1) ร้อยละของประชาชนมีพฤติกรรมการบริโภคผลิตภัณฑ์สุขภาพที่ถูกต้อง</t>
  </si>
  <si>
    <t>A = จำนวนผู้บริโภคมีพฤติกรรมการบริโภคผลิตภัณฑ์สุขภาพที่ถูกต้อง</t>
  </si>
  <si>
    <t>สำรวจทุก 5 ปี</t>
  </si>
  <si>
    <t>นวพรรษ/คุ้มครอง/095-9185855</t>
  </si>
  <si>
    <t>B = จำนวนผู้บริโภคที่ส่ารวจทั้งหมด</t>
  </si>
  <si>
    <t>2. โครงการลดปัจจัยเสี่ยงด้านสุขภาพ</t>
  </si>
  <si>
    <t>Lead : 1) ความชุกของผู้สูบบุหรี่ของประชากรไทย อายุ 15 ปีขึ้นไป</t>
  </si>
  <si>
    <t>ไม่เกินร้อยละ 18</t>
  </si>
  <si>
    <t>A = จำนวนผู้สูบบุหรี่ประจ่าและผู้สูบบุหรี่ครั้งคราวอายุ 15 ปีขึ้นไป</t>
  </si>
  <si>
    <t>รอผลการสำรวจจากสำนักงานสถิติแห่งชาติ</t>
  </si>
  <si>
    <t>ทุก 2 ปีสำรวจ โดยสำนักงานสถิติแห่งชาติ</t>
  </si>
  <si>
    <t>B = จำนวนประชากรทั้งหมดอายุ 15 ปีขึ้นไป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</si>
  <si>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</si>
  <si>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6.81 ลิตร/คน/ปี</t>
  </si>
  <si>
    <t xml:space="preserve">A = (ปริมาณการจ่าหน่ายเครื่องดื่มแอลกอฮอล์ในประเทศ X ร้อยละแอลกอฮอล์บริสุทธิ์แต่ละประเภทของเครื่องดื่มแอลกอฮอล์) + (ปริมาณผลิตสุราพื้นเมือง X ร้อยละแอลกอฮอล์บริสุทธิ์แต่ละประเภทของเครื่องดื่มแอลกอฮอล์) +(ปริมาณน่าเข้าเครื่องดื่มแอลกอฮอล์ X ร้อยละแอลกอฮอล์บริสุทธิ์แต่ละประเภทของเครื่องดื่มแอลกอฮอล์)
* ร้อยละแอลกอฮอล์บริสุทธิ์ของเครื่องดื่มแอลกอฮอล์แต่ละประเภท คิดดังนี้เบียร์ 5 ดีกรี = ร้อยละ 0.05 , เหล้า 40 ดีกรี = ร้อยละ 0.40, ไวน์ 15 ดีกรี = ร้อยละ
0.15
</t>
  </si>
  <si>
    <t>รอผลการสำรวจ</t>
  </si>
  <si>
    <t>B = จำนวนประชากรกลางปี อายุ 15 ปี ขึ้นไป</t>
  </si>
  <si>
    <t>ผลงาน A/B</t>
  </si>
  <si>
    <t>Lag: 1) ร้อยละของผู้ป่วยยาเสพติดที่หยุดเสพต่อเนื่อง 3 เดือน หลังจำหน่ายจากการบำบัดรักษาตามเกณฑ์กำหนด</t>
  </si>
  <si>
    <t>ร้อยละ 92</t>
  </si>
  <si>
    <t xml:space="preserve">A = จำนวนผู้ป่วยยาเสพติดที่เข้ารับการบำบัดรักษาและหยุดเสพต่อเนื่องเป็นระยะเวลา 3 เดือนหลังจำหน่ายจากการบำบัดรักษา 
</t>
  </si>
  <si>
    <t xml:space="preserve">B = จำนวนผู้ป่วยยาเสพติดที่เข้ารับการบำบัดรักษาและได้รับการจำหน่ายตามเกณฑ์ที่กำหนด
</t>
  </si>
  <si>
    <t>3. โครงการคุ้มครองผู้บริโภคด้านผลิตภัณฑ์สุขภาพและบริการสุขภาพ</t>
  </si>
  <si>
    <t>Lead : 1) ร้อยละของผลิตภัณฑ์สุขภาพที่ได้รับการตรวจสอบได้มาตรฐานตามเกณฑ์ที่กำหนด</t>
  </si>
  <si>
    <t>ร้อยละ 95</t>
  </si>
  <si>
    <t>A = จำนวนผลิตภัณฑ์สุขภาพที่ได้มาตรฐานตามเกณฑ์ที่กำหนด</t>
  </si>
  <si>
    <t>ภมร/คุ้มครอง/095-9185855</t>
  </si>
  <si>
    <t>B = จำนวนผลิตภัณฑ์สุขภาพที่ตรวจสอบทั้งหมด</t>
  </si>
  <si>
    <t>2) ร้อยละของสถานพยาบาลและสถานประกอบการเพื่อสุขภาพได้รับการตรวจสอบมาตรฐานตามเกณฑ์ที่กำหนด</t>
  </si>
  <si>
    <t>สถานบริการสุขภาพภาครัฐร้อยละ 60</t>
  </si>
  <si>
    <t>A1 = จำนวนสถานบริการสุขภาพภาครัฐที่ได้รับการตรวจ</t>
  </si>
  <si>
    <t>กรมสนับสนุนบริการสุขภาพ</t>
  </si>
  <si>
    <t>โสพิศ/คุ้มครอง/095-9185856</t>
  </si>
  <si>
    <t>B1 = จำนวนสถานบริการสุขภาพภาครัฐทั้งหมด</t>
  </si>
  <si>
    <t>สถานพยาบาลร้อยละ 100</t>
  </si>
  <si>
    <t>A2 = จำนวนสถานพยาบาลที่ได้รับการตรวจ</t>
  </si>
  <si>
    <t>B2 = จำนวนสถานพยาบาลทั้งหมด</t>
  </si>
  <si>
    <t>(A2/B2) x 100</t>
  </si>
  <si>
    <t>สถานประกอบการเพื่อสุขภาพ(รวม)ร้อยละ 100</t>
  </si>
  <si>
    <t>A = จำนวนสถานประกอบการเพื่อสุขภาพที่ได้รับการตรวจ(รวม)</t>
  </si>
  <si>
    <t>B = จำนวนสถานประกอบการเพื่อสุขภาพทั้งหมด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</si>
  <si>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</si>
  <si>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</si>
  <si>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</si>
  <si>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 xml:space="preserve">รพศ./รพท./รพช.
และรพ.สังกัดกรมวิชาการร้อยละ 75
ผ่านเกณฑ์ระดับพื้นฐาน
</t>
  </si>
  <si>
    <t xml:space="preserve">A = จำนวนโรงพยาบาลสังกัดกระทรวงสาธารณสุขที่มีการจัดการมูลฝอยติดเชื้อได้ตามข้อ 1.1 และกิจกรรม GREEN&amp;CLEAN Hospital
</t>
  </si>
  <si>
    <t>กรมอนามัย/กรมควบคุมโรค</t>
  </si>
  <si>
    <t>นายนพดล  ทาทิตย์/นายเอกชัย  หอมชื่น /กลุ่มงานอนามัยสิ่งแวดล้อม</t>
  </si>
  <si>
    <t>B = จำนวนโรงพยาบาลสังกัดกระทรวงสาธารณสุขทั้งหมด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</si>
  <si>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</si>
  <si>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</si>
  <si>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ร้อยละ 100 ของจังหวัดผ่านเกณฑ์ระดับพื้นฐาน</t>
  </si>
  <si>
    <t xml:space="preserve">A = จำนวนสำนักงานสาธารณสุขจังหวัดที่มีระบบจัดการปัจจัยเสี่ยงด้านสิ่งแวดล้อมเพื่อ สุขภาพอย่างบูรณาการ มีประสิทธิภาพและยั่งยืน ระดับพื้นฐาน
</t>
  </si>
  <si>
    <t>อยู่ระหว่างดำเนินการ</t>
  </si>
  <si>
    <t>B = จำนวนจังหวัดในเขตสุขภาพทั้งหมด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</si>
  <si>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</si>
  <si>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</si>
  <si>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</si>
  <si>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Lead : 1) ร้อยละของคลินิกหมอครอบครัวที่เปิดดำเนินการในพื้นที่ (Primary Care Cluster)</t>
  </si>
  <si>
    <t>ร้อยละ 14.5</t>
  </si>
  <si>
    <t xml:space="preserve">A = จำนวนทีมของคลินิกหมอครอบครัวที่ รพศ./รพท/รพช./รพ.สต ดำเนินการให้บริการการแพทย์ปฐมภูมิ
</t>
  </si>
  <si>
    <t>สำนักนโยบายและยุทธศาสตร์</t>
  </si>
  <si>
    <t>นายสมบัติ  สมบัติวงษ์  /กลุ่มงานพัฒนาคุณภาพและรูปแบบบริการ/083-1188506</t>
  </si>
  <si>
    <t xml:space="preserve">B = จำนวนทีม บริการการแพทย์ปฐมภูมิเป้าหมาย 
</t>
  </si>
  <si>
    <t>Lag : 1) ร้อยละของอำเภอที่มี District Health System (DHS) คุณภาพ</t>
  </si>
  <si>
    <t>A = จำนวนอำเภอที่มี District Health System ผ่านเกณฑ์คุณภาพ</t>
  </si>
  <si>
    <t>ปีละ 3 ครั้ง(ไตรมาส 2 3 และ 4)</t>
  </si>
  <si>
    <t>สํานักบริหารการ สาธารณสุข</t>
  </si>
  <si>
    <t>B = จำนวนอำเภอ 9 แห่ง</t>
  </si>
  <si>
    <t>แผนงานที่ 6 : การพัฒนาระบบบริการสุขภาพ (Service Plan) (14 โครงการ)</t>
  </si>
  <si>
    <t>1. โครงการพัฒนาระบบบริการสุขภาพ สาขาโรคไม่ติดต่อเรื้อรัง</t>
  </si>
  <si>
    <t>Lead : 1) ร้อยละของผู้ป่วยโรคเบาหวานและโรคความดันโลหิตสูงที่ควบคุมได้</t>
  </si>
  <si>
    <t>เพิ่มขึ้นอย่างน้อยร้อยละ 5 จากปี 2559 หรือมากกว่าร้อยละ 40</t>
  </si>
  <si>
    <t>ผลงานปี 2559</t>
  </si>
  <si>
    <t>เบาหวาน</t>
  </si>
  <si>
    <t xml:space="preserve">A = จำนวนผู้ป่วยโรคเบาหวานที่ลงทะเบียนและอยู่ในพื้นที่รับผิดชอบ ในคลินิกบริการเครือข่ายทั้งหมดทีระดับค่าน้ำตาลอยู่ในเกณฑ์ที่ควบคุมได้
</t>
  </si>
  <si>
    <t xml:space="preserve">B = จำนวนผู้ป่วยโรคเบาหวานที่ลงทะเบียนและอยู่ในพื้นที่รับผิดชอบ ในคลินิกบริการเครือข่ายทั้งหมด
</t>
  </si>
  <si>
    <t>เพิ่มขึ้นจากปี 2559</t>
  </si>
  <si>
    <t>ความดันโลหิตสูง</t>
  </si>
  <si>
    <t>เพิ่มขึ้นอย่างน้อยร้อยละ 5 จากปี 2559 หรือมากกว่าร้อยละ 50</t>
  </si>
  <si>
    <t xml:space="preserve">C = จำนวนผู้ป่วยโรคความดันโลหิตสูงที่ลงทะเบียนและอยู่ในพื้นที่รับผิดชอบ ในคลินิกบริการเครือข่ายทั้งหมดทีระดับค่าน้ำตาลอยู่ในเกณฑ์ที่ควบคุมได้
</t>
  </si>
  <si>
    <t xml:space="preserve">D = จำนวนผู้ป่วยโรคความดันโลหิตสูงที่ลงทะเบียนและอยู่ในพื้นที่รับผิดชอบ ในคลินิกบริการเครือข่ายทั้งหมด
</t>
  </si>
  <si>
    <t>(C/D) x 100</t>
  </si>
  <si>
    <t>Lead : 1)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</si>
  <si>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มากกว่าร้อยละ 80</t>
  </si>
  <si>
    <t xml:space="preserve">A = จำนวนผู้ป่วยเบาหวาน ความดันโลหิตสูง ที่ขึ้นทะเบียนและอยู่ในพื้นที่รับผิดชอบ ได้รับการประเมินโอกาสเสี่ยงต่อการเกิดโรคหัวใจและหลอดเลือด (CVD Risk) 
</t>
  </si>
  <si>
    <t>ปีละ 1 ครั้ง
(ไตรมาส4)</t>
  </si>
  <si>
    <t xml:space="preserve">B = B = จำนวนผู้ป่วยเบาหวาน ความดันโลหิตสูง ที่ขึ้นทะเบียนและอยู่ในพื้นที่รับผิดชอบ 
</t>
  </si>
  <si>
    <t>Lag : 1)  อัตราตายของผู้ป่วยโรคหลอดเลือดสมอง</t>
  </si>
  <si>
    <t>น้อยกว่าร้อยละ 7</t>
  </si>
  <si>
    <t>A = จำนวนครั้งของการจำหน่ายผู้ป่วยโรคหลอดเลือดสมองตายจากทุกหอผู้ป่วย</t>
  </si>
  <si>
    <t>ปีละ 1 ครั้ง
(ไตรมาส4)
(ติดตามการเปลี่ยนแปลงไตรมาส 2 และ4)</t>
  </si>
  <si>
    <t xml:space="preserve">B = จำนวนครั้งของการจ่าหน่ายทุกสถานะของผู้ป่วยโรคหลอดเลือดสมองจากทุกหอผู้ป่วยในช่วงเวลาเดียวกัน
</t>
  </si>
  <si>
    <t>2) อัตราการเกิดการกำเริบเฉียบพลันในผู้ป่วยโรคปอดอุดกั้นเรื้อรัง</t>
  </si>
  <si>
    <t>ไม่เกิน 130 ครั้งต่อประชากรแสนคน
(กสธ. 32.5 ครั้ง)</t>
  </si>
  <si>
    <t xml:space="preserve">A = จำนวนครั้งของการรับไว้ที่ ER และเข้ารับการรักษาในโรงพยาบาลด้วยโรคปอดอุดกั้นเรื้อรังเป็นโรคหลัก (PDx = J440-J449)
</t>
  </si>
  <si>
    <t>B = จำนวนประชากรกลางปี อายุ 15 ปีขึ้นไปในเขตรับผิดชอบจากฐานข้อมูลประชากร</t>
  </si>
  <si>
    <t>2.โครงการป้องกันและควบคุมการดื้อยาต้านจุลชีพและการใช้ยาอย่างสมเหตุสมผล</t>
  </si>
  <si>
    <t xml:space="preserve">Lead : 1) ร้อยละของโรงพยาบาลที่ใช้ยาอย่างสมเหตุสมผล </t>
  </si>
  <si>
    <t>โรงพยาบาล RDU ขั้นที่ 1 ไม่น้อยกว่าร้อยละ 80 ของโรงพยาบาลทั้งหมด</t>
  </si>
  <si>
    <t xml:space="preserve">A = จำนวนโรงพยาบาล/เครือข่ายบริการสุขภาพระดับอำเภอส่งเสริมการใช้ยาอย่างสมเหตุผล  (RDU)
</t>
  </si>
  <si>
    <t>สบรส./
อย./
กรมวิทยาศาสตร์
การแพทย์</t>
  </si>
  <si>
    <t>ปรารถนา/คุ้มครอง/095-9185855</t>
  </si>
  <si>
    <t xml:space="preserve">B = จำนวนโรงพยาบาล/เครือข่ายบริการสุขภาพระดับอำเภอทั้งหมด </t>
  </si>
  <si>
    <t>3. โครงการพัฒนาศูนย์ความเป็นเลิศทางการแพทย์</t>
  </si>
  <si>
    <t>Lead : 1) ร้อยละการส่งต่อผู้ป่วยนอกเขตสุขภาพลดลง ร้อยละ 10 ต่อปี</t>
  </si>
  <si>
    <t>ลดลงร้อยละ 10</t>
  </si>
  <si>
    <t>A = จำนวนผู้ป่วย 4 สาขา ที่ส่งต่อออกนอกเขตสุขภาพรายไตรมาสปี 2559</t>
  </si>
  <si>
    <t>ปีละ 2 ครั้ง(ไตรมาสที่ 3 และ4)</t>
  </si>
  <si>
    <t>สำนักบริหารการสาธารณสุข</t>
  </si>
  <si>
    <t>B = จำนวนผู้ป่วย 4 สาขา ที่ส่งต่อออกนอกเขตสุขภาพรายไตรมาสปี 2560</t>
  </si>
  <si>
    <t>(A-B)/A x 100</t>
  </si>
  <si>
    <t>4. โครงการพัฒนาระบบบริการสุขภาพ สาขาทารกแรกเกิด</t>
  </si>
  <si>
    <t>Lag : 1) อัตราตายทารกแรกเกิด อายุน้อยกว่าหรือเท่ากับ 28 วัน</t>
  </si>
  <si>
    <t>น้อยกว่า 4 ต่อพันทารกเกิดมีชีพ</t>
  </si>
  <si>
    <t>A = จำนวนทารกแรกเกิดที่เสียชีวิตภายในอายุ 28 วัน</t>
  </si>
  <si>
    <t>B = จำนวนทำรกแรกเกิดมีชีพ</t>
  </si>
  <si>
    <t>(A/B) x 1,000</t>
  </si>
  <si>
    <t>5. โครงการดูแลผู้สูงอายุ ผู้พิการและผู้ด้อยโอกาส แบบประคับประคอง</t>
  </si>
  <si>
    <t>Lead : 1) ร้อยละของโรงพยาบาลที่มีการดูแลแบบประคับประคอง (Palliative Care)</t>
  </si>
  <si>
    <t xml:space="preserve">ผ่าน ขั้นตอนที่ 1 
  ข้อ 1.1 – 1.5
และ ขั้นตอนที่ 3
  (ไม่รวมขั้นตอน
   ที่ 2)
</t>
  </si>
  <si>
    <t xml:space="preserve">A = จำนวนโรงพยาบาล (ระดับ A, S, M, F) ดำเนินการผ่านระดับความส่าเร็จ ตามขั้นตอนที่กำหนดในวิธีการประเมินผล
</t>
  </si>
  <si>
    <t>อยู่ระหว่างการประเมินตนเอง</t>
  </si>
  <si>
    <t>B = จำนวนโรงพยาบาลทั้งหมด (ระดับ A,S,M,F) ในเขตสุขภาพ</t>
  </si>
  <si>
    <t>6. โครงการพัฒนาระบบบริการการแพทย์แผนไทยฯ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</si>
  <si>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</si>
  <si>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ร้อยละ 18.5</t>
  </si>
  <si>
    <t xml:space="preserve">A = 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</si>
  <si>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ทุกเดือน</t>
  </si>
  <si>
    <t>กรมพัฒนาการแพทย์แผนไทยและการแพทย์ทางเลือก</t>
  </si>
  <si>
    <t>นางสาวกัญญา  เทพรัตนะ/กลุ่มงานแพทย์แผนไทย/083-2420840</t>
  </si>
  <si>
    <t>B = จำนวนครั้งที่มารับบริการทั้งหมดของสถานบริการสาธารณสุขของรัฐ</t>
  </si>
  <si>
    <t>7. โครงการพัฒนาระบบบริการสุขภาพ สาขาสุขภาพจิตและจิตเวช</t>
  </si>
  <si>
    <t>Lead : 1) ร้อยละของผู้ป่วยโรคซึมเศร้าเข้าถึงบริการสุขภาพจิต</t>
  </si>
  <si>
    <t xml:space="preserve">A = จำนวนผู้ป่วยโรคซึมเศร้าที่มารับบริการตั้งแต่ปีงบประมาณ 2552 สะสมมาจนถึงปีงบประมาณ 2560
</t>
  </si>
  <si>
    <t>ปีละ 1 ครั้ง(ไตรมาส 4)</t>
  </si>
  <si>
    <t>B = จำนวนผู้ป่วยโรคซึมเศร้าคาดประมาณจากความชุกที่ได้จากการส่ารวจ</t>
  </si>
  <si>
    <t xml:space="preserve">Lag : 1) อัตราการฆ่าตัวตายสำเร็จ </t>
  </si>
  <si>
    <t>น้อยกว่าหรือเท่ากับ 6.3 ต่อประชากรแสนคน</t>
  </si>
  <si>
    <t>A = จำนวนผู้ฆ่าตัวตายส่าเร็จ</t>
  </si>
  <si>
    <t>ปีละ 1 ครั้ง
(ไตรมาส 4)</t>
  </si>
  <si>
    <t>8. โครงการพัฒนาระบบบริการสุขภาพ 5 สาขาหลัก</t>
  </si>
  <si>
    <t>Lag : 1) อัตราตายจากติดเชื้อ (Sepsis)</t>
  </si>
  <si>
    <t xml:space="preserve"> น้อยกว่า ร้อยละ 20 ในกลุ่มผู้ป่วย community-acquired sepsis และน้อยกว่า ร้อยละ 30 ในกลุ่มผู้ป่วย hospital-acquired or healthcare associated sepsis โดยไม่รวมกลุ่มผู้ป่วย palliative care</t>
  </si>
  <si>
    <t>A = จำนวนผู้ป่วย ที่เสียชีวิตจาก Sepsis</t>
  </si>
  <si>
    <t>รพร.สระแก้ว+นางภัทรา  ผาแก้ว/    กลุ่มงาน NCD/0 3742 5141-4 ต่อ 303</t>
  </si>
  <si>
    <t>B = จำนวนผู้ป่วยที่วินิจฉัย Sepsis</t>
  </si>
  <si>
    <t>9. โครงการพัฒนาระบบบริการสุขภาพ สาขาโรคหัวใจ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</si>
  <si>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</si>
  <si>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 xml:space="preserve">ร้อยละ 100 </t>
  </si>
  <si>
    <t xml:space="preserve">1A = รพ.ระดับ F2 ในเขตที่และ F2 ขึ้นไปที่มีการให้ยาละลายลิ่มเลือดในผู้ป่วย STEMI ในเขตบริการนั้น
</t>
  </si>
  <si>
    <t>2B = รพ. ระดับ F2 และ F2 ขึ้นไปทั้งหมดในเขตนั้น</t>
  </si>
  <si>
    <t>Lag : 1) อัตราตายของผู้ป่วยโรคหลอดเลือดหัวใจ</t>
  </si>
  <si>
    <t>ไม่เกิน 20.1 ต่อแสนประชากร</t>
  </si>
  <si>
    <t>A = จำนวนประชากรที่เสียชีวิตจากโรคหลอดเลือดหัวใจ(รหัส ICD-10 =I20-I25)</t>
  </si>
  <si>
    <t>นางภัทรา  ผาแก้ว/    กลุ่มงาน NCD/0 3742 5141-4 ต่อ 303</t>
  </si>
  <si>
    <t>B = จำนวนประชากรกลางในช่วงเวลาเดียวกัน</t>
  </si>
  <si>
    <t>10. โครงการพัฒนาระบบบริการสุขภาพ สาขาโรคมะเร็ง</t>
  </si>
  <si>
    <t>Lead : 1) ลดระยะเวลารอคอย ผ่าตัด เคมีบำบัด รังสีรักษา ของมะเร็ง 5 อันดับแรก</t>
  </si>
  <si>
    <t xml:space="preserve">1.ร้อยละของผู้ป่วยที่ได้รับการรักษาด้วยการผ่าตัดภายในระยะเวลา 4 สัปดาห์ </t>
  </si>
  <si>
    <t>มากกว่าหรือเท่ากับร้อยละ 80</t>
  </si>
  <si>
    <t xml:space="preserve">A(S) = จำนวนผู้ป่วยที่แพทย์วางแผนการรักษาด้วยการผ่าตัดและได้รับการผ่าตัดรักษา ≤4 สัปดาห์นับตามเกณฑ์ที่กำหนด
</t>
  </si>
  <si>
    <t>B(S) = จำนวนผู้ป่วยที่ได้รับการผ่าตัดเพื่อรักษามะเร็งทั้งหมดในปีที่รายงาน</t>
  </si>
  <si>
    <t xml:space="preserve">2.ร้อยละของผู้ป่วยที่ได้รับการรักษาด้วยเคมีบำบัดภายในระยะเวลา  6 สัปดาห์ </t>
  </si>
  <si>
    <t xml:space="preserve">A(C) = จำนวนผู้ป่วยที่แพทย์วางแผนการรักษาด้วยเคมีบำบัดและได้รับ การรักษาด้วยเคมีบำบัด ≤ 6 สัปดาห์นับตามเกณฑ์ที่กำหนด
</t>
  </si>
  <si>
    <t>B(C) = จำนวนผู้ป่วยที่ได้รับเคมีบำบัดเพื่อรักษามะเร็งทั้งหมดในปีที่รายงาน</t>
  </si>
  <si>
    <t xml:space="preserve">3.ร้อยละของผู้ป่วยที่ได้รับการรักษาด้วยรังสีรักษาภายในระยะเวลา 6 สัปดาห์ </t>
  </si>
  <si>
    <t xml:space="preserve">A(R) = จำนวนผู้ป่วยที่แพทย์วางแผนการรักษาด้วยรังสีรักษาและได้รับการรักษาด้วยรังสีรักษา ≤ 6 สัปดาห์นับตามเกณฑ์ที่กำหนด
</t>
  </si>
  <si>
    <t>B(R) = จำนวนผู้ป่วยที่ได้รับรังสีรักษาเพื่อรักษามะเร็งทั้งหมดในปีที่รายงาน</t>
  </si>
  <si>
    <t>Lag : 1) อัตราตายจากโรคมะเร็งตับ</t>
  </si>
  <si>
    <t>ไม่เกิน 23.5 ต่อประชากรแสนคน
(ลดลงร้อยละ 5 ในปี 64)(เป้าสระแก้ว 26.91)</t>
  </si>
  <si>
    <t>A = จำนวนการตายจากโรคมะเร็งตับ(รหัส ICD-10 = C220-C229)</t>
  </si>
  <si>
    <t>2) อัตราตายจากมะเร็งปอด</t>
  </si>
  <si>
    <t>ไม่เกิน 18 ต่อประชากรแสนคน
(ลดลงร้อยละ 5 ในปี 64)(เป้าสระแก้ว 9.96)</t>
  </si>
  <si>
    <t>A = จำนวนการตายจากโรคมะเร็งปอด (รหัส ICD-10 = C330-C349)</t>
  </si>
  <si>
    <t>11. โครงการพัฒนาระบบบริการสุขภาพ สาขาโรคไต</t>
  </si>
  <si>
    <t>Lag : 1) ร้อยละของผู้ป่วย CKD ที่มีอัตราการลดลงของ eGFR&lt;4 ml/min/1.73m2/yr</t>
  </si>
  <si>
    <t>มากกว่าหรือเท่ากับร้อยละ 65</t>
  </si>
  <si>
    <t xml:space="preserve">A = จำนวนผู้ป่วยโรคไตเรื้อรังระยะที่ 3-4 ที่มีอัตราการลดลงของ eGFR&lt; 4ml/min/1.73 m2/yr x 100
</t>
  </si>
  <si>
    <t>ปีละ 2 ครั้ง(ไตรมาสที่ 2 และ 3 ตามการตรวจราชการ)</t>
  </si>
  <si>
    <t>B = จำนวนผู้ป่วยโรคไตเรื้อรังระยะที่ 3-4</t>
  </si>
  <si>
    <t>12. โครงการพัฒนาระบบบริการสุขภาพ สาขาจักษุวิทยา</t>
  </si>
  <si>
    <t>Lead : 1) ร้อยละของผู้ป่วยตาบอดจากต้อกระจก (Blinding Cataract) ได้รับการผ่าตัดภายใน 30 วัน</t>
  </si>
  <si>
    <t xml:space="preserve">A = จ่านวนผู้ป่วยตาบอดจากต้อกระจก (Blinding Cataract) ที่ได้รับการผ่าตัด ภายใน 30 วัน
</t>
  </si>
  <si>
    <t xml:space="preserve">B = จำนวนผู้ป่วยตาบอดจากต้อกระจก (Blinding Cataract) ที่ก่าหนดเป็น เป้าหมาย โดคณะกรรมการพัฒนาระบบบริการสุขภาพสาขาตากระทรวงสาธารณสุข
</t>
  </si>
  <si>
    <t>13. โครงการพัฒนาระบบการดูแลสุขภาพช่องปาก</t>
  </si>
  <si>
    <t>Lead: 1) ร้อยละหน่วยบริการปฐมภูมิจัดบริการทันตกรรม</t>
  </si>
  <si>
    <t>A = จำนวนหน่วยบริการปฐมภูมิที่จัดบริการสุขภาพช่องปากผ่าน 14 กิจกรรม</t>
  </si>
  <si>
    <t>B =รพ.สต./ศสม.ที่จัดบริการสุขภาพช่องปากที่มีคุณภาพไม่น้อยกว่าร้อยละ 50</t>
  </si>
  <si>
    <t>C = จำนวนหน่วยบริการปฐมภูมิทั้งประเทศ</t>
  </si>
  <si>
    <t>ผ่านทั้ง A และ B</t>
  </si>
  <si>
    <t>ร้อยละ</t>
  </si>
  <si>
    <t>14. โครงการพัฒนาระบบบริการสุขภาพ สาขาปลูกถ่ายอวัยวะ</t>
  </si>
  <si>
    <t>Lag : 1) จำนวนการปลูกถ่ายไตสำเร็จ</t>
  </si>
  <si>
    <t>650 ราย</t>
  </si>
  <si>
    <t>จํานวนการปลูกถายไตสําเร็จ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</si>
  <si>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</si>
  <si>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</si>
  <si>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Lead : 1) ร้อยละของโรงพยาบาล F2 ขึ้นไป ที่มีระบบ ECS คุณภาพ</t>
  </si>
  <si>
    <t>A = จำนวนโรงพยาบาลที่ทำการประเมินความเสี่ยงของตนเองตามมิติที่กำหนด</t>
  </si>
  <si>
    <t>B = จำนวนโรงพยาบาลทั้งหมด ใน จังหวัด/ เขตบริการสุขภาพ  แต่ละ ระดับ</t>
  </si>
  <si>
    <t>n/a</t>
  </si>
  <si>
    <t>2) ร้อยละของ ER คุณภาพในโรงพยาบาลระดับ F2 ขึ้นไป</t>
  </si>
  <si>
    <t>ร้อยละ 75</t>
  </si>
  <si>
    <t>A = จำนวนโรงพยาบาลที่ทำการประเมินตนเอง ตาม มิติที่กำหนด</t>
  </si>
  <si>
    <t>กลุ่มงานพัมนาคุณภาพและรูปแบบบริการ    (กชพรรณ,กัลยา)</t>
  </si>
  <si>
    <t>3) ร้อยละ EMS คุณภาพใน รพ. ทุกระดับ</t>
  </si>
  <si>
    <t>มีแผนพัฒนา (ปี60)
ร้อยละ 95 (ปี64)</t>
  </si>
  <si>
    <t>A= จำนวนโรงพยาบาลระดับ F2 ขึ้นไปที่มีระบบ EMS คุณภาพ</t>
  </si>
  <si>
    <t>สถาบันการแพทย์ฉุกเฉิน /กรมการแพทย์</t>
  </si>
  <si>
    <t>B= จำนวนโรงพยาบาลระดับ F2 ขึ้นไปทั้งหมด</t>
  </si>
  <si>
    <t>Lag : 1) อัตราการเสียชีวิตจากการบาดเจ็บ (Trauma)</t>
  </si>
  <si>
    <t>น้อยกว่า ร้อยละ 1</t>
  </si>
  <si>
    <t xml:space="preserve">A = จำนวนผู้ป่วยใน จากการบาดเจ็บ (19 สาเหตุ) ที่มีค่า Ps score มากกว่าหรือเท่ากับ 0.75 และเสียชีวิต
</t>
  </si>
  <si>
    <t xml:space="preserve">B = จำนวนผู้ป่วยใน จากการบาดเจ็บ (19 สาเหตุ) ทุกราย ที่มีค่า Ps score มากกว่าหรือเท่ากับ 0.75
</t>
  </si>
  <si>
    <t>แผนงานที่ 8 : การพัฒนาคุณภาพหน่วยงานบริการด้านสุขภาพ (2 โครงการ)</t>
  </si>
  <si>
    <t>1. โครงการพัฒนาและรับรองคุณภาพตามมาตรฐาน (HA) สำหรับสถานพยาบาล</t>
  </si>
  <si>
    <t xml:space="preserve">Lead : 1) ร้อยละหน่วยบริการผ่านเกณฑ์มาตราฐาน 2P safety </t>
  </si>
  <si>
    <t>A = จำนวนโรงพยาบาลทีผ่านเกณฑ์มาตรฐาน 2P safety</t>
  </si>
  <si>
    <t>ปีละ 2 ครั้ง(ไตรมาสที่ 2 และ 4)</t>
  </si>
  <si>
    <t>B = จำนวนโรงพยาบาลทั้งหมด</t>
  </si>
  <si>
    <t>2) ร้อยละของหน่วยบริการที่ผ่านการรับรองคุณภาพโรงพยาบาล (HA)</t>
  </si>
  <si>
    <t>สถานพยาบาลภาครัฐร้อยละ 70</t>
  </si>
  <si>
    <t>A = จำนวนโรงพยาบาลสังกัดกระทรวงสาธารณสุข ในจังหวัดสระแก้ว ที่ผ่านเกณฑ์รับรอง HA ขั้น 3</t>
  </si>
  <si>
    <t>สถาบันรับรองคุณภาพสถานพยาบาล</t>
  </si>
  <si>
    <t>B = B = จำนวนโรงพยาบาลสังกัดกระทรวงสาธารณสุข ในจังหวัดสระแก้วทั้งหมด</t>
  </si>
  <si>
    <t>2. โครงการพัฒนาคุณภาพ รพ.สต.</t>
  </si>
  <si>
    <t>Lead : 1) ร้อยละของ รพ.สต. ในแต่ละอำเภอที่ผ่านเกณฑ์ระดับการพัฒนาคุณภาพ</t>
  </si>
  <si>
    <t>ร้อยละ 10</t>
  </si>
  <si>
    <t xml:space="preserve">A = จำนวน รพ.สต. ที่ผ่านเกณฑ์มาตรฐานคุณภาพโรงพยาบาลส่งเสริมสุขภาพตำบลติดดาว
</t>
  </si>
  <si>
    <t>B = จำนวนรพ.สต.ทั้งหมด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</si>
  <si>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</si>
  <si>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</si>
  <si>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lead : 1) ร้อยละของโรงพยาบาลชุมชนเฉลิมพระเกียรติ 80 พรรษา ที่ผ่านเกณฑ์คุณภาพที่กำหนด</t>
  </si>
  <si>
    <t>A = จำนวนโรงพยาบาลชุมชนเฉลิมพระเกียรติ 80 พรรษา ที่ผ่านเกณฑ์รับรอง HA</t>
  </si>
  <si>
    <t>B = จำนวนโรงพยาบาลชุมชนเฉลิมพระเกียรติ 80 พรรษาทั้งหมด</t>
  </si>
  <si>
    <t>ยุทธศาสตร</t>
  </si>
  <si>
    <t>2. โครงการพัฒนาเขตเศรษฐกิจพิเศษและสุขภาพแรงงานข้ามชาติ (Migrant Health)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</si>
  <si>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</si>
  <si>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ร้อยละ 25</t>
  </si>
  <si>
    <t xml:space="preserve">A = ผลรวมหน่วยบริการสาธารณสุข (รพศ., รพท., รพช.) ในเขตพัฒนาเศรษฐกิจพิเศษที่ ผ่านเกณฑ์การประเมินฯ ตั้งแต่ระดับเริ่มต้นพัฒนา (ขั้นพื้นฐาน) ขึ้นไป
</t>
  </si>
  <si>
    <t>นางสาวกรองกาณจน์ /กลุ่มงาน NCD/0 3742 5141-4 ต่อ 303</t>
  </si>
  <si>
    <t xml:space="preserve">B = จำนวนรวมของหน่วยบริการสาธารณสุข (รพศ./รพท./รพช.) ในเขตพัฒนาเศรษฐกิจพิเศษทั้งหมด
</t>
  </si>
  <si>
    <t>2) สัดส่วนของแรงงานต่างด้าวที่ได้รับการดูแลรักษาปัญหาสุขภาพที่ตรวจพบ</t>
  </si>
  <si>
    <t xml:space="preserve">A = จำนวนแรงงานต่างด้าวที่ได้รับการดูแลรักษาปัญหาสุขภาพ
</t>
  </si>
  <si>
    <t>ปีละ 3 ครั้ง</t>
  </si>
  <si>
    <t>นายสุรชัย เทียมพูล/กลุ่มงานประกันสุขภาพ</t>
  </si>
  <si>
    <t xml:space="preserve">B = จำนวนแรงงานต่างด้าวที่พบมีปัญหาสุขภาพที่สามารถตามตัวได้
</t>
  </si>
  <si>
    <t>3. โครงการเพิ่มการเข้าถึงบริการด้านสุขภาพในชายแดนใต้</t>
  </si>
  <si>
    <t>Lead  1) ความครอบคลุมเด็กได้รับวัคซีนตาม EPI ในชายแดนใต้</t>
  </si>
  <si>
    <t>DTP-HB3 ≥ 90</t>
  </si>
  <si>
    <t>A = จำนวนเด็กอายุครบ 1ปี ตามไตรมาส(1,2,3,4)ได้รับวัคซีน DTP-HB3</t>
  </si>
  <si>
    <t>สำนักตรวจและประเมินผล</t>
  </si>
  <si>
    <t>B = จำนวนเด็กอายุครบ 1 ปีทั้งหมด ตามไตรมาส(1,2,3,4)</t>
  </si>
  <si>
    <t>MMR1 ≥ 95</t>
  </si>
  <si>
    <t>A = จำนวนเด็กอายุครบ 1ปี ตามไตรมาส(1,2,3,4)ได้รับวัคซีน MMR1</t>
  </si>
  <si>
    <t>ประเมินผล</t>
  </si>
  <si>
    <t>Lag : 1) อัตราการเสียชีวิตของมารดาในชายแดนใต้</t>
  </si>
  <si>
    <t>ไม่เกิน 15 ต่อการเกิดมีชีพแสนคน</t>
  </si>
  <si>
    <t>A = จำนวนมารดาตายระหว่างการตั้งครรภ์ การคลอด หลังคลอด 42 วัน ทุกสาเหตุ ยกเว้น อุบัติเหตุในช่วงเวลาที่กำหนด</t>
  </si>
  <si>
    <t>แผนงานที่ 10 : ประเทศไทย 4.0 ด้านสาธารณสุข (2 โครงการ)</t>
  </si>
  <si>
    <t>1. โครงการพัฒนาสถานบริการด้านสุขภาพ</t>
  </si>
  <si>
    <t xml:space="preserve">Lead : 1) ร้อยละของสถานพยาบาลกลุ่มเป้าหมายได้รับการส่งเสริมพัฒนาระบบบริการสุขภาพให้มีมาตรฐานสากล </t>
  </si>
  <si>
    <t>ร้อยละ 40</t>
  </si>
  <si>
    <t xml:space="preserve">A = จำนวนสถานพยาบาลกลุ่ มเป้าหมายที่ได้รับการส่งเสริมองค์ความรู้ด้านมาตรฐานสถานพยาบาลระดับสากล
</t>
  </si>
  <si>
    <t>โสพิศ/คุ้มครอง/095-9185855 
(สถานพยาบาลเอกชน)</t>
  </si>
  <si>
    <t>B = จำนวนสถานพยาบาลกลุ่มเป้าหมายทั้งหมด</t>
  </si>
  <si>
    <t>จังหวัดสระแก้ว ไม่มี       รพ.เอกชน</t>
  </si>
  <si>
    <t>บริการสุขภาพ</t>
  </si>
  <si>
    <t>2. โครงการพัฒนาผลิตภัณฑ์สุขภาพและเทคโนโลยีทางการแพทย์</t>
  </si>
  <si>
    <t>Lead : 1) ร้อยละของยากลุ่มเป้าหมายที่ผลิตหรือนำเข้าเพื่อทดแทนยาต้นแบบเพิ่มขึ้น</t>
  </si>
  <si>
    <t>ร้อยละ 100 ของรายการยาตาม   บัญชีมุ่งเป้ามีผู้ประกอบการรับผิดชอบในการผลิตหรือนำเข้าเพื่อทดแทนยาต้นแบบ</t>
  </si>
  <si>
    <t>A = จำนวนยากลุ่มเป้าหมายที่ผลิตหรือนำเข้าเพื่อทดแทนยาต้นแบบ</t>
  </si>
  <si>
    <t>คณะกรรมการอาหารและยา</t>
  </si>
  <si>
    <t>B = จำนวนยากลุ่มเป้าหมายทั้งหมด</t>
  </si>
  <si>
    <t>(A/B) x 100 )</t>
  </si>
  <si>
    <t>2) ร้อยละรายการยาและเครื่องมือแพทย์ที่ได้รับการขึ้นทะเบียน</t>
  </si>
  <si>
    <t xml:space="preserve">A = จำนวนรายการยาและเครื่องมือแพทย์ที่ผ่านกระบวนการให้คำปรึกษาและได้รับ การขึ้นทะเบียน
</t>
  </si>
  <si>
    <t>ปรารถนา,โสพิศ/คุ้มครอง/095-9185855</t>
  </si>
  <si>
    <t xml:space="preserve">B = จำนวนรายการยาและเครื่องมือแพทย์ที่ผ่านกระบวนการให้คำปรึกษา และผ่านการรับ คำขอขึ้นทะเบียน
</t>
  </si>
  <si>
    <t>3) จำนวนตำรับยาแผนไทยแห่งชาติ อย่างน้อย 100 ตำรับ/ปี</t>
  </si>
  <si>
    <t>100 ตำรับ</t>
  </si>
  <si>
    <t>ผลงานจำนวนตำรับยาแผนไทย</t>
  </si>
  <si>
    <t xml:space="preserve">กลุม่งานแพทย์แผนไทยฯ    นางสาวหทัยชนก  บุญปก    099-1013003        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</si>
  <si>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</si>
  <si>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จัดทำฐานข้อมูลด้านวิทยาศาสตร์การแพทย์
(ร้อยละ 100 นำไปใช้ประโยชน์ได้ (ปี 64))</t>
  </si>
  <si>
    <t>A = จำนวนนวัตกรรมกรมวิทยาศาสตร์การแพทย์ที่ถูกนำไปใช้</t>
  </si>
  <si>
    <t>กรมการแพทย์/
กรมวิทยาศาสตร์
การแพทย์</t>
  </si>
  <si>
    <t>B = จำนวนนวัตกรรมกรมวิทยาศาสตร์การแพทย์ในฐานข้อมูลทั้งหมด</t>
  </si>
  <si>
    <t>5) จำนวนงานวิจัยสมุนไพรที่นำมาใช้จริงทางการแพทย์หรือการตลาดอย่างน้อย 10 เรื่องต่อปี</t>
  </si>
  <si>
    <t xml:space="preserve"> - วิจัย หรือ R2R  จำนวน 1 เรื่อง /ปี/อำเภอ (สำหรับแพทย์แผนไทย)
</t>
  </si>
  <si>
    <t xml:space="preserve"> 10 เรื่อง ต่อปี</t>
  </si>
  <si>
    <t>6 เดือนครั้ง</t>
  </si>
  <si>
    <t xml:space="preserve">กลุ่มงานแพทย์แผนไทยฯ    นางสาวนุชรี  บวงสวง  080-0962633      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</si>
  <si>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</si>
  <si>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</si>
  <si>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>1.โครงการพัฒนาการวางแผนกำลังคนด้านสุขภาพ</t>
  </si>
  <si>
    <t>Lead : 1) ระดับความสำเร็จในการวางแผนกำลังคนด้านสุขภาพ</t>
  </si>
  <si>
    <t>มีแผนกำลังคนด้านสุขภาพระดับที่ 5</t>
  </si>
  <si>
    <t>ระดับความสำเร็จ</t>
  </si>
  <si>
    <t>ผ่าน 3 ใน 5องค์ประกอบ ของผลงาน 6 เดือน</t>
  </si>
  <si>
    <t xml:space="preserve">อยู่ระหว่างดำเนินการ </t>
  </si>
  <si>
    <t>กลุ่มงานบริหารทรัพยากรบุคคล
ชุติญา/ชุติพร/ธมพร</t>
  </si>
  <si>
    <t xml:space="preserve">2. โครงการผลิตและพัฒนากำลังคนด้านสุขภาพสู่ความเป็นมืออาชีพ </t>
  </si>
  <si>
    <t>Lead : 1) ร้อยละของเขตสุขภาพที่มีการบริหารจัดการระบบการผลิตและพัฒนากำลังคนได้ตามเกณฑ์ที่กำหนด</t>
  </si>
  <si>
    <t xml:space="preserve">A = จำนวนเขตสุขภาพที่มีค่าเฉลี่ยที่ระดับ 3 ใน 5 องค์ประกอบ
</t>
  </si>
  <si>
    <t>สถาบันพระบรมราชชนก/สนง.เขตสุขภาพ</t>
  </si>
  <si>
    <t xml:space="preserve">B = จำนวนเขตสุขภาพทั้งหมด
</t>
  </si>
  <si>
    <t>Lag : 1) ร้อยละของบุคลากรที่ได้รับการพัฒนาตามเกณฑ์ที่กำหนด</t>
  </si>
  <si>
    <t>A = จำนวนบุคลากรที่ได้รับการพัฒนาในปีที่วัดผล</t>
  </si>
  <si>
    <t xml:space="preserve">สถาบันพระบรมราชชนก </t>
  </si>
  <si>
    <t>กลุ่มงานบริหารทรัพยากรบุคคล
ชุติญา</t>
  </si>
  <si>
    <t>B = จำนวนบุคลากรทั้งหมดจ่าแนกตามกลุ่มตามค่านิยาม</t>
  </si>
  <si>
    <t>3.โครงการเพิ่มประสิทธิภาพการบริหารจัดการกำลังคน</t>
  </si>
  <si>
    <t>lead  1)  ร้อยละของหน่วยงานที่มีการนำดัชนีความสุขของคนทำงาน (Happy Work Life Index) และ Core Value "MOPH" ไปใช้</t>
  </si>
  <si>
    <t xml:space="preserve">A = จำนวนหน่วยงานที่มีการน่าดัชนีความสุขของคนท่างาน (Happy Work Life Index)ไปใช้
</t>
  </si>
  <si>
    <t>กลุ่มบริหารงานบุคคล/สำนักนโยบายและยุทธศาสตร์</t>
  </si>
  <si>
    <t>B = จำนวนหน่วยงานในสังกัดกระทรวงสาธารณสุข</t>
  </si>
  <si>
    <t>2) ร้อยละของหน่วยงานที่มีการนำดัชนีองค์กรที่มีความสุข (Happy work place index) ไปใช้</t>
  </si>
  <si>
    <t xml:space="preserve">A = จำนวนหน่วยงานที่มีการน่าดัชนีองค์กรที่มีความสุข (Happy Work Place Index)ไปใช้
</t>
  </si>
  <si>
    <t>กลุ่มบริหารงานบุคคล สป./สำนักนโยบายและยุทธศาสตร์</t>
  </si>
  <si>
    <t>Lag : 1) อัตราการสูญเสียบุคลากรด้านสุขภาพ (Loss Rate)</t>
  </si>
  <si>
    <t>ระดับที่ 1 ลดลงจากอัตราสูญเสียเดิมร้อยละ 5 – 9.999</t>
  </si>
  <si>
    <t xml:space="preserve">A = จำนวนอัตราการสูญเสียเดิม   </t>
  </si>
  <si>
    <t>กลุ่มบริหารงานบุคคล สป.</t>
  </si>
  <si>
    <t>กลุ่มงานบริหารทรัพยากรบุคคล
ไพลิน</t>
  </si>
  <si>
    <t xml:space="preserve">B = จำนวนอัตราการสูญเสียที่ลดลง   </t>
  </si>
  <si>
    <t>Lag : 2)  ร้อยละของอำเภอที่มีบุคลากรสาธารณสุขเพียงพอ</t>
  </si>
  <si>
    <t>A = จำนวนอ่าเภอที่มีบุคลากรสาธารณสุขไม่ต่ากว่า 80 % ของแผนก่าลังคนด้านสุขภาพ</t>
  </si>
  <si>
    <t>สำนักนโยบายและยุทธศาสตร์/กลุ่มบริหารงานบุคคล สป.</t>
  </si>
  <si>
    <t>กลุ่มงานบริหารทรัพยากรบุคคล
ชุติพร/ธมพร</t>
  </si>
  <si>
    <t>B = จำนวนอ่าเภอทั้งหมด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</si>
  <si>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</si>
  <si>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</si>
  <si>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A = จำนวนครอบครัวที่มีศักยภาพในการดูแลสุขภาพตนเองได้ตามเกณฑ์ที่ก่าหนด</t>
  </si>
  <si>
    <t xml:space="preserve">นายเชาวลิต  นาคสวัสดิ์  /กลุ่มงานพัฒนาคุณภาพและรูปแบบบริการ/0 3742 5141 ต่อ 301  </t>
  </si>
  <si>
    <t>กําหนด</t>
  </si>
  <si>
    <t>B = จำนวนครอบครัวเป้าหมาย</t>
  </si>
  <si>
    <t>4. Governance Excellence (บริหารเป็นเลิศด้วยธรรมาภิบาล) (5 แผนงาน 9 โครงการ)</t>
  </si>
  <si>
    <t>แผนงานที่ 12 : การพัฒนาระบบธรรมาภิบาลและคุณภาพการบริการจัดการภาครัฐ (2 โครงการ)</t>
  </si>
  <si>
    <t>1. โครงการประเมินคุณธรรมและความโปร่งใส</t>
  </si>
  <si>
    <t>Lead : 1) ร้อยละของหน่วยงานในสังกัดกระทรวงสาธารณสุขผ่านเกณฑ์การประเมิน ITA</t>
  </si>
  <si>
    <t xml:space="preserve">A = จำนวนหน่วยงานที่ผ่านเกณฑ์การประเมินตนเองตามแบบประเมิน Evidence BaseIntegrity &amp; Transparency Assessment มากกว่าร้อยละ 85
</t>
  </si>
  <si>
    <t>0.5 (รพร.ไม่ส่ง)</t>
  </si>
  <si>
    <t>0.5 (รพ.ไม่สง)</t>
  </si>
  <si>
    <t>0.5 (สสอ.ไม่ส่ง)</t>
  </si>
  <si>
    <t>0.5 (รพ.ไม่ส่ง)</t>
  </si>
  <si>
    <t>ศูนย์ปราบปรามการทุจริต</t>
  </si>
  <si>
    <t>นางผ่องใส ม่วงประเสริฐ/งานควบคุมภายใน และตรวจสอบภายใน</t>
  </si>
  <si>
    <t>B = จำนวนหน่วยงานทั้งหมดที่ได้รับการประเมิน ITA</t>
  </si>
  <si>
    <t>การทุจริต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</si>
  <si>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</si>
  <si>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ร้อยละ 20</t>
  </si>
  <si>
    <t xml:space="preserve">A = มูลค่าการจัดซื้อร่วมของยาและเวชภัณฑ์ที่มิใช่ยาแต่ละประเภทของหน่วยงานในสังกัด กระทรวงสาธารณสุข
</t>
  </si>
  <si>
    <t>ปรารถนา/กลุ่มงานคุ้มครองผู้บริโภค/095-9185855</t>
  </si>
  <si>
    <t xml:space="preserve">B = มูลค่าการจัดซื้อทั้งหมดของยาและเวชภัณฑ์ที่มิใช่ยาแต่ละประเภทของหน่วยงานใน สังกัดกระทรวงสาธารณสุข
</t>
  </si>
  <si>
    <t>ผลงานอัตราส่วน (A/B)</t>
  </si>
  <si>
    <t>2. โครงการพัฒนาระบบควบคุมภายในและบริหารความเสี่ยง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</si>
  <si>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</si>
  <si>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 xml:space="preserve">
ร้อยละ 2 (ปี 60)
ร้อยละ 10 (ปี 64)</t>
  </si>
  <si>
    <t>A = จำนวนหน่วยงานภายในกระทรวงสาธารณสุข ได้คะแนนประเมิน 5 คะแนน</t>
  </si>
  <si>
    <t>0.5(สสอ.ไม่ส่ง)</t>
  </si>
  <si>
    <t>กลุ่มตรวจสอบภายในระดับกระทรวง</t>
  </si>
  <si>
    <t>B = จำนวนหน่วยงานทั้งหมดที่ถูกประเมิน</t>
  </si>
  <si>
    <t xml:space="preserve">2) ร้อยละหน่วยงานที่ผ่านเกณฑ์ PMQA
</t>
  </si>
  <si>
    <t xml:space="preserve">A = จำนวนส่วนราชการในสังกัดกระทรวสาธารณสุขผ่านเกณฑ์คุณภาพการบริหารจัดการภาครัฐ (PMQA) รายหมวด
</t>
  </si>
  <si>
    <t>กพร.สป.</t>
  </si>
  <si>
    <t>กลุ่มงานพัฒนาคุณภาพและรูปแบบบริการ</t>
  </si>
  <si>
    <t>B = จำนวนส่วนราชการในสังกัดกระทรวสาธารณสุขทั้งหมด</t>
  </si>
  <si>
    <t>แผนงานที่ 13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</si>
  <si>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</si>
  <si>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lead   1) ร้อยละของจังหวัดและหน่วยบริการที่ผ่านเกณฑ์คุณภาพข้อมูล(ติดตามโดยใช้ 43 แฟ้ม) ข้อมูลต้องใช้จาก สนย.</t>
  </si>
  <si>
    <t>คุณภาพข้อมูลสาเหตุการตายไม่น้อยกว่าร้อยละ 25</t>
  </si>
  <si>
    <t>A = จำนวนโรงพยาบาล จ.สระแก้ว ที่ผ่านเกณฑ์คุณภาพข้อมูลสาเหตุการตาย</t>
  </si>
  <si>
    <t>ดำเนินการ</t>
  </si>
  <si>
    <t>นายสาคิด ทัศนพินิ/งานข้อมูลข่าวสารและเทคโนโลยีสารสนเทศ/0-3742-5141 ต่อ 109</t>
  </si>
  <si>
    <t>B = จำนวนโรงพยาบาลทั้งหมดใน จ.สระแก้ว</t>
  </si>
  <si>
    <t>illdefine 31.9
รอข้อมูลไตรมาส 2 จาก สนย.</t>
  </si>
  <si>
    <t>คุณภาพข้อมูลข้อมูลบริการสุขภาพ ไม่น้อยกว่าร้อยละ 80</t>
  </si>
  <si>
    <t>A = จำนวนหน่วยบริการที่ผ่านเกณฑ์คุณภาพข้อมูลบริการสุขภาพ</t>
  </si>
  <si>
    <t>นายศุภชัย เงางาม/งานข้อมูลข่าวสารและเทคโนโลยีสารสนเทศ/0-3742-5141 ต่อ 109</t>
  </si>
  <si>
    <t>B = จำนวนหน่วยบริการทั้งหมด</t>
  </si>
  <si>
    <t>2. โครงการพัฒนาสุขภาพด้วยเศรษฐกิจดิจิทัล (Digital Economy)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</si>
  <si>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</si>
  <si>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A = จำนวนสถานบริการที่สามารถแลกเปลี่ยนกันได้ </t>
  </si>
  <si>
    <t>ปีละ 2 ครั้ง(เดือน มีนาคม, สิงหาคม)</t>
  </si>
  <si>
    <t xml:space="preserve">ศูนย์เทคโนโลยีสารสนเทศ  </t>
  </si>
  <si>
    <t>นายจิรเดช ช่างสาย/งานข้อมูลข่าวสารและเทคโนโลยีสารสนเทศ/0-3742-5141 ต่อ 109</t>
  </si>
  <si>
    <t xml:space="preserve">B = จำนวนสถานบริการทั้งหมด </t>
  </si>
  <si>
    <t>2) ร้อยละของประชาชนเข้าถึงข้อมูลสุขภาพตนเองได้ (Personal Health Record)</t>
  </si>
  <si>
    <t>A = จำนวนประชาชนกลุ่มเป้าหมายที่สามารถเข้าถึงข้อมูลสุขภาพตนเองได้</t>
  </si>
  <si>
    <t>นายทรงพล เพียเพ็งต้น/งานข้อมูลข่าวสารและเทคโนโลยีสารสนเทศ/0-3742-5141 ต่อ 109</t>
  </si>
  <si>
    <t xml:space="preserve">B = จำนวนประชุมกลุ่มเป้าหมาย </t>
  </si>
  <si>
    <t>ระดับ 4</t>
  </si>
  <si>
    <t>ระดับความสำเร็จในการประกาศมาตรฐานที่ประชาชนสามารถเข้าถึงข้อมูลสุขภาพของตนเอง</t>
  </si>
  <si>
    <t>แผนงานที่ 14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</si>
  <si>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</si>
  <si>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</si>
  <si>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ค่าความต่างต้องลดลงจากปีก่อนหน้า(ปี 60)</t>
  </si>
  <si>
    <t>ภายในปี 2565</t>
  </si>
  <si>
    <t>สำนักงานพัฒนานโยบายสุขภาพระหว่างประเทศ</t>
  </si>
  <si>
    <t>กลุ่มงานประกันสุขภาพ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</si>
  <si>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</si>
  <si>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ปรึกษาหารือ และตกลงร่วมกันในหัวข้อ (ก) วิธีการจ่ายเงินหนึ่งวิธีตัวอย่าง และ(ข) อัตราการจ่ายเงิน จากนั้นติดตามและประเมินผล – เก็บข้อมูล base line</t>
  </si>
  <si>
    <t>ใช้ข้อมูลทุติยภูมิของระบบประกันสุขภาพภาครัฐ 3 ระบบหลัก</t>
  </si>
  <si>
    <t>3) ร้อยละของประชากรเข้าถึงบริการการแพทย์ฉุกเฉินปี 2560</t>
  </si>
  <si>
    <t>ร้อยละ 95.5</t>
  </si>
  <si>
    <t>A = จำนวนผู้ป่วยฉุกเฉินที่ได้รับบริการการแพทย์ฉุกเฉินโดยชุดปฏิบัติการฉุกเฉินที่ได้ มาตรฐานในแต่ละจังหวัดที่บันทึกในระบบ ITEMS</t>
  </si>
  <si>
    <t>ทุก 3 เดือน(โปรแกรม ITEMS)</t>
  </si>
  <si>
    <t>สถาบันการแพทย์ฉุกเฉิน</t>
  </si>
  <si>
    <t xml:space="preserve">B = จำนวนผู้ป่วยฉุกเฉินที่เป็นเป้าหมายปี 2560 </t>
  </si>
  <si>
    <t>Lag : 1) ครัวเรือนที่ต้องกลายเป็นครัวเรือนยากจนภายหลังจากการจ่ายค่ารักษาพยาบาล (Health impoverishment) ไม่เกินร้อยละ 0.4</t>
  </si>
  <si>
    <t>ไม่เกินร้อยละ 0.47</t>
  </si>
  <si>
    <t>A = จำนวนครัวเรือนที่อยู่เหนือเส้นความยากจนที่เป็นครัวเรือนภายใต้เส้นความยากจนภายหลังจ่ายค่ารักษาพยาบาล</t>
  </si>
  <si>
    <t>สปสช.</t>
  </si>
  <si>
    <t>B = จำนวนครัวเรือนทั้งหมด</t>
  </si>
  <si>
    <t>2. โครงการบริหารจัดการด้านการเงินการคลัง</t>
  </si>
  <si>
    <t>Lag : 1) ร้อยละค่าใช้จ่ายด้านสุขภาพ (Health Expenditure) ต่อผลิตภัณฑ์มวลรวมของประเทศ (GDP)</t>
  </si>
  <si>
    <t>ไม่น้อยกว่าร้อยละ 4.5</t>
  </si>
  <si>
    <t>A = รายจ่ายด้านสุขภาพของประเทศ</t>
  </si>
  <si>
    <t>B= ผลิตภัณฑ์มวลรวมในประเทศ</t>
  </si>
  <si>
    <t>2) ค่าใช้จ่ายด้านสุขภาพต่อรายประชากร (Health Expenditure per capita)</t>
  </si>
  <si>
    <t>ไม่น้อยกว่า 5000</t>
  </si>
  <si>
    <t>ค่าใช้จ่ายด้านสุขภาพต่อรายประชากร</t>
  </si>
  <si>
    <t>3) ร้อยละของหน่วยบริการที่ประสบภาวะวิกฤตทางการเงิน</t>
  </si>
  <si>
    <t>ไม่เกิน ร้อยละ 8</t>
  </si>
  <si>
    <t xml:space="preserve">A = จำนวนหน่วยบริการสังกัดส่านักงานปลัดกระทรวงสาธารณสุขที่ประสบภาวะวิกฤติ
ทางการเงิน
</t>
  </si>
  <si>
    <t>กลุ่มประกันสุขภาพ</t>
  </si>
  <si>
    <t xml:space="preserve">B = จำนวนหน่ว ยบริก ารสังกัดส่านักงานปลัด กระทรวงสาธารณสุข ทั้ง หมด (หน่วยบริการที่จัดส่งรายงานงบทดลอง)
</t>
  </si>
  <si>
    <t>แผนงานที่ 15 : การพัฒนางานวิจัยและองค์ความรู้ด้านสุขภาพ (2 โครงการ)</t>
  </si>
  <si>
    <t>1. โครงการพัฒนางานวิจัย</t>
  </si>
  <si>
    <t>Lead : 1) ร้อยละผลงานวิจัย/R2R ด้านสุขภาพที่เผยแพร่ให้หน่วยงานต่างๆนำไปใช้ประโยชน์</t>
  </si>
  <si>
    <t xml:space="preserve">A = จำนวนผลงานวิจัย/R2R ด้านสุขภาพที่ให้หน่วยงานต่าง ๆ นำไปใช้ประโยชน์
</t>
  </si>
  <si>
    <t>สำนักวิชาการ</t>
  </si>
  <si>
    <t xml:space="preserve">B = จำนวนผลงานวิจัย/R2R ด้านสุขภาพทั้งหมดที่ตีพิมพ์เผยแพร่ทางสื่อต่าง ๆ
</t>
  </si>
  <si>
    <t>2) ร้อยละงบประมาณที่เกี่ยวกับการวิจัยไม่น้อยกว่าร้อยละ 1.5 ของงบดำเนินการต่อปี</t>
  </si>
  <si>
    <t>ไม่น้อยกว่าร้อยละ 1.5</t>
  </si>
  <si>
    <t xml:space="preserve">A = งบประมาณดำเนินการที่เกี่ยวกับการวิจัยของหน่วยงานในสังกัดกระทรวงสาธารณสุข
</t>
  </si>
  <si>
    <t xml:space="preserve">B = งบประมาณดำเนินการทั้งหมดของหน่วยงานในสังกัดกระทรวงสาธารณสุข
</t>
  </si>
  <si>
    <t>2. โครงการสร้างองค์ความรู้และการจัดการความรู้ด้านสุขภาพ</t>
  </si>
  <si>
    <t>lead : 1) ร้อยละหน่วยงานมีระบบ Knowledge Management ผ่านเกณฑ์คุณภาพ</t>
  </si>
  <si>
    <t>A = จำนวนหน่วยงานผ่านเกณฑ์คุณภาพ</t>
  </si>
  <si>
    <t>ปีละ 1 ครั้ง(เดือนกันยายน)</t>
  </si>
  <si>
    <t>B = จำนวนหน่วยงานทั้งหมด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</si>
  <si>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</si>
  <si>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</si>
  <si>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 xml:space="preserve"> Lag : 1) ร้อยละความสำเร็จของการบังคับใช้กฎหมายครบองค์ประกอบที่กำหนดของสำนักงานสาธารณสุขจังหวัด</t>
  </si>
  <si>
    <t>ร้อยละ 90</t>
  </si>
  <si>
    <t>A = จำนวนการบังคับใช้กฎหมายในจังหวัดสระแก้วได้ครบองค์ประกอบ</t>
  </si>
  <si>
    <t xml:space="preserve">กลุ่มกฎหมาย </t>
  </si>
  <si>
    <t>นายปราโมทย์  บุญเปล่ง กลุ่มงานนิติการ</t>
  </si>
  <si>
    <t>B = จำนวนการบังคับใช้กฎหมายได้ครบองค์ประกอบในจังหวัดสระแก้วทั้งหมด</t>
  </si>
  <si>
    <t>รวม 16 แผนงาน 48 โครงการ 96 ตัวชี้วัด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</si>
</sst>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##0;###0"/>
    <numFmt numFmtId="188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b/>
      <sz val="20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4"/>
      <color rgb="FF000000"/>
      <name val="Wingdings 2"/>
      <family val="1"/>
      <charset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sz val="12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CBAC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472C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30">
    <xf numFmtId="0" fontId="0" fillId="0" borderId="0" xfId="0"/>
    <xf numFmtId="0" fontId="3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4" fillId="3" borderId="2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0" fontId="5" fillId="4" borderId="3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top" wrapText="1"/>
    </xf>
    <xf numFmtId="0" fontId="7" fillId="4" borderId="5" xfId="3" applyFont="1" applyFill="1" applyBorder="1" applyAlignment="1">
      <alignment horizontal="center" vertical="top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top" wrapText="1"/>
    </xf>
    <xf numFmtId="0" fontId="7" fillId="5" borderId="2" xfId="3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4" borderId="6" xfId="3" applyFont="1" applyFill="1" applyBorder="1" applyAlignment="1">
      <alignment horizontal="center" vertical="top" wrapText="1"/>
    </xf>
    <xf numFmtId="0" fontId="5" fillId="4" borderId="13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9" fillId="6" borderId="3" xfId="3" applyFont="1" applyFill="1" applyBorder="1" applyAlignment="1">
      <alignment horizontal="left" vertical="top" wrapText="1"/>
    </xf>
    <xf numFmtId="0" fontId="7" fillId="7" borderId="3" xfId="3" applyFont="1" applyFill="1" applyBorder="1" applyAlignment="1">
      <alignment horizontal="left" vertical="top" wrapText="1"/>
    </xf>
    <xf numFmtId="0" fontId="8" fillId="4" borderId="13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top" wrapText="1"/>
    </xf>
    <xf numFmtId="0" fontId="7" fillId="5" borderId="15" xfId="3" applyFont="1" applyFill="1" applyBorder="1" applyAlignment="1">
      <alignment horizontal="center" vertical="top" wrapText="1"/>
    </xf>
    <xf numFmtId="0" fontId="7" fillId="4" borderId="16" xfId="3" applyFont="1" applyFill="1" applyBorder="1" applyAlignment="1">
      <alignment horizontal="center" vertical="top" wrapText="1"/>
    </xf>
    <xf numFmtId="0" fontId="7" fillId="4" borderId="7" xfId="3" applyFont="1" applyFill="1" applyBorder="1" applyAlignment="1">
      <alignment horizontal="center" vertical="top" wrapText="1"/>
    </xf>
    <xf numFmtId="0" fontId="7" fillId="4" borderId="3" xfId="3" applyFont="1" applyFill="1" applyBorder="1" applyAlignment="1">
      <alignment horizontal="center" vertical="top" wrapText="1"/>
    </xf>
    <xf numFmtId="0" fontId="7" fillId="4" borderId="17" xfId="3" applyFont="1" applyFill="1" applyBorder="1" applyAlignment="1">
      <alignment horizontal="center" vertical="top" wrapText="1"/>
    </xf>
    <xf numFmtId="0" fontId="7" fillId="8" borderId="2" xfId="3" applyFont="1" applyFill="1" applyBorder="1" applyAlignment="1">
      <alignment horizontal="left" vertical="top" wrapText="1"/>
    </xf>
    <xf numFmtId="0" fontId="7" fillId="9" borderId="2" xfId="3" applyFont="1" applyFill="1" applyBorder="1" applyAlignment="1">
      <alignment horizontal="left" vertical="top" wrapText="1"/>
    </xf>
    <xf numFmtId="0" fontId="10" fillId="3" borderId="13" xfId="3" applyFont="1" applyFill="1" applyBorder="1" applyAlignment="1">
      <alignment horizontal="left" vertical="top" wrapText="1"/>
    </xf>
    <xf numFmtId="187" fontId="9" fillId="3" borderId="13" xfId="3" applyNumberFormat="1" applyFont="1" applyFill="1" applyBorder="1" applyAlignment="1">
      <alignment horizontal="center" vertical="top" wrapText="1"/>
    </xf>
    <xf numFmtId="0" fontId="10" fillId="3" borderId="18" xfId="3" applyFont="1" applyFill="1" applyBorder="1" applyAlignment="1">
      <alignment horizontal="left" vertical="top" wrapText="1"/>
    </xf>
    <xf numFmtId="0" fontId="10" fillId="3" borderId="19" xfId="3" applyFont="1" applyFill="1" applyBorder="1" applyAlignment="1">
      <alignment horizontal="center" vertical="top" wrapText="1"/>
    </xf>
    <xf numFmtId="0" fontId="10" fillId="3" borderId="19" xfId="3" applyFont="1" applyFill="1" applyBorder="1" applyAlignment="1">
      <alignment horizontal="left" vertical="top" wrapText="1"/>
    </xf>
    <xf numFmtId="0" fontId="9" fillId="3" borderId="20" xfId="3" applyFont="1" applyFill="1" applyBorder="1" applyAlignment="1">
      <alignment horizontal="center" vertical="top" wrapText="1"/>
    </xf>
    <xf numFmtId="0" fontId="9" fillId="3" borderId="13" xfId="3" applyFont="1" applyFill="1" applyBorder="1" applyAlignment="1">
      <alignment horizontal="center" vertical="top" wrapText="1"/>
    </xf>
    <xf numFmtId="0" fontId="10" fillId="9" borderId="2" xfId="3" applyFont="1" applyFill="1" applyBorder="1" applyAlignment="1">
      <alignment horizontal="right" vertical="top" wrapText="1"/>
    </xf>
    <xf numFmtId="0" fontId="10" fillId="10" borderId="2" xfId="3" applyFont="1" applyFill="1" applyBorder="1" applyAlignment="1">
      <alignment horizontal="right" vertical="top" wrapText="1"/>
    </xf>
    <xf numFmtId="0" fontId="10" fillId="3" borderId="13" xfId="3" applyFont="1" applyFill="1" applyBorder="1" applyAlignment="1">
      <alignment horizontal="center" vertical="top" wrapText="1"/>
    </xf>
    <xf numFmtId="0" fontId="10" fillId="3" borderId="13" xfId="3" applyFont="1" applyFill="1" applyBorder="1" applyAlignment="1">
      <alignment horizontal="center" vertical="top" wrapText="1"/>
    </xf>
    <xf numFmtId="0" fontId="11" fillId="3" borderId="13" xfId="3" applyFont="1" applyFill="1" applyBorder="1" applyAlignment="1">
      <alignment horizontal="center" vertical="top" wrapText="1"/>
    </xf>
    <xf numFmtId="0" fontId="12" fillId="3" borderId="13" xfId="3" applyFont="1" applyFill="1" applyBorder="1" applyAlignment="1">
      <alignment horizontal="center" vertical="top" wrapText="1"/>
    </xf>
    <xf numFmtId="0" fontId="10" fillId="3" borderId="14" xfId="3" applyFont="1" applyFill="1" applyBorder="1" applyAlignment="1">
      <alignment horizontal="center" vertical="top" wrapText="1"/>
    </xf>
    <xf numFmtId="0" fontId="10" fillId="3" borderId="21" xfId="3" applyFont="1" applyFill="1" applyBorder="1" applyAlignment="1">
      <alignment horizontal="center" vertical="top" wrapText="1"/>
    </xf>
    <xf numFmtId="0" fontId="10" fillId="3" borderId="15" xfId="3" applyFont="1" applyFill="1" applyBorder="1" applyAlignment="1">
      <alignment horizontal="center" vertical="top" wrapText="1"/>
    </xf>
    <xf numFmtId="0" fontId="10" fillId="3" borderId="2" xfId="3" applyFont="1" applyFill="1" applyBorder="1" applyAlignment="1">
      <alignment horizontal="center" vertical="top" wrapText="1"/>
    </xf>
    <xf numFmtId="0" fontId="10" fillId="3" borderId="2" xfId="3" applyFont="1" applyFill="1" applyBorder="1" applyAlignment="1">
      <alignment horizontal="left" vertical="top" wrapText="1"/>
    </xf>
    <xf numFmtId="0" fontId="10" fillId="3" borderId="6" xfId="3" applyFont="1" applyFill="1" applyBorder="1" applyAlignment="1">
      <alignment horizontal="center" vertical="top" wrapText="1"/>
    </xf>
    <xf numFmtId="0" fontId="10" fillId="3" borderId="22" xfId="3" applyFont="1" applyFill="1" applyBorder="1" applyAlignment="1">
      <alignment horizontal="center" vertical="top" wrapText="1"/>
    </xf>
    <xf numFmtId="187" fontId="9" fillId="3" borderId="23" xfId="3" applyNumberFormat="1" applyFont="1" applyFill="1" applyBorder="1" applyAlignment="1">
      <alignment horizontal="center" vertical="top" wrapText="1"/>
    </xf>
    <xf numFmtId="0" fontId="10" fillId="3" borderId="24" xfId="3" applyFont="1" applyFill="1" applyBorder="1" applyAlignment="1">
      <alignment horizontal="left" vertical="top" wrapText="1"/>
    </xf>
    <xf numFmtId="0" fontId="9" fillId="3" borderId="25" xfId="3" applyFont="1" applyFill="1" applyBorder="1" applyAlignment="1">
      <alignment horizontal="center" vertical="top" wrapText="1"/>
    </xf>
    <xf numFmtId="0" fontId="9" fillId="3" borderId="23" xfId="3" applyFont="1" applyFill="1" applyBorder="1" applyAlignment="1">
      <alignment horizontal="center" vertical="top" wrapText="1"/>
    </xf>
    <xf numFmtId="0" fontId="10" fillId="3" borderId="23" xfId="3" applyFont="1" applyFill="1" applyBorder="1" applyAlignment="1">
      <alignment horizontal="center" vertical="top" wrapText="1"/>
    </xf>
    <xf numFmtId="0" fontId="10" fillId="3" borderId="23" xfId="3" applyFont="1" applyFill="1" applyBorder="1" applyAlignment="1">
      <alignment horizontal="center" vertical="top" wrapText="1"/>
    </xf>
    <xf numFmtId="0" fontId="11" fillId="3" borderId="23" xfId="3" applyFont="1" applyFill="1" applyBorder="1" applyAlignment="1">
      <alignment horizontal="center" vertical="top" wrapText="1"/>
    </xf>
    <xf numFmtId="0" fontId="12" fillId="3" borderId="23" xfId="3" applyFont="1" applyFill="1" applyBorder="1" applyAlignment="1">
      <alignment horizontal="center" vertical="top" wrapText="1"/>
    </xf>
    <xf numFmtId="0" fontId="10" fillId="3" borderId="26" xfId="3" applyFont="1" applyFill="1" applyBorder="1" applyAlignment="1">
      <alignment horizontal="center" vertical="top" wrapText="1"/>
    </xf>
    <xf numFmtId="187" fontId="9" fillId="3" borderId="3" xfId="3" applyNumberFormat="1" applyFont="1" applyFill="1" applyBorder="1" applyAlignment="1">
      <alignment horizontal="center" vertical="top" wrapText="1"/>
    </xf>
    <xf numFmtId="0" fontId="10" fillId="3" borderId="27" xfId="3" applyFont="1" applyFill="1" applyBorder="1" applyAlignment="1">
      <alignment horizontal="left" vertical="top" wrapText="1"/>
    </xf>
    <xf numFmtId="0" fontId="9" fillId="3" borderId="28" xfId="3" applyFont="1" applyFill="1" applyBorder="1" applyAlignment="1">
      <alignment horizontal="center" vertical="top" wrapText="1"/>
    </xf>
    <xf numFmtId="0" fontId="10" fillId="9" borderId="2" xfId="3" applyFont="1" applyFill="1" applyBorder="1" applyAlignment="1">
      <alignment horizontal="left" vertical="top" wrapText="1"/>
    </xf>
    <xf numFmtId="0" fontId="10" fillId="3" borderId="3" xfId="3" applyFont="1" applyFill="1" applyBorder="1" applyAlignment="1">
      <alignment horizontal="center" vertical="top" wrapText="1"/>
    </xf>
    <xf numFmtId="0" fontId="10" fillId="3" borderId="3" xfId="3" applyFont="1" applyFill="1" applyBorder="1" applyAlignment="1">
      <alignment horizontal="center" vertical="top" wrapText="1"/>
    </xf>
    <xf numFmtId="0" fontId="12" fillId="3" borderId="3" xfId="3" applyFont="1" applyFill="1" applyBorder="1" applyAlignment="1">
      <alignment horizontal="center" vertical="top" wrapText="1"/>
    </xf>
    <xf numFmtId="0" fontId="11" fillId="3" borderId="3" xfId="3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top" wrapText="1"/>
    </xf>
    <xf numFmtId="49" fontId="10" fillId="3" borderId="30" xfId="0" quotePrefix="1" applyNumberFormat="1" applyFont="1" applyFill="1" applyBorder="1" applyAlignment="1">
      <alignment horizontal="center" vertical="top" wrapText="1"/>
    </xf>
    <xf numFmtId="0" fontId="10" fillId="3" borderId="31" xfId="0" applyFont="1" applyFill="1" applyBorder="1" applyAlignment="1">
      <alignment horizontal="center" vertical="top"/>
    </xf>
    <xf numFmtId="49" fontId="10" fillId="3" borderId="32" xfId="0" quotePrefix="1" applyNumberFormat="1" applyFont="1" applyFill="1" applyBorder="1" applyAlignment="1">
      <alignment horizontal="center" vertical="top" wrapText="1"/>
    </xf>
    <xf numFmtId="0" fontId="10" fillId="11" borderId="2" xfId="3" applyFont="1" applyFill="1" applyBorder="1" applyAlignment="1">
      <alignment horizontal="left" vertical="top" wrapText="1"/>
    </xf>
    <xf numFmtId="0" fontId="10" fillId="3" borderId="33" xfId="0" applyFont="1" applyFill="1" applyBorder="1" applyAlignment="1">
      <alignment horizontal="center" vertical="top"/>
    </xf>
    <xf numFmtId="49" fontId="10" fillId="3" borderId="34" xfId="0" quotePrefix="1" applyNumberFormat="1" applyFont="1" applyFill="1" applyBorder="1" applyAlignment="1">
      <alignment horizontal="center" vertical="top" wrapText="1"/>
    </xf>
    <xf numFmtId="187" fontId="9" fillId="3" borderId="3" xfId="3" applyNumberFormat="1" applyFont="1" applyFill="1" applyBorder="1" applyAlignment="1">
      <alignment vertical="top" wrapText="1"/>
    </xf>
    <xf numFmtId="0" fontId="10" fillId="3" borderId="7" xfId="3" applyFont="1" applyFill="1" applyBorder="1" applyAlignment="1">
      <alignment horizontal="center" vertical="top" wrapText="1"/>
    </xf>
    <xf numFmtId="0" fontId="10" fillId="3" borderId="6" xfId="3" quotePrefix="1" applyFont="1" applyFill="1" applyBorder="1" applyAlignment="1">
      <alignment horizontal="center" vertical="top" wrapText="1"/>
    </xf>
    <xf numFmtId="187" fontId="9" fillId="3" borderId="13" xfId="3" applyNumberFormat="1" applyFont="1" applyFill="1" applyBorder="1" applyAlignment="1">
      <alignment vertical="top" wrapText="1"/>
    </xf>
    <xf numFmtId="187" fontId="9" fillId="3" borderId="23" xfId="3" applyNumberFormat="1" applyFont="1" applyFill="1" applyBorder="1" applyAlignment="1">
      <alignment vertical="top" wrapText="1"/>
    </xf>
    <xf numFmtId="2" fontId="10" fillId="11" borderId="2" xfId="3" applyNumberFormat="1" applyFont="1" applyFill="1" applyBorder="1" applyAlignment="1">
      <alignment horizontal="right" vertical="top" wrapText="1"/>
    </xf>
    <xf numFmtId="2" fontId="10" fillId="9" borderId="2" xfId="3" applyNumberFormat="1" applyFont="1" applyFill="1" applyBorder="1" applyAlignment="1">
      <alignment horizontal="right" vertical="top" wrapText="1"/>
    </xf>
    <xf numFmtId="187" fontId="9" fillId="3" borderId="28" xfId="3" applyNumberFormat="1" applyFont="1" applyFill="1" applyBorder="1" applyAlignment="1">
      <alignment horizontal="center" vertical="top" wrapText="1"/>
    </xf>
    <xf numFmtId="0" fontId="9" fillId="3" borderId="3" xfId="3" applyFont="1" applyFill="1" applyBorder="1" applyAlignment="1">
      <alignment horizontal="center" vertical="top" wrapText="1"/>
    </xf>
    <xf numFmtId="187" fontId="9" fillId="3" borderId="20" xfId="3" applyNumberFormat="1" applyFont="1" applyFill="1" applyBorder="1" applyAlignment="1">
      <alignment horizontal="center" vertical="top" wrapText="1"/>
    </xf>
    <xf numFmtId="2" fontId="10" fillId="12" borderId="2" xfId="3" applyNumberFormat="1" applyFont="1" applyFill="1" applyBorder="1" applyAlignment="1">
      <alignment horizontal="right" vertical="top" wrapText="1"/>
    </xf>
    <xf numFmtId="0" fontId="10" fillId="12" borderId="2" xfId="3" applyFont="1" applyFill="1" applyBorder="1" applyAlignment="1">
      <alignment horizontal="right" vertical="top" wrapText="1"/>
    </xf>
    <xf numFmtId="0" fontId="10" fillId="3" borderId="23" xfId="3" applyFont="1" applyFill="1" applyBorder="1" applyAlignment="1">
      <alignment horizontal="left" vertical="top" wrapText="1"/>
    </xf>
    <xf numFmtId="187" fontId="9" fillId="3" borderId="25" xfId="3" applyNumberFormat="1" applyFont="1" applyFill="1" applyBorder="1" applyAlignment="1">
      <alignment horizontal="center" vertical="top" wrapText="1"/>
    </xf>
    <xf numFmtId="0" fontId="10" fillId="3" borderId="3" xfId="3" applyFont="1" applyFill="1" applyBorder="1" applyAlignment="1">
      <alignment horizontal="left" vertical="top" wrapText="1"/>
    </xf>
    <xf numFmtId="0" fontId="10" fillId="3" borderId="35" xfId="3" applyFont="1" applyFill="1" applyBorder="1" applyAlignment="1">
      <alignment horizontal="center" vertical="top" wrapText="1"/>
    </xf>
    <xf numFmtId="0" fontId="9" fillId="3" borderId="7" xfId="3" applyFont="1" applyFill="1" applyBorder="1" applyAlignment="1">
      <alignment horizontal="center" vertical="top" wrapText="1"/>
    </xf>
    <xf numFmtId="0" fontId="9" fillId="9" borderId="6" xfId="3" applyFont="1" applyFill="1" applyBorder="1" applyAlignment="1">
      <alignment horizontal="left" vertical="top" wrapText="1"/>
    </xf>
    <xf numFmtId="0" fontId="9" fillId="9" borderId="36" xfId="3" applyFont="1" applyFill="1" applyBorder="1" applyAlignment="1">
      <alignment horizontal="left" vertical="top" wrapText="1"/>
    </xf>
    <xf numFmtId="0" fontId="9" fillId="9" borderId="37" xfId="3" applyFont="1" applyFill="1" applyBorder="1" applyAlignment="1">
      <alignment horizontal="left" vertical="top" wrapText="1"/>
    </xf>
    <xf numFmtId="0" fontId="10" fillId="3" borderId="16" xfId="3" applyFont="1" applyFill="1" applyBorder="1" applyAlignment="1">
      <alignment horizontal="center" vertical="top" wrapText="1"/>
    </xf>
    <xf numFmtId="0" fontId="9" fillId="9" borderId="13" xfId="3" applyFont="1" applyFill="1" applyBorder="1" applyAlignment="1">
      <alignment horizontal="center" vertical="top" wrapText="1"/>
    </xf>
    <xf numFmtId="0" fontId="9" fillId="9" borderId="23" xfId="3" applyFont="1" applyFill="1" applyBorder="1" applyAlignment="1">
      <alignment horizontal="center" vertical="top" wrapText="1"/>
    </xf>
    <xf numFmtId="187" fontId="9" fillId="3" borderId="7" xfId="3" applyNumberFormat="1" applyFont="1" applyFill="1" applyBorder="1" applyAlignment="1">
      <alignment horizontal="center" vertical="top" wrapText="1"/>
    </xf>
    <xf numFmtId="187" fontId="9" fillId="3" borderId="14" xfId="3" applyNumberFormat="1" applyFont="1" applyFill="1" applyBorder="1" applyAlignment="1">
      <alignment horizontal="center" vertical="top" wrapText="1"/>
    </xf>
    <xf numFmtId="0" fontId="10" fillId="3" borderId="38" xfId="3" applyFont="1" applyFill="1" applyBorder="1" applyAlignment="1">
      <alignment horizontal="left" vertical="top" wrapText="1"/>
    </xf>
    <xf numFmtId="0" fontId="10" fillId="3" borderId="2" xfId="3" applyFont="1" applyFill="1" applyBorder="1" applyAlignment="1">
      <alignment horizontal="left" vertical="top" wrapText="1"/>
    </xf>
    <xf numFmtId="0" fontId="9" fillId="9" borderId="2" xfId="3" applyFont="1" applyFill="1" applyBorder="1" applyAlignment="1">
      <alignment horizontal="right" vertical="top"/>
    </xf>
    <xf numFmtId="2" fontId="9" fillId="12" borderId="2" xfId="3" applyNumberFormat="1" applyFont="1" applyFill="1" applyBorder="1" applyAlignment="1">
      <alignment horizontal="right" vertical="top"/>
    </xf>
    <xf numFmtId="2" fontId="9" fillId="9" borderId="2" xfId="3" applyNumberFormat="1" applyFont="1" applyFill="1" applyBorder="1" applyAlignment="1">
      <alignment horizontal="right" vertical="top"/>
    </xf>
    <xf numFmtId="0" fontId="9" fillId="3" borderId="2" xfId="3" applyFont="1" applyFill="1" applyBorder="1" applyAlignment="1">
      <alignment vertical="top"/>
    </xf>
    <xf numFmtId="0" fontId="9" fillId="9" borderId="2" xfId="3" applyFont="1" applyFill="1" applyBorder="1" applyAlignment="1">
      <alignment vertical="top"/>
    </xf>
    <xf numFmtId="187" fontId="9" fillId="3" borderId="26" xfId="3" applyNumberFormat="1" applyFont="1" applyFill="1" applyBorder="1" applyAlignment="1">
      <alignment horizontal="center" vertical="top" wrapText="1"/>
    </xf>
    <xf numFmtId="0" fontId="10" fillId="3" borderId="35" xfId="3" applyFont="1" applyFill="1" applyBorder="1" applyAlignment="1">
      <alignment horizontal="left" vertical="top" wrapText="1"/>
    </xf>
    <xf numFmtId="0" fontId="10" fillId="3" borderId="39" xfId="3" applyFont="1" applyFill="1" applyBorder="1" applyAlignment="1">
      <alignment horizontal="center" vertical="top" wrapText="1"/>
    </xf>
    <xf numFmtId="0" fontId="10" fillId="3" borderId="40" xfId="3" applyFont="1" applyFill="1" applyBorder="1" applyAlignment="1">
      <alignment horizontal="left" vertical="top" wrapText="1"/>
    </xf>
    <xf numFmtId="0" fontId="9" fillId="3" borderId="16" xfId="3" applyFont="1" applyFill="1" applyBorder="1" applyAlignment="1">
      <alignment horizontal="center" vertical="top" wrapText="1"/>
    </xf>
    <xf numFmtId="0" fontId="10" fillId="9" borderId="41" xfId="3" applyFont="1" applyFill="1" applyBorder="1" applyAlignment="1">
      <alignment horizontal="center" vertical="top" wrapText="1"/>
    </xf>
    <xf numFmtId="0" fontId="10" fillId="9" borderId="36" xfId="3" applyFont="1" applyFill="1" applyBorder="1" applyAlignment="1">
      <alignment horizontal="center" vertical="top" wrapText="1"/>
    </xf>
    <xf numFmtId="0" fontId="10" fillId="9" borderId="37" xfId="3" applyFont="1" applyFill="1" applyBorder="1" applyAlignment="1">
      <alignment horizontal="center" vertical="top" wrapText="1"/>
    </xf>
    <xf numFmtId="0" fontId="10" fillId="3" borderId="3" xfId="3" applyFont="1" applyFill="1" applyBorder="1" applyAlignment="1">
      <alignment horizontal="left" vertical="top" wrapText="1"/>
    </xf>
    <xf numFmtId="0" fontId="9" fillId="3" borderId="42" xfId="3" applyFont="1" applyFill="1" applyBorder="1" applyAlignment="1">
      <alignment horizontal="center" vertical="top" wrapText="1"/>
    </xf>
    <xf numFmtId="0" fontId="9" fillId="3" borderId="43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left" vertical="top"/>
    </xf>
    <xf numFmtId="0" fontId="10" fillId="3" borderId="17" xfId="3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horizontal="left" vertical="top" wrapText="1"/>
    </xf>
    <xf numFmtId="187" fontId="9" fillId="3" borderId="16" xfId="3" applyNumberFormat="1" applyFont="1" applyFill="1" applyBorder="1" applyAlignment="1">
      <alignment horizontal="center" vertical="top" wrapText="1"/>
    </xf>
    <xf numFmtId="0" fontId="10" fillId="9" borderId="2" xfId="3" applyFont="1" applyFill="1" applyBorder="1" applyAlignment="1">
      <alignment horizontal="center" vertical="top" wrapText="1"/>
    </xf>
    <xf numFmtId="0" fontId="10" fillId="3" borderId="44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left" vertical="top" wrapText="1"/>
    </xf>
    <xf numFmtId="187" fontId="9" fillId="3" borderId="42" xfId="3" applyNumberFormat="1" applyFont="1" applyFill="1" applyBorder="1" applyAlignment="1">
      <alignment horizontal="center" vertical="top" wrapText="1"/>
    </xf>
    <xf numFmtId="0" fontId="10" fillId="3" borderId="18" xfId="3" applyFont="1" applyFill="1" applyBorder="1" applyAlignment="1">
      <alignment horizontal="center" vertical="top" wrapText="1"/>
    </xf>
    <xf numFmtId="0" fontId="10" fillId="3" borderId="45" xfId="3" applyFont="1" applyFill="1" applyBorder="1" applyAlignment="1">
      <alignment horizontal="center" vertical="top" wrapText="1"/>
    </xf>
    <xf numFmtId="2" fontId="10" fillId="9" borderId="2" xfId="3" applyNumberFormat="1" applyFont="1" applyFill="1" applyBorder="1" applyAlignment="1">
      <alignment horizontal="center" vertical="top" wrapText="1"/>
    </xf>
    <xf numFmtId="0" fontId="10" fillId="3" borderId="38" xfId="3" applyFont="1" applyFill="1" applyBorder="1" applyAlignment="1">
      <alignment horizontal="center" vertical="top" wrapText="1"/>
    </xf>
    <xf numFmtId="2" fontId="10" fillId="9" borderId="2" xfId="3" applyNumberFormat="1" applyFont="1" applyFill="1" applyBorder="1" applyAlignment="1">
      <alignment horizontal="center" vertical="top"/>
    </xf>
    <xf numFmtId="0" fontId="10" fillId="3" borderId="13" xfId="3" applyFont="1" applyFill="1" applyBorder="1" applyAlignment="1">
      <alignment vertical="top" wrapText="1"/>
    </xf>
    <xf numFmtId="0" fontId="10" fillId="3" borderId="14" xfId="3" applyFont="1" applyFill="1" applyBorder="1" applyAlignment="1">
      <alignment horizontal="center" vertical="top" wrapText="1"/>
    </xf>
    <xf numFmtId="187" fontId="9" fillId="3" borderId="43" xfId="3" applyNumberFormat="1" applyFont="1" applyFill="1" applyBorder="1" applyAlignment="1">
      <alignment horizontal="center" vertical="top" wrapText="1"/>
    </xf>
    <xf numFmtId="0" fontId="10" fillId="3" borderId="2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vertical="top" wrapText="1"/>
    </xf>
    <xf numFmtId="187" fontId="9" fillId="3" borderId="2" xfId="3" applyNumberFormat="1" applyFont="1" applyFill="1" applyBorder="1" applyAlignment="1">
      <alignment horizontal="center" vertical="top" wrapText="1"/>
    </xf>
    <xf numFmtId="0" fontId="10" fillId="3" borderId="15" xfId="3" applyFont="1" applyFill="1" applyBorder="1" applyAlignment="1">
      <alignment horizontal="left" vertical="top" wrapText="1"/>
    </xf>
    <xf numFmtId="0" fontId="10" fillId="3" borderId="43" xfId="3" applyFont="1" applyFill="1" applyBorder="1" applyAlignment="1">
      <alignment horizontal="left" vertical="top" wrapText="1"/>
    </xf>
    <xf numFmtId="0" fontId="10" fillId="3" borderId="0" xfId="3" applyFont="1" applyFill="1" applyBorder="1" applyAlignment="1">
      <alignment horizontal="center" vertical="top" wrapText="1"/>
    </xf>
    <xf numFmtId="0" fontId="12" fillId="3" borderId="42" xfId="3" applyFont="1" applyFill="1" applyBorder="1" applyAlignment="1">
      <alignment horizontal="center" vertical="top" wrapText="1"/>
    </xf>
    <xf numFmtId="0" fontId="10" fillId="3" borderId="22" xfId="3" applyFont="1" applyFill="1" applyBorder="1" applyAlignment="1">
      <alignment horizontal="left" vertical="top" wrapText="1"/>
    </xf>
    <xf numFmtId="0" fontId="10" fillId="3" borderId="46" xfId="3" applyFont="1" applyFill="1" applyBorder="1" applyAlignment="1">
      <alignment horizontal="left" vertical="top" wrapText="1"/>
    </xf>
    <xf numFmtId="0" fontId="9" fillId="3" borderId="14" xfId="3" applyFont="1" applyFill="1" applyBorder="1" applyAlignment="1">
      <alignment horizontal="center" vertical="top" wrapText="1"/>
    </xf>
    <xf numFmtId="187" fontId="9" fillId="3" borderId="15" xfId="3" applyNumberFormat="1" applyFont="1" applyFill="1" applyBorder="1" applyAlignment="1">
      <alignment horizontal="center" vertical="top" wrapText="1"/>
    </xf>
    <xf numFmtId="0" fontId="10" fillId="3" borderId="15" xfId="3" applyFont="1" applyFill="1" applyBorder="1" applyAlignment="1">
      <alignment horizontal="left" vertical="top" wrapText="1"/>
    </xf>
    <xf numFmtId="0" fontId="10" fillId="13" borderId="2" xfId="3" applyFont="1" applyFill="1" applyBorder="1" applyAlignment="1">
      <alignment horizontal="left" vertical="top" wrapText="1"/>
    </xf>
    <xf numFmtId="0" fontId="10" fillId="11" borderId="2" xfId="3" applyFont="1" applyFill="1" applyBorder="1" applyAlignment="1">
      <alignment horizontal="right" vertical="top" wrapText="1"/>
    </xf>
    <xf numFmtId="0" fontId="10" fillId="0" borderId="3" xfId="3" applyFont="1" applyFill="1" applyBorder="1" applyAlignment="1">
      <alignment horizontal="left" vertical="top" wrapText="1"/>
    </xf>
    <xf numFmtId="0" fontId="10" fillId="3" borderId="23" xfId="3" applyFont="1" applyFill="1" applyBorder="1" applyAlignment="1">
      <alignment horizontal="left" vertical="top" wrapText="1"/>
    </xf>
    <xf numFmtId="0" fontId="13" fillId="9" borderId="2" xfId="3" applyFont="1" applyFill="1" applyBorder="1" applyAlignment="1">
      <alignment horizontal="right" vertical="center" wrapText="1"/>
    </xf>
    <xf numFmtId="0" fontId="10" fillId="0" borderId="13" xfId="3" applyFont="1" applyFill="1" applyBorder="1" applyAlignment="1">
      <alignment horizontal="left" vertical="top" wrapText="1"/>
    </xf>
    <xf numFmtId="0" fontId="10" fillId="9" borderId="6" xfId="3" applyFont="1" applyFill="1" applyBorder="1" applyAlignment="1">
      <alignment horizontal="center" vertical="center" wrapText="1"/>
    </xf>
    <xf numFmtId="0" fontId="10" fillId="9" borderId="36" xfId="3" applyFont="1" applyFill="1" applyBorder="1" applyAlignment="1">
      <alignment horizontal="center" vertical="center" wrapText="1"/>
    </xf>
    <xf numFmtId="0" fontId="10" fillId="9" borderId="37" xfId="3" applyFont="1" applyFill="1" applyBorder="1" applyAlignment="1">
      <alignment horizontal="center" vertical="center" wrapText="1"/>
    </xf>
    <xf numFmtId="188" fontId="10" fillId="9" borderId="2" xfId="1" applyNumberFormat="1" applyFont="1" applyFill="1" applyBorder="1" applyAlignment="1">
      <alignment horizontal="right" vertical="center" wrapText="1"/>
    </xf>
    <xf numFmtId="0" fontId="4" fillId="9" borderId="0" xfId="3" applyFont="1" applyFill="1" applyBorder="1" applyAlignment="1">
      <alignment horizontal="left" vertical="top"/>
    </xf>
    <xf numFmtId="0" fontId="10" fillId="9" borderId="2" xfId="3" applyFont="1" applyFill="1" applyBorder="1" applyAlignment="1">
      <alignment horizontal="center" vertical="center" wrapText="1"/>
    </xf>
    <xf numFmtId="3" fontId="10" fillId="9" borderId="2" xfId="3" applyNumberFormat="1" applyFont="1" applyFill="1" applyBorder="1" applyAlignment="1">
      <alignment horizontal="right" vertical="center" wrapText="1"/>
    </xf>
    <xf numFmtId="0" fontId="10" fillId="14" borderId="2" xfId="3" applyFont="1" applyFill="1" applyBorder="1" applyAlignment="1">
      <alignment horizontal="right" vertical="top" wrapText="1"/>
    </xf>
    <xf numFmtId="0" fontId="10" fillId="0" borderId="23" xfId="3" applyFont="1" applyFill="1" applyBorder="1" applyAlignment="1">
      <alignment horizontal="left" vertical="top" wrapText="1"/>
    </xf>
    <xf numFmtId="0" fontId="10" fillId="3" borderId="24" xfId="3" applyFont="1" applyFill="1" applyBorder="1" applyAlignment="1">
      <alignment horizontal="center" vertical="top" wrapText="1"/>
    </xf>
    <xf numFmtId="0" fontId="10" fillId="0" borderId="47" xfId="3" applyFont="1" applyFill="1" applyBorder="1" applyAlignment="1">
      <alignment vertical="top" wrapText="1"/>
    </xf>
    <xf numFmtId="0" fontId="10" fillId="3" borderId="27" xfId="3" applyFont="1" applyFill="1" applyBorder="1" applyAlignment="1">
      <alignment horizontal="center" vertical="top" wrapText="1"/>
    </xf>
    <xf numFmtId="0" fontId="9" fillId="3" borderId="2" xfId="3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vertical="top" wrapText="1"/>
    </xf>
    <xf numFmtId="3" fontId="10" fillId="9" borderId="2" xfId="3" applyNumberFormat="1" applyFont="1" applyFill="1" applyBorder="1" applyAlignment="1">
      <alignment horizontal="right" vertical="top" wrapText="1"/>
    </xf>
    <xf numFmtId="0" fontId="9" fillId="3" borderId="2" xfId="3" applyFont="1" applyFill="1" applyBorder="1" applyAlignment="1">
      <alignment horizontal="left" vertical="top"/>
    </xf>
    <xf numFmtId="0" fontId="9" fillId="9" borderId="0" xfId="3" applyFont="1" applyFill="1" applyBorder="1" applyAlignment="1">
      <alignment vertical="top"/>
    </xf>
    <xf numFmtId="0" fontId="14" fillId="9" borderId="2" xfId="0" applyFont="1" applyFill="1" applyBorder="1" applyAlignment="1">
      <alignment horizontal="center" vertical="center" wrapText="1" readingOrder="1"/>
    </xf>
    <xf numFmtId="3" fontId="13" fillId="9" borderId="2" xfId="0" applyNumberFormat="1" applyFont="1" applyFill="1" applyBorder="1"/>
    <xf numFmtId="3" fontId="9" fillId="9" borderId="2" xfId="0" applyNumberFormat="1" applyFont="1" applyFill="1" applyBorder="1" applyAlignment="1">
      <alignment horizontal="right" vertical="center" wrapText="1"/>
    </xf>
    <xf numFmtId="187" fontId="9" fillId="3" borderId="48" xfId="3" applyNumberFormat="1" applyFont="1" applyFill="1" applyBorder="1" applyAlignment="1">
      <alignment horizontal="center" vertical="top" wrapText="1"/>
    </xf>
    <xf numFmtId="187" fontId="9" fillId="3" borderId="49" xfId="3" applyNumberFormat="1" applyFont="1" applyFill="1" applyBorder="1" applyAlignment="1">
      <alignment horizontal="center" vertical="top" wrapText="1"/>
    </xf>
    <xf numFmtId="2" fontId="10" fillId="11" borderId="2" xfId="3" applyNumberFormat="1" applyFont="1" applyFill="1" applyBorder="1" applyAlignment="1">
      <alignment horizontal="center" vertical="top" wrapText="1"/>
    </xf>
    <xf numFmtId="187" fontId="9" fillId="3" borderId="50" xfId="3" applyNumberFormat="1" applyFont="1" applyFill="1" applyBorder="1" applyAlignment="1">
      <alignment horizontal="center" vertical="top" wrapText="1"/>
    </xf>
    <xf numFmtId="0" fontId="10" fillId="3" borderId="50" xfId="3" applyFont="1" applyFill="1" applyBorder="1" applyAlignment="1">
      <alignment vertical="top" wrapText="1"/>
    </xf>
    <xf numFmtId="187" fontId="9" fillId="3" borderId="22" xfId="3" applyNumberFormat="1" applyFont="1" applyFill="1" applyBorder="1" applyAlignment="1">
      <alignment horizontal="center" vertical="top" wrapText="1"/>
    </xf>
    <xf numFmtId="0" fontId="9" fillId="3" borderId="22" xfId="3" applyFont="1" applyFill="1" applyBorder="1" applyAlignment="1">
      <alignment horizontal="center" vertical="top" wrapText="1"/>
    </xf>
    <xf numFmtId="0" fontId="10" fillId="3" borderId="28" xfId="3" applyFont="1" applyFill="1" applyBorder="1" applyAlignment="1">
      <alignment horizontal="center" vertical="top" wrapText="1"/>
    </xf>
    <xf numFmtId="0" fontId="10" fillId="3" borderId="16" xfId="3" applyFont="1" applyFill="1" applyBorder="1" applyAlignment="1">
      <alignment horizontal="center" vertical="top" wrapText="1"/>
    </xf>
    <xf numFmtId="0" fontId="12" fillId="3" borderId="2" xfId="3" applyFont="1" applyFill="1" applyBorder="1" applyAlignment="1">
      <alignment horizontal="center" vertical="top" wrapText="1"/>
    </xf>
    <xf numFmtId="187" fontId="9" fillId="3" borderId="22" xfId="3" applyNumberFormat="1" applyFont="1" applyFill="1" applyBorder="1" applyAlignment="1">
      <alignment vertical="top" wrapText="1"/>
    </xf>
    <xf numFmtId="0" fontId="10" fillId="3" borderId="22" xfId="3" applyFont="1" applyFill="1" applyBorder="1" applyAlignment="1">
      <alignment vertical="top" wrapText="1"/>
    </xf>
    <xf numFmtId="0" fontId="13" fillId="9" borderId="2" xfId="0" applyFont="1" applyFill="1" applyBorder="1" applyAlignment="1">
      <alignment horizontal="right"/>
    </xf>
    <xf numFmtId="0" fontId="10" fillId="3" borderId="20" xfId="3" applyFont="1" applyFill="1" applyBorder="1" applyAlignment="1">
      <alignment horizontal="center" vertical="top" wrapText="1"/>
    </xf>
    <xf numFmtId="0" fontId="10" fillId="3" borderId="42" xfId="3" applyFont="1" applyFill="1" applyBorder="1" applyAlignment="1">
      <alignment horizontal="center" vertical="top" wrapText="1"/>
    </xf>
    <xf numFmtId="2" fontId="10" fillId="12" borderId="22" xfId="3" applyNumberFormat="1" applyFont="1" applyFill="1" applyBorder="1" applyAlignment="1">
      <alignment horizontal="right" vertical="top" wrapText="1"/>
    </xf>
    <xf numFmtId="2" fontId="10" fillId="9" borderId="22" xfId="3" applyNumberFormat="1" applyFont="1" applyFill="1" applyBorder="1" applyAlignment="1">
      <alignment horizontal="right" vertical="top" wrapText="1"/>
    </xf>
    <xf numFmtId="0" fontId="12" fillId="3" borderId="15" xfId="3" applyFont="1" applyFill="1" applyBorder="1" applyAlignment="1">
      <alignment horizontal="center" vertical="top" wrapText="1"/>
    </xf>
    <xf numFmtId="187" fontId="9" fillId="3" borderId="22" xfId="3" applyNumberFormat="1" applyFont="1" applyFill="1" applyBorder="1" applyAlignment="1">
      <alignment horizontal="center" vertical="top" wrapText="1"/>
    </xf>
    <xf numFmtId="0" fontId="10" fillId="0" borderId="51" xfId="3" applyFont="1" applyFill="1" applyBorder="1" applyAlignment="1">
      <alignment vertical="top" wrapText="1"/>
    </xf>
    <xf numFmtId="187" fontId="9" fillId="3" borderId="19" xfId="3" applyNumberFormat="1" applyFont="1" applyFill="1" applyBorder="1" applyAlignment="1">
      <alignment vertical="top" wrapText="1"/>
    </xf>
    <xf numFmtId="0" fontId="10" fillId="3" borderId="19" xfId="3" applyFont="1" applyFill="1" applyBorder="1" applyAlignment="1">
      <alignment vertical="top" wrapText="1"/>
    </xf>
    <xf numFmtId="0" fontId="9" fillId="3" borderId="19" xfId="3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horizontal="center" vertical="top" wrapText="1"/>
    </xf>
    <xf numFmtId="0" fontId="11" fillId="3" borderId="19" xfId="3" applyFont="1" applyFill="1" applyBorder="1" applyAlignment="1">
      <alignment horizontal="center" vertical="top" wrapText="1"/>
    </xf>
    <xf numFmtId="0" fontId="10" fillId="3" borderId="15" xfId="3" applyFont="1" applyFill="1" applyBorder="1" applyAlignment="1">
      <alignment horizontal="center" vertical="top" wrapText="1"/>
    </xf>
    <xf numFmtId="0" fontId="12" fillId="3" borderId="19" xfId="3" applyFont="1" applyFill="1" applyBorder="1" applyAlignment="1">
      <alignment horizontal="center" vertical="top" wrapText="1"/>
    </xf>
    <xf numFmtId="0" fontId="10" fillId="3" borderId="22" xfId="3" applyFont="1" applyFill="1" applyBorder="1" applyAlignment="1">
      <alignment horizontal="center" vertical="top" wrapText="1"/>
    </xf>
    <xf numFmtId="2" fontId="10" fillId="11" borderId="2" xfId="3" applyNumberFormat="1" applyFont="1" applyFill="1" applyBorder="1" applyAlignment="1">
      <alignment horizontal="left" vertical="top" wrapText="1"/>
    </xf>
    <xf numFmtId="2" fontId="10" fillId="9" borderId="2" xfId="3" applyNumberFormat="1" applyFont="1" applyFill="1" applyBorder="1" applyAlignment="1">
      <alignment horizontal="left" vertical="top" wrapText="1"/>
    </xf>
    <xf numFmtId="0" fontId="10" fillId="3" borderId="19" xfId="3" applyFont="1" applyFill="1" applyBorder="1" applyAlignment="1">
      <alignment horizontal="center" vertical="top" wrapText="1"/>
    </xf>
    <xf numFmtId="0" fontId="10" fillId="15" borderId="2" xfId="3" applyFont="1" applyFill="1" applyBorder="1" applyAlignment="1">
      <alignment horizontal="left" vertical="top" wrapText="1"/>
    </xf>
    <xf numFmtId="0" fontId="10" fillId="9" borderId="6" xfId="3" applyFont="1" applyFill="1" applyBorder="1" applyAlignment="1">
      <alignment horizontal="center" vertical="top" wrapText="1"/>
    </xf>
    <xf numFmtId="0" fontId="9" fillId="9" borderId="6" xfId="3" applyFont="1" applyFill="1" applyBorder="1" applyAlignment="1">
      <alignment horizontal="center" vertical="top"/>
    </xf>
    <xf numFmtId="0" fontId="9" fillId="9" borderId="36" xfId="3" applyFont="1" applyFill="1" applyBorder="1" applyAlignment="1">
      <alignment horizontal="center" vertical="top"/>
    </xf>
    <xf numFmtId="0" fontId="9" fillId="9" borderId="37" xfId="3" applyFont="1" applyFill="1" applyBorder="1" applyAlignment="1">
      <alignment horizontal="center" vertical="top"/>
    </xf>
    <xf numFmtId="0" fontId="10" fillId="9" borderId="45" xfId="3" applyFont="1" applyFill="1" applyBorder="1" applyAlignment="1">
      <alignment horizontal="right" vertical="top" wrapText="1"/>
    </xf>
    <xf numFmtId="0" fontId="10" fillId="0" borderId="2" xfId="3" applyFont="1" applyFill="1" applyBorder="1" applyAlignment="1">
      <alignment horizontal="left" vertical="top" wrapText="1"/>
    </xf>
    <xf numFmtId="0" fontId="10" fillId="3" borderId="37" xfId="3" applyFont="1" applyFill="1" applyBorder="1" applyAlignment="1">
      <alignment horizontal="left" vertical="top" wrapText="1"/>
    </xf>
    <xf numFmtId="0" fontId="9" fillId="3" borderId="27" xfId="3" applyFont="1" applyFill="1" applyBorder="1" applyAlignment="1">
      <alignment horizontal="center" vertical="top" wrapText="1"/>
    </xf>
    <xf numFmtId="0" fontId="10" fillId="9" borderId="3" xfId="3" applyFont="1" applyFill="1" applyBorder="1" applyAlignment="1">
      <alignment horizontal="left" vertical="top" wrapText="1"/>
    </xf>
    <xf numFmtId="0" fontId="9" fillId="3" borderId="18" xfId="3" applyFont="1" applyFill="1" applyBorder="1" applyAlignment="1">
      <alignment horizontal="center" vertical="top" wrapText="1"/>
    </xf>
    <xf numFmtId="0" fontId="9" fillId="3" borderId="2" xfId="3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horizontal="center" vertical="top" wrapText="1"/>
    </xf>
    <xf numFmtId="0" fontId="11" fillId="3" borderId="22" xfId="3" applyFont="1" applyFill="1" applyBorder="1" applyAlignment="1">
      <alignment horizontal="center" vertical="top" wrapText="1"/>
    </xf>
    <xf numFmtId="0" fontId="10" fillId="0" borderId="15" xfId="3" applyFont="1" applyFill="1" applyBorder="1" applyAlignment="1">
      <alignment horizontal="left" vertical="top" wrapText="1"/>
    </xf>
    <xf numFmtId="0" fontId="10" fillId="3" borderId="52" xfId="3" applyFont="1" applyFill="1" applyBorder="1" applyAlignment="1">
      <alignment horizontal="left" vertical="top" wrapText="1"/>
    </xf>
    <xf numFmtId="0" fontId="9" fillId="3" borderId="15" xfId="3" applyFont="1" applyFill="1" applyBorder="1" applyAlignment="1">
      <alignment horizontal="center" vertical="top" wrapText="1"/>
    </xf>
    <xf numFmtId="0" fontId="10" fillId="11" borderId="45" xfId="3" applyFont="1" applyFill="1" applyBorder="1" applyAlignment="1">
      <alignment horizontal="left" vertical="top" wrapText="1"/>
    </xf>
    <xf numFmtId="0" fontId="10" fillId="9" borderId="45" xfId="3" applyFont="1" applyFill="1" applyBorder="1" applyAlignment="1">
      <alignment horizontal="left" vertical="top" wrapText="1"/>
    </xf>
    <xf numFmtId="0" fontId="11" fillId="3" borderId="19" xfId="3" applyFont="1" applyFill="1" applyBorder="1" applyAlignment="1">
      <alignment horizontal="center" vertical="top" wrapText="1"/>
    </xf>
    <xf numFmtId="0" fontId="10" fillId="0" borderId="18" xfId="3" applyFont="1" applyFill="1" applyBorder="1" applyAlignment="1">
      <alignment horizontal="left" vertical="top" wrapText="1"/>
    </xf>
    <xf numFmtId="187" fontId="9" fillId="3" borderId="19" xfId="3" applyNumberFormat="1" applyFont="1" applyFill="1" applyBorder="1" applyAlignment="1">
      <alignment horizontal="center" vertical="top" wrapText="1"/>
    </xf>
    <xf numFmtId="0" fontId="10" fillId="3" borderId="19" xfId="3" applyFont="1" applyFill="1" applyBorder="1" applyAlignment="1">
      <alignment horizontal="left" vertical="top" wrapText="1"/>
    </xf>
    <xf numFmtId="0" fontId="10" fillId="3" borderId="53" xfId="3" applyFont="1" applyFill="1" applyBorder="1" applyAlignment="1">
      <alignment horizontal="left" vertical="top" wrapText="1"/>
    </xf>
    <xf numFmtId="0" fontId="10" fillId="3" borderId="54" xfId="3" applyFont="1" applyFill="1" applyBorder="1" applyAlignment="1">
      <alignment horizontal="center" vertical="top" wrapText="1"/>
    </xf>
    <xf numFmtId="0" fontId="10" fillId="3" borderId="35" xfId="3" applyFont="1" applyFill="1" applyBorder="1" applyAlignment="1">
      <alignment horizontal="center" vertical="top" wrapText="1"/>
    </xf>
    <xf numFmtId="0" fontId="10" fillId="3" borderId="44" xfId="3" applyFont="1" applyFill="1" applyBorder="1" applyAlignment="1">
      <alignment horizontal="center" vertical="top" wrapText="1"/>
    </xf>
    <xf numFmtId="0" fontId="10" fillId="3" borderId="20" xfId="3" applyFont="1" applyFill="1" applyBorder="1" applyAlignment="1">
      <alignment horizontal="center" vertical="top" wrapText="1"/>
    </xf>
    <xf numFmtId="0" fontId="10" fillId="3" borderId="18" xfId="3" applyFont="1" applyFill="1" applyBorder="1" applyAlignment="1">
      <alignment horizontal="center" vertical="top" wrapText="1"/>
    </xf>
    <xf numFmtId="0" fontId="10" fillId="12" borderId="2" xfId="3" applyFont="1" applyFill="1" applyBorder="1" applyAlignment="1">
      <alignment horizontal="left" vertical="top" wrapText="1"/>
    </xf>
    <xf numFmtId="0" fontId="10" fillId="3" borderId="48" xfId="3" applyFont="1" applyFill="1" applyBorder="1" applyAlignment="1">
      <alignment horizontal="center" vertical="top" wrapText="1"/>
    </xf>
    <xf numFmtId="0" fontId="10" fillId="3" borderId="49" xfId="3" applyFont="1" applyFill="1" applyBorder="1" applyAlignment="1">
      <alignment horizontal="center" vertical="top" wrapText="1"/>
    </xf>
    <xf numFmtId="0" fontId="10" fillId="3" borderId="38" xfId="3" applyFont="1" applyFill="1" applyBorder="1" applyAlignment="1">
      <alignment horizontal="center" vertical="top" wrapText="1"/>
    </xf>
    <xf numFmtId="187" fontId="9" fillId="3" borderId="35" xfId="3" applyNumberFormat="1" applyFont="1" applyFill="1" applyBorder="1" applyAlignment="1">
      <alignment horizontal="center" vertical="top" wrapText="1"/>
    </xf>
    <xf numFmtId="0" fontId="10" fillId="13" borderId="45" xfId="3" applyFont="1" applyFill="1" applyBorder="1" applyAlignment="1">
      <alignment horizontal="left" vertical="top" wrapText="1"/>
    </xf>
    <xf numFmtId="0" fontId="9" fillId="3" borderId="55" xfId="3" applyFont="1" applyFill="1" applyBorder="1" applyAlignment="1">
      <alignment horizontal="center" vertical="top" wrapText="1"/>
    </xf>
    <xf numFmtId="0" fontId="9" fillId="3" borderId="45" xfId="3" applyFont="1" applyFill="1" applyBorder="1" applyAlignment="1">
      <alignment horizontal="center" vertical="top" wrapText="1"/>
    </xf>
    <xf numFmtId="0" fontId="10" fillId="0" borderId="56" xfId="3" applyFont="1" applyFill="1" applyBorder="1" applyAlignment="1">
      <alignment horizontal="center" vertical="top" wrapText="1"/>
    </xf>
    <xf numFmtId="187" fontId="9" fillId="3" borderId="14" xfId="3" applyNumberFormat="1" applyFont="1" applyFill="1" applyBorder="1" applyAlignment="1">
      <alignment horizontal="center" vertical="top" wrapText="1"/>
    </xf>
    <xf numFmtId="0" fontId="9" fillId="3" borderId="13" xfId="3" applyFont="1" applyFill="1" applyBorder="1" applyAlignment="1">
      <alignment horizontal="center" vertical="top" wrapText="1"/>
    </xf>
    <xf numFmtId="187" fontId="9" fillId="3" borderId="13" xfId="3" applyNumberFormat="1" applyFont="1" applyFill="1" applyBorder="1" applyAlignment="1">
      <alignment horizontal="center" vertical="top" wrapText="1"/>
    </xf>
    <xf numFmtId="0" fontId="11" fillId="3" borderId="13" xfId="3" applyFont="1" applyFill="1" applyBorder="1" applyAlignment="1">
      <alignment horizontal="center" vertical="top" wrapText="1"/>
    </xf>
    <xf numFmtId="0" fontId="10" fillId="0" borderId="42" xfId="3" applyFont="1" applyFill="1" applyBorder="1" applyAlignment="1">
      <alignment horizontal="center" vertical="top" wrapText="1"/>
    </xf>
    <xf numFmtId="0" fontId="10" fillId="9" borderId="13" xfId="3" applyFont="1" applyFill="1" applyBorder="1" applyAlignment="1">
      <alignment horizontal="right" vertical="top" wrapText="1"/>
    </xf>
    <xf numFmtId="0" fontId="11" fillId="3" borderId="23" xfId="3" applyFont="1" applyFill="1" applyBorder="1" applyAlignment="1">
      <alignment horizontal="center" vertical="top" wrapText="1"/>
    </xf>
    <xf numFmtId="0" fontId="10" fillId="3" borderId="26" xfId="3" applyFont="1" applyFill="1" applyBorder="1" applyAlignment="1">
      <alignment horizontal="center" vertical="top" wrapText="1"/>
    </xf>
    <xf numFmtId="0" fontId="11" fillId="3" borderId="3" xfId="3" applyFont="1" applyFill="1" applyBorder="1" applyAlignment="1">
      <alignment horizontal="center" vertical="top" wrapText="1"/>
    </xf>
    <xf numFmtId="0" fontId="10" fillId="3" borderId="7" xfId="3" applyFont="1" applyFill="1" applyBorder="1" applyAlignment="1">
      <alignment horizontal="center" vertical="top" wrapText="1"/>
    </xf>
    <xf numFmtId="0" fontId="10" fillId="9" borderId="57" xfId="3" applyFont="1" applyFill="1" applyBorder="1" applyAlignment="1">
      <alignment horizontal="right" vertical="top" wrapText="1"/>
    </xf>
    <xf numFmtId="0" fontId="10" fillId="9" borderId="58" xfId="3" applyFont="1" applyFill="1" applyBorder="1" applyAlignment="1">
      <alignment horizontal="right" vertical="top" wrapText="1"/>
    </xf>
    <xf numFmtId="187" fontId="9" fillId="3" borderId="23" xfId="3" applyNumberFormat="1" applyFont="1" applyFill="1" applyBorder="1" applyAlignment="1">
      <alignment horizontal="center" vertical="top" wrapText="1"/>
    </xf>
    <xf numFmtId="0" fontId="9" fillId="3" borderId="23" xfId="3" applyFont="1" applyFill="1" applyBorder="1" applyAlignment="1">
      <alignment horizontal="center" vertical="top" wrapText="1"/>
    </xf>
    <xf numFmtId="187" fontId="9" fillId="3" borderId="3" xfId="3" applyNumberFormat="1" applyFont="1" applyFill="1" applyBorder="1" applyAlignment="1">
      <alignment horizontal="center" vertical="top" wrapText="1"/>
    </xf>
    <xf numFmtId="187" fontId="9" fillId="3" borderId="16" xfId="3" applyNumberFormat="1" applyFont="1" applyFill="1" applyBorder="1" applyAlignment="1">
      <alignment horizontal="center" vertical="top" wrapText="1"/>
    </xf>
    <xf numFmtId="0" fontId="10" fillId="3" borderId="6" xfId="3" applyFont="1" applyFill="1" applyBorder="1" applyAlignment="1">
      <alignment horizontal="center" vertical="top" wrapText="1"/>
    </xf>
    <xf numFmtId="0" fontId="10" fillId="3" borderId="13" xfId="3" applyFont="1" applyFill="1" applyBorder="1" applyAlignment="1">
      <alignment horizontal="left" vertical="top" wrapText="1"/>
    </xf>
    <xf numFmtId="187" fontId="9" fillId="3" borderId="42" xfId="3" applyNumberFormat="1" applyFont="1" applyFill="1" applyBorder="1" applyAlignment="1">
      <alignment horizontal="center" vertical="top" wrapText="1"/>
    </xf>
    <xf numFmtId="187" fontId="9" fillId="3" borderId="43" xfId="3" applyNumberFormat="1" applyFont="1" applyFill="1" applyBorder="1" applyAlignment="1">
      <alignment horizontal="center" vertical="top" wrapText="1"/>
    </xf>
    <xf numFmtId="0" fontId="9" fillId="3" borderId="16" xfId="3" applyFont="1" applyFill="1" applyBorder="1" applyAlignment="1">
      <alignment horizontal="center" vertical="top" wrapText="1"/>
    </xf>
    <xf numFmtId="0" fontId="9" fillId="3" borderId="3" xfId="3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horizontal="right" vertical="top"/>
    </xf>
    <xf numFmtId="0" fontId="9" fillId="3" borderId="42" xfId="3" applyFont="1" applyFill="1" applyBorder="1" applyAlignment="1">
      <alignment horizontal="center" vertical="top" wrapText="1"/>
    </xf>
    <xf numFmtId="0" fontId="10" fillId="0" borderId="43" xfId="3" applyFont="1" applyFill="1" applyBorder="1" applyAlignment="1">
      <alignment horizontal="center" vertical="top" wrapText="1"/>
    </xf>
    <xf numFmtId="0" fontId="9" fillId="3" borderId="43" xfId="3" applyFont="1" applyFill="1" applyBorder="1" applyAlignment="1">
      <alignment horizontal="center" vertical="top" wrapText="1"/>
    </xf>
    <xf numFmtId="2" fontId="13" fillId="12" borderId="2" xfId="0" applyNumberFormat="1" applyFont="1" applyFill="1" applyBorder="1" applyAlignment="1">
      <alignment horizontal="right"/>
    </xf>
    <xf numFmtId="2" fontId="13" fillId="9" borderId="2" xfId="0" applyNumberFormat="1" applyFont="1" applyFill="1" applyBorder="1" applyAlignment="1">
      <alignment horizontal="right"/>
    </xf>
    <xf numFmtId="0" fontId="9" fillId="12" borderId="2" xfId="3" applyFont="1" applyFill="1" applyBorder="1" applyAlignment="1">
      <alignment vertical="top"/>
    </xf>
    <xf numFmtId="0" fontId="10" fillId="3" borderId="2" xfId="3" applyFont="1" applyFill="1" applyBorder="1" applyAlignment="1">
      <alignment vertical="top" wrapText="1"/>
    </xf>
    <xf numFmtId="2" fontId="10" fillId="12" borderId="2" xfId="3" applyNumberFormat="1" applyFont="1" applyFill="1" applyBorder="1" applyAlignment="1">
      <alignment horizontal="left" vertical="top" wrapText="1"/>
    </xf>
    <xf numFmtId="188" fontId="15" fillId="9" borderId="2" xfId="1" applyNumberFormat="1" applyFont="1" applyFill="1" applyBorder="1" applyAlignment="1">
      <alignment horizontal="right" vertical="top" wrapText="1"/>
    </xf>
    <xf numFmtId="2" fontId="15" fillId="12" borderId="2" xfId="2" applyNumberFormat="1" applyFont="1" applyFill="1" applyBorder="1" applyAlignment="1">
      <alignment horizontal="right" vertical="top" wrapText="1"/>
    </xf>
    <xf numFmtId="2" fontId="15" fillId="9" borderId="2" xfId="2" applyNumberFormat="1" applyFont="1" applyFill="1" applyBorder="1" applyAlignment="1">
      <alignment horizontal="right" vertical="top" wrapText="1"/>
    </xf>
    <xf numFmtId="0" fontId="9" fillId="9" borderId="2" xfId="3" applyFont="1" applyFill="1" applyBorder="1" applyAlignment="1">
      <alignment horizontal="center" vertical="top" wrapText="1"/>
    </xf>
    <xf numFmtId="0" fontId="9" fillId="10" borderId="16" xfId="3" applyFont="1" applyFill="1" applyBorder="1" applyAlignment="1">
      <alignment horizontal="center" vertical="top" wrapText="1"/>
    </xf>
    <xf numFmtId="0" fontId="9" fillId="10" borderId="3" xfId="3" applyFont="1" applyFill="1" applyBorder="1" applyAlignment="1">
      <alignment horizontal="center" vertical="top" wrapText="1"/>
    </xf>
    <xf numFmtId="0" fontId="9" fillId="0" borderId="13" xfId="3" applyFont="1" applyFill="1" applyBorder="1" applyAlignment="1">
      <alignment horizontal="left" vertical="top" wrapText="1"/>
    </xf>
    <xf numFmtId="0" fontId="9" fillId="10" borderId="42" xfId="3" applyFont="1" applyFill="1" applyBorder="1" applyAlignment="1">
      <alignment horizontal="center" vertical="top" wrapText="1"/>
    </xf>
    <xf numFmtId="0" fontId="9" fillId="10" borderId="13" xfId="3" applyFont="1" applyFill="1" applyBorder="1" applyAlignment="1">
      <alignment horizontal="center" vertical="top" wrapText="1"/>
    </xf>
    <xf numFmtId="0" fontId="9" fillId="12" borderId="2" xfId="3" applyFont="1" applyFill="1" applyBorder="1" applyAlignment="1">
      <alignment horizontal="center" vertical="top" wrapText="1"/>
    </xf>
    <xf numFmtId="0" fontId="9" fillId="11" borderId="2" xfId="3" applyFont="1" applyFill="1" applyBorder="1" applyAlignment="1">
      <alignment horizontal="right" vertical="top"/>
    </xf>
    <xf numFmtId="0" fontId="10" fillId="3" borderId="59" xfId="3" applyFont="1" applyFill="1" applyBorder="1" applyAlignment="1">
      <alignment horizontal="left" vertical="top" wrapText="1"/>
    </xf>
    <xf numFmtId="0" fontId="10" fillId="3" borderId="51" xfId="3" applyFont="1" applyFill="1" applyBorder="1" applyAlignment="1">
      <alignment horizontal="left" vertical="top" wrapText="1"/>
    </xf>
    <xf numFmtId="0" fontId="10" fillId="3" borderId="60" xfId="3" applyFont="1" applyFill="1" applyBorder="1" applyAlignment="1">
      <alignment horizontal="left" vertical="top" wrapText="1"/>
    </xf>
    <xf numFmtId="49" fontId="10" fillId="3" borderId="2" xfId="3" applyNumberFormat="1" applyFont="1" applyFill="1" applyBorder="1" applyAlignment="1">
      <alignment horizontal="left" vertical="top" wrapText="1"/>
    </xf>
    <xf numFmtId="187" fontId="9" fillId="9" borderId="2" xfId="3" applyNumberFormat="1" applyFont="1" applyFill="1" applyBorder="1" applyAlignment="1">
      <alignment horizontal="center" vertical="top" wrapText="1"/>
    </xf>
    <xf numFmtId="187" fontId="9" fillId="10" borderId="2" xfId="3" applyNumberFormat="1" applyFont="1" applyFill="1" applyBorder="1" applyAlignment="1">
      <alignment horizontal="center" vertical="top" wrapText="1"/>
    </xf>
    <xf numFmtId="0" fontId="10" fillId="3" borderId="42" xfId="3" applyFont="1" applyFill="1" applyBorder="1" applyAlignment="1">
      <alignment horizontal="center" vertical="top" wrapText="1"/>
    </xf>
    <xf numFmtId="2" fontId="9" fillId="11" borderId="2" xfId="3" applyNumberFormat="1" applyFont="1" applyFill="1" applyBorder="1" applyAlignment="1">
      <alignment horizontal="center" vertical="top" wrapText="1"/>
    </xf>
    <xf numFmtId="2" fontId="9" fillId="12" borderId="2" xfId="3" applyNumberFormat="1" applyFont="1" applyFill="1" applyBorder="1" applyAlignment="1">
      <alignment horizontal="center" vertical="top" wrapText="1"/>
    </xf>
    <xf numFmtId="0" fontId="10" fillId="3" borderId="43" xfId="3" applyFont="1" applyFill="1" applyBorder="1" applyAlignment="1">
      <alignment horizontal="center" vertical="top" wrapText="1"/>
    </xf>
    <xf numFmtId="187" fontId="9" fillId="3" borderId="27" xfId="3" applyNumberFormat="1" applyFont="1" applyFill="1" applyBorder="1" applyAlignment="1">
      <alignment horizontal="center" vertical="top" wrapText="1"/>
    </xf>
    <xf numFmtId="187" fontId="9" fillId="3" borderId="18" xfId="3" applyNumberFormat="1" applyFont="1" applyFill="1" applyBorder="1" applyAlignment="1">
      <alignment horizontal="center" vertical="top" wrapText="1"/>
    </xf>
    <xf numFmtId="187" fontId="9" fillId="3" borderId="24" xfId="3" applyNumberFormat="1" applyFont="1" applyFill="1" applyBorder="1" applyAlignment="1">
      <alignment horizontal="center" vertical="top" wrapText="1"/>
    </xf>
    <xf numFmtId="0" fontId="9" fillId="3" borderId="26" xfId="3" applyFont="1" applyFill="1" applyBorder="1" applyAlignment="1">
      <alignment horizontal="center" vertical="top" wrapText="1"/>
    </xf>
    <xf numFmtId="2" fontId="9" fillId="11" borderId="2" xfId="3" applyNumberFormat="1" applyFont="1" applyFill="1" applyBorder="1" applyAlignment="1">
      <alignment horizontal="right" vertical="top"/>
    </xf>
    <xf numFmtId="0" fontId="10" fillId="0" borderId="3" xfId="3" applyFont="1" applyFill="1" applyBorder="1" applyAlignment="1">
      <alignment horizontal="left" vertical="top" wrapText="1"/>
    </xf>
    <xf numFmtId="0" fontId="9" fillId="3" borderId="3" xfId="3" applyFont="1" applyFill="1" applyBorder="1" applyAlignment="1">
      <alignment horizontal="left" vertical="top" wrapText="1"/>
    </xf>
    <xf numFmtId="187" fontId="9" fillId="3" borderId="3" xfId="3" applyNumberFormat="1" applyFont="1" applyFill="1" applyBorder="1" applyAlignment="1">
      <alignment horizontal="left" vertical="top" wrapText="1"/>
    </xf>
    <xf numFmtId="187" fontId="9" fillId="9" borderId="3" xfId="3" applyNumberFormat="1" applyFont="1" applyFill="1" applyBorder="1" applyAlignment="1">
      <alignment horizontal="right" vertical="top" wrapText="1"/>
    </xf>
    <xf numFmtId="187" fontId="9" fillId="10" borderId="3" xfId="3" applyNumberFormat="1" applyFont="1" applyFill="1" applyBorder="1" applyAlignment="1">
      <alignment horizontal="left" vertical="top" wrapText="1"/>
    </xf>
    <xf numFmtId="0" fontId="10" fillId="10" borderId="3" xfId="3" applyFont="1" applyFill="1" applyBorder="1" applyAlignment="1">
      <alignment horizontal="center" vertical="top" wrapText="1"/>
    </xf>
    <xf numFmtId="0" fontId="12" fillId="3" borderId="3" xfId="3" applyFont="1" applyFill="1" applyBorder="1" applyAlignment="1">
      <alignment horizontal="left" vertical="top" wrapText="1"/>
    </xf>
    <xf numFmtId="0" fontId="12" fillId="3" borderId="7" xfId="3" applyFont="1" applyFill="1" applyBorder="1" applyAlignment="1">
      <alignment vertical="top" wrapText="1"/>
    </xf>
    <xf numFmtId="0" fontId="11" fillId="3" borderId="3" xfId="3" applyFont="1" applyFill="1" applyBorder="1" applyAlignment="1">
      <alignment horizontal="left" vertical="top" wrapText="1"/>
    </xf>
    <xf numFmtId="0" fontId="10" fillId="3" borderId="17" xfId="3" applyFont="1" applyFill="1" applyBorder="1" applyAlignment="1">
      <alignment horizontal="center" vertical="top" wrapText="1"/>
    </xf>
    <xf numFmtId="0" fontId="10" fillId="10" borderId="2" xfId="3" applyFont="1" applyFill="1" applyBorder="1" applyAlignment="1">
      <alignment horizontal="center" vertical="top" wrapText="1"/>
    </xf>
    <xf numFmtId="0" fontId="10" fillId="14" borderId="2" xfId="3" applyFont="1" applyFill="1" applyBorder="1" applyAlignment="1">
      <alignment horizontal="left" vertical="top" wrapText="1"/>
    </xf>
    <xf numFmtId="0" fontId="9" fillId="9" borderId="0" xfId="3" applyFont="1" applyFill="1" applyBorder="1" applyAlignment="1">
      <alignment horizontal="right" vertical="top"/>
    </xf>
    <xf numFmtId="0" fontId="14" fillId="9" borderId="2" xfId="0" applyFont="1" applyFill="1" applyBorder="1" applyAlignment="1">
      <alignment horizontal="right" vertical="top" wrapText="1" readingOrder="1"/>
    </xf>
    <xf numFmtId="3" fontId="13" fillId="9" borderId="2" xfId="0" applyNumberFormat="1" applyFont="1" applyFill="1" applyBorder="1" applyAlignment="1">
      <alignment horizontal="right" vertical="top"/>
    </xf>
    <xf numFmtId="3" fontId="9" fillId="9" borderId="2" xfId="0" applyNumberFormat="1" applyFont="1" applyFill="1" applyBorder="1" applyAlignment="1">
      <alignment horizontal="right" vertical="top" wrapText="1"/>
    </xf>
    <xf numFmtId="0" fontId="10" fillId="12" borderId="45" xfId="3" applyFont="1" applyFill="1" applyBorder="1" applyAlignment="1">
      <alignment horizontal="center" vertical="top" wrapText="1"/>
    </xf>
    <xf numFmtId="0" fontId="10" fillId="3" borderId="25" xfId="3" applyFont="1" applyFill="1" applyBorder="1" applyAlignment="1">
      <alignment horizontal="center" vertical="top" wrapText="1"/>
    </xf>
    <xf numFmtId="0" fontId="10" fillId="3" borderId="43" xfId="3" applyFont="1" applyFill="1" applyBorder="1" applyAlignment="1">
      <alignment horizontal="center" vertical="top" wrapText="1"/>
    </xf>
    <xf numFmtId="0" fontId="10" fillId="12" borderId="2" xfId="3" applyFont="1" applyFill="1" applyBorder="1" applyAlignment="1">
      <alignment horizontal="center" vertical="top" wrapText="1"/>
    </xf>
    <xf numFmtId="187" fontId="9" fillId="3" borderId="44" xfId="3" applyNumberFormat="1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horizontal="left" vertical="top" wrapText="1"/>
    </xf>
    <xf numFmtId="0" fontId="13" fillId="12" borderId="2" xfId="0" applyFont="1" applyFill="1" applyBorder="1" applyAlignment="1">
      <alignment horizontal="left" vertical="top" wrapText="1"/>
    </xf>
    <xf numFmtId="0" fontId="10" fillId="10" borderId="42" xfId="3" applyFont="1" applyFill="1" applyBorder="1" applyAlignment="1">
      <alignment horizontal="center" vertical="top" wrapText="1"/>
    </xf>
    <xf numFmtId="0" fontId="9" fillId="10" borderId="15" xfId="3" applyFont="1" applyFill="1" applyBorder="1" applyAlignment="1">
      <alignment horizontal="center" vertical="top" wrapText="1"/>
    </xf>
    <xf numFmtId="0" fontId="9" fillId="10" borderId="22" xfId="3" applyFont="1" applyFill="1" applyBorder="1" applyAlignment="1">
      <alignment horizontal="center" vertical="top" wrapText="1"/>
    </xf>
    <xf numFmtId="0" fontId="9" fillId="10" borderId="19" xfId="3" applyFont="1" applyFill="1" applyBorder="1" applyAlignment="1">
      <alignment horizontal="center" vertical="top" wrapText="1"/>
    </xf>
    <xf numFmtId="0" fontId="9" fillId="15" borderId="2" xfId="3" applyFont="1" applyFill="1" applyBorder="1" applyAlignment="1">
      <alignment horizontal="right" vertical="top"/>
    </xf>
    <xf numFmtId="0" fontId="4" fillId="15" borderId="2" xfId="3" applyFont="1" applyFill="1" applyBorder="1" applyAlignment="1">
      <alignment horizontal="left" vertical="top"/>
    </xf>
    <xf numFmtId="0" fontId="9" fillId="12" borderId="2" xfId="3" applyFont="1" applyFill="1" applyBorder="1" applyAlignment="1">
      <alignment horizontal="right" vertical="top"/>
    </xf>
    <xf numFmtId="0" fontId="12" fillId="3" borderId="28" xfId="3" applyFont="1" applyFill="1" applyBorder="1" applyAlignment="1">
      <alignment horizontal="center" vertical="top" wrapText="1"/>
    </xf>
    <xf numFmtId="0" fontId="9" fillId="3" borderId="6" xfId="3" applyFont="1" applyFill="1" applyBorder="1" applyAlignment="1">
      <alignment horizontal="center" vertical="top" wrapText="1"/>
    </xf>
    <xf numFmtId="0" fontId="12" fillId="3" borderId="20" xfId="3" applyFont="1" applyFill="1" applyBorder="1" applyAlignment="1">
      <alignment horizontal="center" vertical="top" wrapText="1"/>
    </xf>
    <xf numFmtId="0" fontId="12" fillId="3" borderId="25" xfId="3" applyFont="1" applyFill="1" applyBorder="1" applyAlignment="1">
      <alignment horizontal="center" vertical="top" wrapText="1"/>
    </xf>
    <xf numFmtId="0" fontId="9" fillId="3" borderId="61" xfId="3" applyFont="1" applyFill="1" applyBorder="1" applyAlignment="1">
      <alignment horizontal="center" vertical="top" wrapText="1"/>
    </xf>
    <xf numFmtId="0" fontId="9" fillId="10" borderId="23" xfId="3" applyFont="1" applyFill="1" applyBorder="1" applyAlignment="1">
      <alignment horizontal="center" vertical="top" wrapText="1"/>
    </xf>
    <xf numFmtId="0" fontId="10" fillId="3" borderId="50" xfId="3" applyFont="1" applyFill="1" applyBorder="1" applyAlignment="1">
      <alignment horizontal="left" vertical="top" wrapText="1"/>
    </xf>
    <xf numFmtId="0" fontId="9" fillId="10" borderId="55" xfId="3" applyFont="1" applyFill="1" applyBorder="1" applyAlignment="1">
      <alignment horizontal="center" vertical="top" wrapText="1"/>
    </xf>
    <xf numFmtId="0" fontId="12" fillId="3" borderId="55" xfId="3" applyFont="1" applyFill="1" applyBorder="1" applyAlignment="1">
      <alignment horizontal="center" vertical="top" wrapText="1"/>
    </xf>
    <xf numFmtId="0" fontId="9" fillId="10" borderId="45" xfId="3" applyFont="1" applyFill="1" applyBorder="1" applyAlignment="1">
      <alignment horizontal="center" vertical="top" wrapText="1"/>
    </xf>
    <xf numFmtId="0" fontId="12" fillId="3" borderId="45" xfId="3" applyFont="1" applyFill="1" applyBorder="1" applyAlignment="1">
      <alignment horizontal="center" vertical="top" wrapText="1"/>
    </xf>
    <xf numFmtId="0" fontId="9" fillId="3" borderId="17" xfId="3" applyFont="1" applyFill="1" applyBorder="1" applyAlignment="1">
      <alignment horizontal="center" vertical="top" wrapText="1"/>
    </xf>
    <xf numFmtId="0" fontId="9" fillId="10" borderId="20" xfId="3" applyFont="1" applyFill="1" applyBorder="1" applyAlignment="1">
      <alignment horizontal="center" vertical="top" wrapText="1"/>
    </xf>
    <xf numFmtId="0" fontId="9" fillId="3" borderId="21" xfId="3" applyFont="1" applyFill="1" applyBorder="1" applyAlignment="1">
      <alignment horizontal="center" vertical="top" wrapText="1"/>
    </xf>
    <xf numFmtId="0" fontId="10" fillId="3" borderId="62" xfId="3" applyFont="1" applyFill="1" applyBorder="1" applyAlignment="1">
      <alignment horizontal="left" vertical="top" wrapText="1"/>
    </xf>
    <xf numFmtId="0" fontId="10" fillId="3" borderId="62" xfId="3" applyFont="1" applyFill="1" applyBorder="1" applyAlignment="1">
      <alignment horizontal="center" vertical="top" wrapText="1"/>
    </xf>
    <xf numFmtId="0" fontId="9" fillId="10" borderId="25" xfId="3" applyFont="1" applyFill="1" applyBorder="1" applyAlignment="1">
      <alignment horizontal="center" vertical="top" wrapText="1"/>
    </xf>
    <xf numFmtId="0" fontId="10" fillId="0" borderId="47" xfId="3" applyFont="1" applyFill="1" applyBorder="1" applyAlignment="1">
      <alignment horizontal="left" vertical="top" wrapText="1"/>
    </xf>
    <xf numFmtId="187" fontId="9" fillId="3" borderId="35" xfId="3" applyNumberFormat="1" applyFont="1" applyFill="1" applyBorder="1" applyAlignment="1">
      <alignment horizontal="center" vertical="top" wrapText="1"/>
    </xf>
    <xf numFmtId="0" fontId="9" fillId="3" borderId="3" xfId="3" applyFont="1" applyFill="1" applyBorder="1" applyAlignment="1">
      <alignment vertical="top" wrapText="1"/>
    </xf>
    <xf numFmtId="0" fontId="10" fillId="3" borderId="3" xfId="3" applyFont="1" applyFill="1" applyBorder="1" applyAlignment="1">
      <alignment vertical="top" wrapText="1"/>
    </xf>
    <xf numFmtId="0" fontId="10" fillId="10" borderId="3" xfId="3" applyFont="1" applyFill="1" applyBorder="1" applyAlignment="1">
      <alignment vertical="top" wrapText="1"/>
    </xf>
    <xf numFmtId="0" fontId="12" fillId="3" borderId="3" xfId="3" applyFont="1" applyFill="1" applyBorder="1" applyAlignment="1">
      <alignment vertical="top" wrapText="1"/>
    </xf>
    <xf numFmtId="0" fontId="11" fillId="3" borderId="3" xfId="3" applyFont="1" applyFill="1" applyBorder="1" applyAlignment="1">
      <alignment vertical="top" wrapText="1"/>
    </xf>
    <xf numFmtId="0" fontId="10" fillId="0" borderId="0" xfId="3" applyFont="1" applyFill="1" applyBorder="1" applyAlignment="1">
      <alignment horizontal="left" vertical="top" wrapText="1"/>
    </xf>
    <xf numFmtId="0" fontId="9" fillId="3" borderId="16" xfId="3" applyFont="1" applyFill="1" applyBorder="1" applyAlignment="1">
      <alignment vertical="top" wrapText="1"/>
    </xf>
    <xf numFmtId="0" fontId="10" fillId="3" borderId="16" xfId="3" applyFont="1" applyFill="1" applyBorder="1" applyAlignment="1">
      <alignment vertical="top" wrapText="1"/>
    </xf>
    <xf numFmtId="0" fontId="10" fillId="10" borderId="16" xfId="3" applyFont="1" applyFill="1" applyBorder="1" applyAlignment="1">
      <alignment vertical="top" wrapText="1"/>
    </xf>
    <xf numFmtId="0" fontId="12" fillId="3" borderId="16" xfId="3" applyFont="1" applyFill="1" applyBorder="1" applyAlignment="1">
      <alignment vertical="top" wrapText="1"/>
    </xf>
    <xf numFmtId="0" fontId="12" fillId="3" borderId="47" xfId="3" applyFont="1" applyFill="1" applyBorder="1" applyAlignment="1">
      <alignment vertical="top" wrapText="1"/>
    </xf>
    <xf numFmtId="0" fontId="11" fillId="3" borderId="16" xfId="3" applyFont="1" applyFill="1" applyBorder="1" applyAlignment="1">
      <alignment vertical="top" wrapText="1"/>
    </xf>
    <xf numFmtId="0" fontId="10" fillId="3" borderId="47" xfId="3" applyFont="1" applyFill="1" applyBorder="1" applyAlignment="1">
      <alignment horizontal="center" vertical="top" wrapText="1"/>
    </xf>
    <xf numFmtId="0" fontId="12" fillId="3" borderId="16" xfId="3" applyFont="1" applyFill="1" applyBorder="1" applyAlignment="1">
      <alignment horizontal="center" vertical="top" wrapText="1"/>
    </xf>
    <xf numFmtId="0" fontId="9" fillId="3" borderId="47" xfId="3" applyFont="1" applyFill="1" applyBorder="1" applyAlignment="1">
      <alignment horizontal="center" vertical="top" wrapText="1"/>
    </xf>
    <xf numFmtId="0" fontId="9" fillId="3" borderId="0" xfId="3" applyFont="1" applyFill="1" applyBorder="1" applyAlignment="1">
      <alignment horizontal="center" vertical="top" wrapText="1"/>
    </xf>
    <xf numFmtId="0" fontId="10" fillId="15" borderId="42" xfId="3" applyFont="1" applyFill="1" applyBorder="1" applyAlignment="1">
      <alignment horizontal="left" vertical="top" wrapText="1"/>
    </xf>
    <xf numFmtId="0" fontId="9" fillId="10" borderId="43" xfId="3" applyFont="1" applyFill="1" applyBorder="1" applyAlignment="1">
      <alignment horizontal="center" vertical="top" wrapText="1"/>
    </xf>
    <xf numFmtId="0" fontId="12" fillId="3" borderId="43" xfId="3" applyFont="1" applyFill="1" applyBorder="1" applyAlignment="1">
      <alignment horizontal="center" vertical="top" wrapText="1"/>
    </xf>
    <xf numFmtId="0" fontId="9" fillId="3" borderId="63" xfId="3" applyFont="1" applyFill="1" applyBorder="1" applyAlignment="1">
      <alignment horizontal="center" vertical="top" wrapText="1"/>
    </xf>
    <xf numFmtId="187" fontId="10" fillId="3" borderId="40" xfId="3" applyNumberFormat="1" applyFont="1" applyFill="1" applyBorder="1" applyAlignment="1">
      <alignment horizontal="center" vertical="top" wrapText="1"/>
    </xf>
    <xf numFmtId="0" fontId="10" fillId="3" borderId="40" xfId="3" applyFont="1" applyFill="1" applyBorder="1" applyAlignment="1">
      <alignment horizontal="center" vertical="top" wrapText="1"/>
    </xf>
    <xf numFmtId="0" fontId="15" fillId="12" borderId="2" xfId="3" applyFont="1" applyFill="1" applyBorder="1" applyAlignment="1">
      <alignment horizontal="center" vertical="top" wrapText="1"/>
    </xf>
    <xf numFmtId="0" fontId="15" fillId="9" borderId="2" xfId="3" applyFont="1" applyFill="1" applyBorder="1" applyAlignment="1">
      <alignment horizontal="center" vertical="top" wrapText="1"/>
    </xf>
    <xf numFmtId="0" fontId="11" fillId="3" borderId="40" xfId="3" applyFont="1" applyFill="1" applyBorder="1" applyAlignment="1">
      <alignment horizontal="center" vertical="top" wrapText="1"/>
    </xf>
    <xf numFmtId="0" fontId="11" fillId="3" borderId="40" xfId="3" applyFont="1" applyFill="1" applyBorder="1" applyAlignment="1">
      <alignment horizontal="left" vertical="top" wrapText="1"/>
    </xf>
    <xf numFmtId="0" fontId="11" fillId="3" borderId="4" xfId="3" applyFont="1" applyFill="1" applyBorder="1" applyAlignment="1">
      <alignment vertical="top" wrapText="1"/>
    </xf>
    <xf numFmtId="0" fontId="10" fillId="3" borderId="4" xfId="3" applyFont="1" applyFill="1" applyBorder="1" applyAlignment="1">
      <alignment horizontal="center" vertical="top" wrapText="1"/>
    </xf>
    <xf numFmtId="0" fontId="10" fillId="10" borderId="15" xfId="3" applyFont="1" applyFill="1" applyBorder="1" applyAlignment="1">
      <alignment horizontal="center" vertical="top" wrapText="1"/>
    </xf>
    <xf numFmtId="0" fontId="10" fillId="10" borderId="22" xfId="3" applyFont="1" applyFill="1" applyBorder="1" applyAlignment="1">
      <alignment horizontal="center" vertical="top" wrapText="1"/>
    </xf>
    <xf numFmtId="0" fontId="10" fillId="10" borderId="19" xfId="3" applyFont="1" applyFill="1" applyBorder="1" applyAlignment="1">
      <alignment horizontal="center" vertical="top" wrapText="1"/>
    </xf>
    <xf numFmtId="187" fontId="10" fillId="3" borderId="2" xfId="3" applyNumberFormat="1" applyFont="1" applyFill="1" applyBorder="1" applyAlignment="1">
      <alignment horizontal="center" vertical="top" wrapText="1"/>
    </xf>
    <xf numFmtId="0" fontId="15" fillId="11" borderId="2" xfId="3" applyFont="1" applyFill="1" applyBorder="1" applyAlignment="1">
      <alignment horizontal="center" vertical="top" wrapText="1"/>
    </xf>
    <xf numFmtId="0" fontId="11" fillId="3" borderId="7" xfId="3" applyFont="1" applyFill="1" applyBorder="1" applyAlignment="1">
      <alignment horizontal="center" vertical="top" wrapText="1"/>
    </xf>
    <xf numFmtId="0" fontId="10" fillId="3" borderId="0" xfId="3" applyFont="1" applyFill="1" applyBorder="1" applyAlignment="1">
      <alignment vertical="top" wrapText="1"/>
    </xf>
    <xf numFmtId="0" fontId="11" fillId="3" borderId="0" xfId="3" applyFont="1" applyFill="1" applyBorder="1" applyAlignment="1">
      <alignment horizontal="center" vertical="top" wrapText="1"/>
    </xf>
    <xf numFmtId="0" fontId="10" fillId="3" borderId="64" xfId="3" applyFont="1" applyFill="1" applyBorder="1" applyAlignment="1">
      <alignment horizontal="center" vertical="top" wrapText="1"/>
    </xf>
    <xf numFmtId="0" fontId="10" fillId="3" borderId="37" xfId="3" applyFont="1" applyFill="1" applyBorder="1" applyAlignment="1">
      <alignment horizontal="center" vertical="top" wrapText="1"/>
    </xf>
    <xf numFmtId="0" fontId="10" fillId="0" borderId="51" xfId="3" applyFont="1" applyFill="1" applyBorder="1" applyAlignment="1">
      <alignment horizontal="left" vertical="top" wrapText="1"/>
    </xf>
    <xf numFmtId="0" fontId="7" fillId="8" borderId="6" xfId="3" applyFont="1" applyFill="1" applyBorder="1" applyAlignment="1">
      <alignment horizontal="left" vertical="top" wrapText="1"/>
    </xf>
    <xf numFmtId="0" fontId="7" fillId="8" borderId="36" xfId="3" applyFont="1" applyFill="1" applyBorder="1" applyAlignment="1">
      <alignment horizontal="left" vertical="top" wrapText="1"/>
    </xf>
    <xf numFmtId="0" fontId="7" fillId="8" borderId="37" xfId="3" applyFont="1" applyFill="1" applyBorder="1" applyAlignment="1">
      <alignment horizontal="left" vertical="top" wrapText="1"/>
    </xf>
    <xf numFmtId="0" fontId="10" fillId="0" borderId="13" xfId="3" applyFont="1" applyFill="1" applyBorder="1" applyAlignment="1">
      <alignment horizontal="left" vertical="top" wrapText="1"/>
    </xf>
    <xf numFmtId="0" fontId="9" fillId="3" borderId="13" xfId="3" applyFont="1" applyFill="1" applyBorder="1" applyAlignment="1">
      <alignment vertical="top" wrapText="1"/>
    </xf>
    <xf numFmtId="0" fontId="16" fillId="11" borderId="2" xfId="3" applyFont="1" applyFill="1" applyBorder="1" applyAlignment="1">
      <alignment horizontal="left" vertical="top" wrapText="1"/>
    </xf>
    <xf numFmtId="0" fontId="10" fillId="9" borderId="58" xfId="3" applyFont="1" applyFill="1" applyBorder="1" applyAlignment="1">
      <alignment horizontal="center" vertical="top" wrapText="1"/>
    </xf>
    <xf numFmtId="0" fontId="12" fillId="3" borderId="13" xfId="3" applyFont="1" applyFill="1" applyBorder="1" applyAlignment="1">
      <alignment horizontal="center" vertical="top" wrapText="1"/>
    </xf>
    <xf numFmtId="0" fontId="12" fillId="3" borderId="14" xfId="3" applyFont="1" applyFill="1" applyBorder="1" applyAlignment="1">
      <alignment horizontal="center" vertical="top" wrapText="1"/>
    </xf>
    <xf numFmtId="0" fontId="10" fillId="3" borderId="21" xfId="3" applyFont="1" applyFill="1" applyBorder="1" applyAlignment="1">
      <alignment horizontal="center" vertical="top" wrapText="1"/>
    </xf>
    <xf numFmtId="0" fontId="10" fillId="11" borderId="42" xfId="3" applyFont="1" applyFill="1" applyBorder="1" applyAlignment="1">
      <alignment horizontal="left" vertical="top" wrapText="1"/>
    </xf>
    <xf numFmtId="0" fontId="10" fillId="9" borderId="42" xfId="3" applyFont="1" applyFill="1" applyBorder="1" applyAlignment="1">
      <alignment horizontal="left" vertical="top" wrapText="1"/>
    </xf>
    <xf numFmtId="3" fontId="10" fillId="9" borderId="2" xfId="3" applyNumberFormat="1" applyFont="1" applyFill="1" applyBorder="1" applyAlignment="1">
      <alignment horizontal="left" vertical="top" wrapText="1"/>
    </xf>
    <xf numFmtId="0" fontId="9" fillId="12" borderId="2" xfId="3" applyFont="1" applyFill="1" applyBorder="1" applyAlignment="1">
      <alignment horizontal="left" vertical="top"/>
    </xf>
    <xf numFmtId="0" fontId="9" fillId="3" borderId="28" xfId="3" applyFont="1" applyFill="1" applyBorder="1" applyAlignment="1">
      <alignment horizontal="center" vertical="top" wrapText="1"/>
    </xf>
    <xf numFmtId="0" fontId="9" fillId="3" borderId="20" xfId="3" applyFont="1" applyFill="1" applyBorder="1" applyAlignment="1">
      <alignment horizontal="center" vertical="top" wrapText="1"/>
    </xf>
    <xf numFmtId="0" fontId="9" fillId="3" borderId="25" xfId="3" applyFont="1" applyFill="1" applyBorder="1" applyAlignment="1">
      <alignment horizontal="center" vertical="top" wrapText="1"/>
    </xf>
    <xf numFmtId="0" fontId="17" fillId="9" borderId="2" xfId="3" applyFont="1" applyFill="1" applyBorder="1" applyAlignment="1">
      <alignment horizontal="left" vertical="top" wrapText="1"/>
    </xf>
    <xf numFmtId="0" fontId="4" fillId="9" borderId="2" xfId="3" applyFont="1" applyFill="1" applyBorder="1" applyAlignment="1">
      <alignment horizontal="left" vertical="top"/>
    </xf>
    <xf numFmtId="0" fontId="10" fillId="0" borderId="35" xfId="3" applyFont="1" applyFill="1" applyBorder="1" applyAlignment="1">
      <alignment horizontal="left" vertical="top" wrapText="1"/>
    </xf>
    <xf numFmtId="0" fontId="10" fillId="3" borderId="39" xfId="3" applyFont="1" applyFill="1" applyBorder="1" applyAlignment="1">
      <alignment horizontal="left" vertical="top" wrapText="1"/>
    </xf>
    <xf numFmtId="187" fontId="9" fillId="3" borderId="56" xfId="3" applyNumberFormat="1" applyFont="1" applyFill="1" applyBorder="1" applyAlignment="1">
      <alignment vertical="top" wrapText="1"/>
    </xf>
    <xf numFmtId="187" fontId="9" fillId="3" borderId="44" xfId="3" applyNumberFormat="1" applyFont="1" applyFill="1" applyBorder="1" applyAlignment="1">
      <alignment vertical="top" wrapText="1"/>
    </xf>
    <xf numFmtId="0" fontId="9" fillId="9" borderId="2" xfId="3" applyFont="1" applyFill="1" applyBorder="1" applyAlignment="1">
      <alignment horizontal="left" vertical="top"/>
    </xf>
    <xf numFmtId="0" fontId="18" fillId="9" borderId="2" xfId="3" applyFont="1" applyFill="1" applyBorder="1" applyAlignment="1">
      <alignment horizontal="left" vertical="top"/>
    </xf>
    <xf numFmtId="0" fontId="10" fillId="3" borderId="54" xfId="3" applyFont="1" applyFill="1" applyBorder="1" applyAlignment="1">
      <alignment vertical="top" wrapText="1"/>
    </xf>
    <xf numFmtId="0" fontId="12" fillId="3" borderId="35" xfId="3" applyFont="1" applyFill="1" applyBorder="1" applyAlignment="1">
      <alignment vertical="top" wrapText="1"/>
    </xf>
    <xf numFmtId="0" fontId="11" fillId="3" borderId="35" xfId="3" applyFont="1" applyFill="1" applyBorder="1" applyAlignment="1">
      <alignment vertical="top" wrapText="1"/>
    </xf>
    <xf numFmtId="0" fontId="10" fillId="3" borderId="44" xfId="3" applyFont="1" applyFill="1" applyBorder="1" applyAlignment="1">
      <alignment vertical="top" wrapText="1"/>
    </xf>
    <xf numFmtId="0" fontId="10" fillId="3" borderId="15" xfId="3" applyFont="1" applyFill="1" applyBorder="1" applyAlignment="1">
      <alignment vertical="top" wrapText="1"/>
    </xf>
    <xf numFmtId="0" fontId="10" fillId="3" borderId="14" xfId="3" applyFont="1" applyFill="1" applyBorder="1" applyAlignment="1">
      <alignment horizontal="left" vertical="top" wrapText="1"/>
    </xf>
    <xf numFmtId="187" fontId="9" fillId="3" borderId="42" xfId="3" applyNumberFormat="1" applyFont="1" applyFill="1" applyBorder="1" applyAlignment="1">
      <alignment vertical="top" wrapText="1"/>
    </xf>
    <xf numFmtId="187" fontId="9" fillId="3" borderId="18" xfId="3" applyNumberFormat="1" applyFont="1" applyFill="1" applyBorder="1" applyAlignment="1">
      <alignment vertical="top" wrapText="1"/>
    </xf>
    <xf numFmtId="0" fontId="10" fillId="3" borderId="20" xfId="3" applyFont="1" applyFill="1" applyBorder="1" applyAlignment="1">
      <alignment vertical="top" wrapText="1"/>
    </xf>
    <xf numFmtId="0" fontId="12" fillId="3" borderId="13" xfId="3" applyFont="1" applyFill="1" applyBorder="1" applyAlignment="1">
      <alignment vertical="top" wrapText="1"/>
    </xf>
    <xf numFmtId="0" fontId="11" fillId="3" borderId="13" xfId="3" applyFont="1" applyFill="1" applyBorder="1" applyAlignment="1">
      <alignment vertical="top" wrapText="1"/>
    </xf>
    <xf numFmtId="0" fontId="10" fillId="3" borderId="18" xfId="3" applyFont="1" applyFill="1" applyBorder="1" applyAlignment="1">
      <alignment vertical="top" wrapText="1"/>
    </xf>
    <xf numFmtId="0" fontId="10" fillId="3" borderId="26" xfId="3" applyFont="1" applyFill="1" applyBorder="1" applyAlignment="1">
      <alignment horizontal="left" vertical="top" wrapText="1"/>
    </xf>
    <xf numFmtId="187" fontId="9" fillId="3" borderId="43" xfId="3" applyNumberFormat="1" applyFont="1" applyFill="1" applyBorder="1" applyAlignment="1">
      <alignment vertical="top" wrapText="1"/>
    </xf>
    <xf numFmtId="187" fontId="9" fillId="3" borderId="24" xfId="3" applyNumberFormat="1" applyFont="1" applyFill="1" applyBorder="1" applyAlignment="1">
      <alignment vertical="top" wrapText="1"/>
    </xf>
    <xf numFmtId="0" fontId="10" fillId="3" borderId="48" xfId="3" applyFont="1" applyFill="1" applyBorder="1" applyAlignment="1">
      <alignment vertical="top" wrapText="1"/>
    </xf>
    <xf numFmtId="0" fontId="12" fillId="3" borderId="23" xfId="3" applyFont="1" applyFill="1" applyBorder="1" applyAlignment="1">
      <alignment vertical="top" wrapText="1"/>
    </xf>
    <xf numFmtId="0" fontId="12" fillId="3" borderId="49" xfId="3" applyFont="1" applyFill="1" applyBorder="1" applyAlignment="1">
      <alignment vertical="top" wrapText="1"/>
    </xf>
    <xf numFmtId="0" fontId="11" fillId="3" borderId="49" xfId="3" applyFont="1" applyFill="1" applyBorder="1" applyAlignment="1">
      <alignment vertical="top" wrapText="1"/>
    </xf>
    <xf numFmtId="0" fontId="10" fillId="3" borderId="38" xfId="3" applyFont="1" applyFill="1" applyBorder="1" applyAlignment="1">
      <alignment vertical="top" wrapText="1"/>
    </xf>
    <xf numFmtId="43" fontId="10" fillId="9" borderId="2" xfId="1" applyFont="1" applyFill="1" applyBorder="1" applyAlignment="1">
      <alignment horizontal="left" vertical="top" wrapText="1"/>
    </xf>
    <xf numFmtId="0" fontId="11" fillId="3" borderId="35" xfId="3" applyFont="1" applyFill="1" applyBorder="1" applyAlignment="1">
      <alignment horizontal="center" vertical="top" wrapText="1"/>
    </xf>
    <xf numFmtId="43" fontId="16" fillId="9" borderId="2" xfId="1" applyFont="1" applyFill="1" applyBorder="1" applyAlignment="1">
      <alignment horizontal="left" vertical="top" wrapText="1"/>
    </xf>
    <xf numFmtId="43" fontId="19" fillId="9" borderId="2" xfId="0" applyNumberFormat="1" applyFont="1" applyFill="1" applyBorder="1" applyAlignment="1">
      <alignment vertical="top"/>
    </xf>
    <xf numFmtId="2" fontId="9" fillId="11" borderId="2" xfId="3" applyNumberFormat="1" applyFont="1" applyFill="1" applyBorder="1" applyAlignment="1">
      <alignment horizontal="center" vertical="top"/>
    </xf>
    <xf numFmtId="2" fontId="9" fillId="9" borderId="2" xfId="3" applyNumberFormat="1" applyFont="1" applyFill="1" applyBorder="1" applyAlignment="1">
      <alignment horizontal="center" vertical="top"/>
    </xf>
    <xf numFmtId="0" fontId="10" fillId="3" borderId="7" xfId="3" applyFont="1" applyFill="1" applyBorder="1" applyAlignment="1">
      <alignment vertical="top" wrapText="1"/>
    </xf>
    <xf numFmtId="0" fontId="9" fillId="3" borderId="28" xfId="3" applyFont="1" applyFill="1" applyBorder="1" applyAlignment="1">
      <alignment vertical="top" wrapText="1"/>
    </xf>
    <xf numFmtId="0" fontId="12" fillId="3" borderId="27" xfId="3" applyFont="1" applyFill="1" applyBorder="1" applyAlignment="1">
      <alignment vertical="top" wrapText="1"/>
    </xf>
    <xf numFmtId="0" fontId="12" fillId="3" borderId="50" xfId="3" applyFont="1" applyFill="1" applyBorder="1" applyAlignment="1">
      <alignment vertical="top" wrapText="1"/>
    </xf>
    <xf numFmtId="0" fontId="12" fillId="3" borderId="28" xfId="3" applyFont="1" applyFill="1" applyBorder="1" applyAlignment="1">
      <alignment vertical="top" wrapText="1"/>
    </xf>
    <xf numFmtId="0" fontId="9" fillId="3" borderId="50" xfId="3" applyFont="1" applyFill="1" applyBorder="1" applyAlignment="1">
      <alignment vertical="top" wrapText="1"/>
    </xf>
    <xf numFmtId="0" fontId="10" fillId="3" borderId="14" xfId="3" applyFont="1" applyFill="1" applyBorder="1" applyAlignment="1">
      <alignment vertical="top" wrapText="1"/>
    </xf>
    <xf numFmtId="0" fontId="9" fillId="3" borderId="20" xfId="3" applyFont="1" applyFill="1" applyBorder="1" applyAlignment="1">
      <alignment vertical="top" wrapText="1"/>
    </xf>
    <xf numFmtId="0" fontId="12" fillId="3" borderId="18" xfId="3" applyFont="1" applyFill="1" applyBorder="1" applyAlignment="1">
      <alignment vertical="top" wrapText="1"/>
    </xf>
    <xf numFmtId="0" fontId="12" fillId="3" borderId="22" xfId="3" applyFont="1" applyFill="1" applyBorder="1" applyAlignment="1">
      <alignment vertical="top" wrapText="1"/>
    </xf>
    <xf numFmtId="0" fontId="12" fillId="3" borderId="20" xfId="3" applyFont="1" applyFill="1" applyBorder="1" applyAlignment="1">
      <alignment vertical="top" wrapText="1"/>
    </xf>
    <xf numFmtId="0" fontId="9" fillId="3" borderId="22" xfId="3" applyFont="1" applyFill="1" applyBorder="1" applyAlignment="1">
      <alignment vertical="top" wrapText="1"/>
    </xf>
    <xf numFmtId="0" fontId="10" fillId="3" borderId="23" xfId="3" applyFont="1" applyFill="1" applyBorder="1" applyAlignment="1">
      <alignment vertical="top" wrapText="1"/>
    </xf>
    <xf numFmtId="0" fontId="10" fillId="3" borderId="26" xfId="3" applyFont="1" applyFill="1" applyBorder="1" applyAlignment="1">
      <alignment vertical="top" wrapText="1"/>
    </xf>
    <xf numFmtId="0" fontId="9" fillId="3" borderId="25" xfId="3" applyFont="1" applyFill="1" applyBorder="1" applyAlignment="1">
      <alignment vertical="top" wrapText="1"/>
    </xf>
    <xf numFmtId="0" fontId="12" fillId="3" borderId="24" xfId="3" applyFont="1" applyFill="1" applyBorder="1" applyAlignment="1">
      <alignment vertical="top" wrapText="1"/>
    </xf>
    <xf numFmtId="0" fontId="12" fillId="3" borderId="62" xfId="3" applyFont="1" applyFill="1" applyBorder="1" applyAlignment="1">
      <alignment vertical="top" wrapText="1"/>
    </xf>
    <xf numFmtId="0" fontId="12" fillId="3" borderId="25" xfId="3" applyFont="1" applyFill="1" applyBorder="1" applyAlignment="1">
      <alignment vertical="top" wrapText="1"/>
    </xf>
    <xf numFmtId="0" fontId="9" fillId="3" borderId="62" xfId="3" applyFont="1" applyFill="1" applyBorder="1" applyAlignment="1">
      <alignment vertical="top" wrapText="1"/>
    </xf>
    <xf numFmtId="187" fontId="9" fillId="0" borderId="3" xfId="3" applyNumberFormat="1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horizontal="left" vertical="top" wrapText="1"/>
    </xf>
    <xf numFmtId="0" fontId="9" fillId="0" borderId="55" xfId="3" applyFont="1" applyFill="1" applyBorder="1" applyAlignment="1">
      <alignment horizontal="center" vertical="top" wrapText="1"/>
    </xf>
    <xf numFmtId="0" fontId="9" fillId="3" borderId="55" xfId="3" applyFont="1" applyFill="1" applyBorder="1" applyAlignment="1">
      <alignment horizontal="center" vertical="top" wrapText="1"/>
    </xf>
    <xf numFmtId="187" fontId="9" fillId="0" borderId="13" xfId="3" applyNumberFormat="1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center" vertical="top" wrapText="1"/>
    </xf>
    <xf numFmtId="0" fontId="9" fillId="0" borderId="45" xfId="3" applyFont="1" applyFill="1" applyBorder="1" applyAlignment="1">
      <alignment horizontal="center" vertical="top" wrapText="1"/>
    </xf>
    <xf numFmtId="0" fontId="9" fillId="3" borderId="45" xfId="3" applyFont="1" applyFill="1" applyBorder="1" applyAlignment="1">
      <alignment horizontal="center" vertical="top" wrapText="1"/>
    </xf>
    <xf numFmtId="0" fontId="10" fillId="0" borderId="49" xfId="3" applyFont="1" applyFill="1" applyBorder="1" applyAlignment="1">
      <alignment horizontal="left" vertical="top" wrapText="1"/>
    </xf>
    <xf numFmtId="0" fontId="10" fillId="0" borderId="15" xfId="3" applyFont="1" applyFill="1" applyBorder="1" applyAlignment="1">
      <alignment horizontal="left" vertical="top" wrapText="1"/>
    </xf>
    <xf numFmtId="0" fontId="4" fillId="14" borderId="2" xfId="3" applyFont="1" applyFill="1" applyBorder="1" applyAlignment="1">
      <alignment horizontal="left" vertical="top"/>
    </xf>
    <xf numFmtId="0" fontId="12" fillId="3" borderId="44" xfId="3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2" fillId="3" borderId="18" xfId="3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10" fillId="9" borderId="42" xfId="3" applyFont="1" applyFill="1" applyBorder="1" applyAlignment="1">
      <alignment horizontal="center" vertical="top" wrapText="1"/>
    </xf>
    <xf numFmtId="187" fontId="9" fillId="3" borderId="62" xfId="3" applyNumberFormat="1" applyFont="1" applyFill="1" applyBorder="1" applyAlignment="1">
      <alignment horizontal="center" vertical="top" wrapText="1"/>
    </xf>
    <xf numFmtId="0" fontId="12" fillId="3" borderId="24" xfId="3" applyFont="1" applyFill="1" applyBorder="1" applyAlignment="1">
      <alignment horizontal="center" vertical="top" wrapText="1"/>
    </xf>
    <xf numFmtId="0" fontId="10" fillId="0" borderId="47" xfId="3" applyFont="1" applyFill="1" applyBorder="1" applyAlignment="1">
      <alignment horizontal="center" vertical="top" wrapText="1"/>
    </xf>
    <xf numFmtId="0" fontId="4" fillId="9" borderId="2" xfId="3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wrapText="1"/>
    </xf>
    <xf numFmtId="0" fontId="10" fillId="11" borderId="2" xfId="3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wrapText="1"/>
    </xf>
    <xf numFmtId="0" fontId="10" fillId="10" borderId="2" xfId="3" applyFont="1" applyFill="1" applyBorder="1" applyAlignment="1">
      <alignment horizontal="left" vertical="top" wrapText="1"/>
    </xf>
    <xf numFmtId="0" fontId="10" fillId="10" borderId="3" xfId="3" applyFont="1" applyFill="1" applyBorder="1" applyAlignment="1">
      <alignment horizontal="left" vertical="top" wrapText="1"/>
    </xf>
    <xf numFmtId="0" fontId="10" fillId="0" borderId="51" xfId="3" applyFont="1" applyFill="1" applyBorder="1" applyAlignment="1">
      <alignment horizontal="center" vertical="top" wrapText="1"/>
    </xf>
    <xf numFmtId="187" fontId="9" fillId="3" borderId="2" xfId="3" applyNumberFormat="1" applyFont="1" applyFill="1" applyBorder="1" applyAlignment="1">
      <alignment horizontal="center" vertical="top" wrapText="1"/>
    </xf>
    <xf numFmtId="0" fontId="12" fillId="3" borderId="45" xfId="3" applyFont="1" applyFill="1" applyBorder="1" applyAlignment="1">
      <alignment horizontal="center" vertical="top" wrapText="1"/>
    </xf>
    <xf numFmtId="0" fontId="9" fillId="10" borderId="13" xfId="3" applyFont="1" applyFill="1" applyBorder="1" applyAlignment="1">
      <alignment vertical="top" wrapText="1"/>
    </xf>
    <xf numFmtId="0" fontId="10" fillId="10" borderId="13" xfId="3" applyFont="1" applyFill="1" applyBorder="1" applyAlignment="1">
      <alignment vertical="top" wrapText="1"/>
    </xf>
    <xf numFmtId="0" fontId="12" fillId="3" borderId="14" xfId="3" applyFont="1" applyFill="1" applyBorder="1" applyAlignment="1">
      <alignment vertical="top" wrapText="1"/>
    </xf>
    <xf numFmtId="0" fontId="9" fillId="3" borderId="14" xfId="3" applyFont="1" applyFill="1" applyBorder="1" applyAlignment="1">
      <alignment horizontal="center" vertical="top" wrapText="1"/>
    </xf>
    <xf numFmtId="0" fontId="9" fillId="10" borderId="3" xfId="3" applyFont="1" applyFill="1" applyBorder="1" applyAlignment="1">
      <alignment vertical="top" wrapText="1"/>
    </xf>
    <xf numFmtId="0" fontId="9" fillId="3" borderId="7" xfId="3" applyFont="1" applyFill="1" applyBorder="1" applyAlignment="1">
      <alignment horizontal="center" vertical="top" wrapText="1"/>
    </xf>
    <xf numFmtId="3" fontId="10" fillId="9" borderId="2" xfId="3" applyNumberFormat="1" applyFont="1" applyFill="1" applyBorder="1" applyAlignment="1">
      <alignment horizontal="center" vertical="top" wrapText="1"/>
    </xf>
    <xf numFmtId="2" fontId="10" fillId="12" borderId="2" xfId="3" applyNumberFormat="1" applyFont="1" applyFill="1" applyBorder="1" applyAlignment="1">
      <alignment horizontal="center" vertical="top" wrapText="1"/>
    </xf>
    <xf numFmtId="187" fontId="9" fillId="3" borderId="40" xfId="3" applyNumberFormat="1" applyFont="1" applyFill="1" applyBorder="1" applyAlignment="1">
      <alignment horizontal="center" vertical="top" wrapText="1"/>
    </xf>
    <xf numFmtId="0" fontId="15" fillId="3" borderId="40" xfId="3" applyFont="1" applyFill="1" applyBorder="1" applyAlignment="1">
      <alignment horizontal="left" vertical="top" wrapText="1"/>
    </xf>
    <xf numFmtId="0" fontId="9" fillId="3" borderId="40" xfId="3" applyFont="1" applyFill="1" applyBorder="1" applyAlignment="1">
      <alignment horizontal="left" vertical="top" wrapText="1"/>
    </xf>
    <xf numFmtId="0" fontId="9" fillId="10" borderId="3" xfId="3" applyFont="1" applyFill="1" applyBorder="1" applyAlignment="1">
      <alignment horizontal="left" vertical="top" wrapText="1"/>
    </xf>
    <xf numFmtId="0" fontId="10" fillId="3" borderId="47" xfId="3" applyFont="1" applyFill="1" applyBorder="1" applyAlignment="1">
      <alignment horizontal="center" vertical="top" wrapText="1"/>
    </xf>
    <xf numFmtId="0" fontId="10" fillId="3" borderId="0" xfId="3" applyFont="1" applyFill="1" applyBorder="1" applyAlignment="1">
      <alignment horizontal="center" vertical="top" wrapText="1"/>
    </xf>
    <xf numFmtId="188" fontId="9" fillId="9" borderId="2" xfId="1" applyNumberFormat="1" applyFont="1" applyFill="1" applyBorder="1" applyAlignment="1">
      <alignment horizontal="left" vertical="top"/>
    </xf>
    <xf numFmtId="188" fontId="20" fillId="9" borderId="2" xfId="1" applyNumberFormat="1" applyFont="1" applyFill="1" applyBorder="1" applyAlignment="1">
      <alignment horizontal="left" vertical="top"/>
    </xf>
    <xf numFmtId="43" fontId="10" fillId="11" borderId="2" xfId="1" applyNumberFormat="1" applyFont="1" applyFill="1" applyBorder="1" applyAlignment="1">
      <alignment horizontal="left" vertical="top" wrapText="1"/>
    </xf>
    <xf numFmtId="0" fontId="10" fillId="11" borderId="65" xfId="3" applyFont="1" applyFill="1" applyBorder="1" applyAlignment="1">
      <alignment horizontal="left" vertical="top" wrapText="1"/>
    </xf>
    <xf numFmtId="0" fontId="10" fillId="3" borderId="5" xfId="3" applyFont="1" applyFill="1" applyBorder="1" applyAlignment="1">
      <alignment horizontal="left" vertical="top" wrapText="1"/>
    </xf>
    <xf numFmtId="0" fontId="9" fillId="0" borderId="40" xfId="3" applyFont="1" applyFill="1" applyBorder="1" applyAlignment="1">
      <alignment horizontal="left" vertical="top" wrapText="1"/>
    </xf>
    <xf numFmtId="0" fontId="9" fillId="4" borderId="40" xfId="3" applyFont="1" applyFill="1" applyBorder="1" applyAlignment="1">
      <alignment horizontal="left" vertical="top" wrapText="1"/>
    </xf>
    <xf numFmtId="0" fontId="7" fillId="4" borderId="4" xfId="3" applyFont="1" applyFill="1" applyBorder="1" applyAlignment="1">
      <alignment vertical="top" wrapText="1"/>
    </xf>
    <xf numFmtId="0" fontId="7" fillId="4" borderId="5" xfId="3" applyFont="1" applyFill="1" applyBorder="1" applyAlignment="1">
      <alignment horizontal="center" vertical="top" wrapText="1"/>
    </xf>
    <xf numFmtId="0" fontId="7" fillId="4" borderId="5" xfId="3" applyFont="1" applyFill="1" applyBorder="1" applyAlignment="1">
      <alignment horizontal="left" vertical="top" wrapText="1"/>
    </xf>
    <xf numFmtId="187" fontId="8" fillId="16" borderId="40" xfId="3" applyNumberFormat="1" applyFont="1" applyFill="1" applyBorder="1" applyAlignment="1">
      <alignment horizontal="center" vertical="top" wrapText="1"/>
    </xf>
    <xf numFmtId="187" fontId="8" fillId="2" borderId="40" xfId="3" applyNumberFormat="1" applyFont="1" applyFill="1" applyBorder="1" applyAlignment="1">
      <alignment horizontal="center" vertical="top" wrapText="1"/>
    </xf>
    <xf numFmtId="0" fontId="9" fillId="11" borderId="40" xfId="3" applyFont="1" applyFill="1" applyBorder="1" applyAlignment="1">
      <alignment horizontal="left" vertical="top" wrapText="1"/>
    </xf>
    <xf numFmtId="187" fontId="8" fillId="4" borderId="40" xfId="3" applyNumberFormat="1" applyFont="1" applyFill="1" applyBorder="1" applyAlignment="1">
      <alignment horizontal="center" vertical="top" wrapText="1"/>
    </xf>
    <xf numFmtId="187" fontId="8" fillId="4" borderId="4" xfId="3" applyNumberFormat="1" applyFont="1" applyFill="1" applyBorder="1" applyAlignment="1">
      <alignment vertical="top" wrapText="1"/>
    </xf>
    <xf numFmtId="187" fontId="8" fillId="4" borderId="40" xfId="3" applyNumberFormat="1" applyFont="1" applyFill="1" applyBorder="1" applyAlignment="1">
      <alignment horizontal="left" vertical="top" wrapText="1"/>
    </xf>
    <xf numFmtId="0" fontId="9" fillId="0" borderId="4" xfId="3" applyFont="1" applyFill="1" applyBorder="1" applyAlignment="1">
      <alignment horizontal="center" vertical="top" wrapText="1"/>
    </xf>
    <xf numFmtId="0" fontId="7" fillId="4" borderId="6" xfId="3" applyFont="1" applyFill="1" applyBorder="1" applyAlignment="1">
      <alignment horizontal="center" vertical="top" wrapText="1"/>
    </xf>
    <xf numFmtId="0" fontId="7" fillId="11" borderId="2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/>
    </xf>
    <xf numFmtId="0" fontId="4" fillId="11" borderId="0" xfId="3" applyFont="1" applyFill="1" applyBorder="1" applyAlignment="1">
      <alignment horizontal="left" vertical="top"/>
    </xf>
    <xf numFmtId="0" fontId="4" fillId="0" borderId="6" xfId="3" applyFont="1" applyFill="1" applyBorder="1" applyAlignment="1">
      <alignment horizontal="center" vertical="top"/>
    </xf>
    <xf numFmtId="0" fontId="4" fillId="11" borderId="2" xfId="3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8"/>
  <sheetViews>
    <sheetView tabSelected="1" view="pageBreakPreview" topLeftCell="F1" zoomScale="80" zoomScaleNormal="80" zoomScaleSheetLayoutView="80" workbookViewId="0">
      <pane ySplit="3" topLeftCell="A304" activePane="bottomLeft" state="frozen"/>
      <selection pane="bottomLeft" activeCell="H308" sqref="H308:Q310"/>
    </sheetView>
  </sheetViews>
  <sheetFormatPr defaultColWidth="7" defaultRowHeight="15" x14ac:dyDescent="0.2"/>
  <cols>
    <col min="1" max="1" width="12.125" style="5" customWidth="1"/>
    <col min="2" max="2" width="5.375" style="5" customWidth="1"/>
    <col min="3" max="3" width="28.5" style="5" customWidth="1"/>
    <col min="4" max="4" width="11.625" style="526" customWidth="1"/>
    <col min="5" max="5" width="33.875" style="5" customWidth="1"/>
    <col min="6" max="6" width="4.375" style="5" customWidth="1"/>
    <col min="7" max="7" width="3.5" style="5" customWidth="1"/>
    <col min="8" max="8" width="12.625" style="5" customWidth="1"/>
    <col min="9" max="9" width="12.25" style="5" customWidth="1"/>
    <col min="10" max="13" width="10.875" style="5" bestFit="1" customWidth="1"/>
    <col min="14" max="14" width="11.75" style="5" bestFit="1" customWidth="1"/>
    <col min="15" max="15" width="10.875" style="5" bestFit="1" customWidth="1"/>
    <col min="16" max="16" width="12.125" style="5" bestFit="1" customWidth="1"/>
    <col min="17" max="17" width="11.5" style="5" bestFit="1" customWidth="1"/>
    <col min="18" max="18" width="10" style="5" customWidth="1"/>
    <col min="19" max="20" width="4.375" style="527" bestFit="1" customWidth="1"/>
    <col min="21" max="21" width="3.625" style="527" bestFit="1" customWidth="1"/>
    <col min="22" max="22" width="5.875" style="527" bestFit="1" customWidth="1"/>
    <col min="23" max="23" width="4.75" style="5" customWidth="1"/>
    <col min="24" max="24" width="5.625" style="5" customWidth="1"/>
    <col min="25" max="25" width="6" style="5" customWidth="1"/>
    <col min="26" max="26" width="5.625" style="5" customWidth="1"/>
    <col min="27" max="27" width="5.875" style="5" customWidth="1"/>
    <col min="28" max="28" width="6.125" style="5" customWidth="1"/>
    <col min="29" max="29" width="6.25" style="5" customWidth="1"/>
    <col min="30" max="30" width="5" style="5" customWidth="1"/>
    <col min="31" max="31" width="5.875" style="5" customWidth="1"/>
    <col min="32" max="33" width="5.25" style="5" customWidth="1"/>
    <col min="34" max="34" width="6.625" style="5" customWidth="1"/>
    <col min="35" max="35" width="10.5" style="526" customWidth="1"/>
    <col min="36" max="36" width="16.25" style="528" customWidth="1"/>
    <col min="37" max="37" width="16.25" style="529" customWidth="1"/>
    <col min="38" max="16384" width="7" style="5"/>
  </cols>
  <sheetData>
    <row r="1" spans="1:37" ht="31.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</row>
    <row r="2" spans="1:37" ht="22.5" customHeight="1" x14ac:dyDescent="0.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10" t="s">
        <v>7</v>
      </c>
      <c r="I2" s="10"/>
      <c r="J2" s="10"/>
      <c r="K2" s="10"/>
      <c r="L2" s="10"/>
      <c r="M2" s="10"/>
      <c r="N2" s="10"/>
      <c r="O2" s="10"/>
      <c r="P2" s="10"/>
      <c r="Q2" s="11"/>
      <c r="R2" s="12" t="s">
        <v>8</v>
      </c>
      <c r="S2" s="13" t="s">
        <v>9</v>
      </c>
      <c r="T2" s="13"/>
      <c r="U2" s="13"/>
      <c r="V2" s="13"/>
      <c r="W2" s="14" t="s">
        <v>10</v>
      </c>
      <c r="X2" s="15"/>
      <c r="Y2" s="16"/>
      <c r="Z2" s="17"/>
      <c r="AA2" s="18" t="s">
        <v>11</v>
      </c>
      <c r="AB2" s="15"/>
      <c r="AC2" s="16"/>
      <c r="AD2" s="17"/>
      <c r="AE2" s="14" t="s">
        <v>12</v>
      </c>
      <c r="AF2" s="15"/>
      <c r="AG2" s="16"/>
      <c r="AH2" s="16"/>
      <c r="AI2" s="12" t="s">
        <v>13</v>
      </c>
      <c r="AJ2" s="19" t="s">
        <v>14</v>
      </c>
      <c r="AK2" s="13" t="s">
        <v>15</v>
      </c>
    </row>
    <row r="3" spans="1:37" ht="85.5" customHeight="1" x14ac:dyDescent="0.2">
      <c r="A3" s="20"/>
      <c r="B3" s="20"/>
      <c r="C3" s="20"/>
      <c r="D3" s="21"/>
      <c r="E3" s="21"/>
      <c r="F3" s="22" t="s">
        <v>16</v>
      </c>
      <c r="G3" s="23" t="s">
        <v>17</v>
      </c>
      <c r="H3" s="24" t="s">
        <v>18</v>
      </c>
      <c r="I3" s="24" t="s">
        <v>19</v>
      </c>
      <c r="J3" s="24" t="s">
        <v>20</v>
      </c>
      <c r="K3" s="24" t="s">
        <v>21</v>
      </c>
      <c r="L3" s="24" t="s">
        <v>22</v>
      </c>
      <c r="M3" s="24" t="s">
        <v>23</v>
      </c>
      <c r="N3" s="24" t="s">
        <v>24</v>
      </c>
      <c r="O3" s="24" t="s">
        <v>25</v>
      </c>
      <c r="P3" s="24" t="s">
        <v>26</v>
      </c>
      <c r="Q3" s="25" t="s">
        <v>27</v>
      </c>
      <c r="R3" s="26"/>
      <c r="S3" s="27" t="s">
        <v>28</v>
      </c>
      <c r="T3" s="27" t="s">
        <v>29</v>
      </c>
      <c r="U3" s="27" t="s">
        <v>30</v>
      </c>
      <c r="V3" s="27" t="s">
        <v>31</v>
      </c>
      <c r="W3" s="28" t="s">
        <v>32</v>
      </c>
      <c r="X3" s="29" t="s">
        <v>33</v>
      </c>
      <c r="Y3" s="30" t="s">
        <v>34</v>
      </c>
      <c r="Z3" s="30" t="s">
        <v>35</v>
      </c>
      <c r="AA3" s="30" t="s">
        <v>36</v>
      </c>
      <c r="AB3" s="30" t="s">
        <v>37</v>
      </c>
      <c r="AC3" s="30" t="s">
        <v>34</v>
      </c>
      <c r="AD3" s="30" t="s">
        <v>35</v>
      </c>
      <c r="AE3" s="30" t="s">
        <v>36</v>
      </c>
      <c r="AF3" s="30" t="s">
        <v>33</v>
      </c>
      <c r="AG3" s="30" t="s">
        <v>34</v>
      </c>
      <c r="AH3" s="30" t="s">
        <v>35</v>
      </c>
      <c r="AI3" s="26"/>
      <c r="AJ3" s="31"/>
      <c r="AK3" s="13"/>
    </row>
    <row r="4" spans="1:37" ht="24" customHeight="1" x14ac:dyDescent="0.2">
      <c r="A4" s="32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21.75" customHeight="1" x14ac:dyDescent="0.2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45" customHeight="1" x14ac:dyDescent="0.2">
      <c r="A6" s="34" t="s">
        <v>40</v>
      </c>
      <c r="B6" s="35">
        <v>1</v>
      </c>
      <c r="C6" s="36" t="s">
        <v>41</v>
      </c>
      <c r="D6" s="37" t="s">
        <v>42</v>
      </c>
      <c r="E6" s="38" t="s">
        <v>43</v>
      </c>
      <c r="F6" s="39"/>
      <c r="G6" s="40"/>
      <c r="H6" s="41">
        <v>7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2" t="s">
        <v>44</v>
      </c>
      <c r="Q6" s="42" t="s">
        <v>44</v>
      </c>
      <c r="R6" s="43" t="s">
        <v>45</v>
      </c>
      <c r="S6" s="44"/>
      <c r="T6" s="44"/>
      <c r="U6" s="45" t="s">
        <v>46</v>
      </c>
      <c r="V6" s="44"/>
      <c r="W6" s="46"/>
      <c r="X6" s="46"/>
      <c r="Y6" s="46"/>
      <c r="Z6" s="46"/>
      <c r="AA6" s="46"/>
      <c r="AB6" s="45" t="s">
        <v>46</v>
      </c>
      <c r="AC6" s="46"/>
      <c r="AD6" s="46"/>
      <c r="AE6" s="46"/>
      <c r="AF6" s="46"/>
      <c r="AG6" s="46"/>
      <c r="AH6" s="46"/>
      <c r="AI6" s="47" t="s">
        <v>47</v>
      </c>
      <c r="AJ6" s="48" t="s">
        <v>48</v>
      </c>
      <c r="AK6" s="49" t="s">
        <v>49</v>
      </c>
    </row>
    <row r="7" spans="1:37" ht="43.5" x14ac:dyDescent="0.2">
      <c r="A7" s="34"/>
      <c r="B7" s="35"/>
      <c r="C7" s="36"/>
      <c r="D7" s="50"/>
      <c r="E7" s="51" t="s">
        <v>50</v>
      </c>
      <c r="F7" s="39"/>
      <c r="G7" s="40"/>
      <c r="H7" s="41">
        <v>7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2" t="s">
        <v>44</v>
      </c>
      <c r="Q7" s="42" t="s">
        <v>44</v>
      </c>
      <c r="R7" s="43"/>
      <c r="S7" s="44"/>
      <c r="T7" s="44"/>
      <c r="U7" s="45"/>
      <c r="V7" s="44"/>
      <c r="W7" s="46"/>
      <c r="X7" s="46"/>
      <c r="Y7" s="46"/>
      <c r="Z7" s="46"/>
      <c r="AA7" s="46"/>
      <c r="AB7" s="45"/>
      <c r="AC7" s="46"/>
      <c r="AD7" s="46"/>
      <c r="AE7" s="46"/>
      <c r="AF7" s="46"/>
      <c r="AG7" s="46"/>
      <c r="AH7" s="46"/>
      <c r="AI7" s="47"/>
      <c r="AJ7" s="52"/>
      <c r="AK7" s="53"/>
    </row>
    <row r="8" spans="1:37" ht="18" customHeight="1" x14ac:dyDescent="0.2">
      <c r="A8" s="34"/>
      <c r="B8" s="54"/>
      <c r="C8" s="55"/>
      <c r="D8" s="50"/>
      <c r="E8" s="51" t="s">
        <v>51</v>
      </c>
      <c r="F8" s="56"/>
      <c r="G8" s="57"/>
      <c r="H8" s="41">
        <v>100</v>
      </c>
      <c r="I8" s="41">
        <v>100</v>
      </c>
      <c r="J8" s="41">
        <v>100</v>
      </c>
      <c r="K8" s="41">
        <v>100</v>
      </c>
      <c r="L8" s="41">
        <v>100</v>
      </c>
      <c r="M8" s="41">
        <v>100</v>
      </c>
      <c r="N8" s="41">
        <v>100</v>
      </c>
      <c r="O8" s="41">
        <v>100</v>
      </c>
      <c r="P8" s="42" t="s">
        <v>44</v>
      </c>
      <c r="Q8" s="42" t="s">
        <v>44</v>
      </c>
      <c r="R8" s="58"/>
      <c r="S8" s="59"/>
      <c r="T8" s="59"/>
      <c r="U8" s="60"/>
      <c r="V8" s="59"/>
      <c r="W8" s="61"/>
      <c r="X8" s="61"/>
      <c r="Y8" s="61"/>
      <c r="Z8" s="61"/>
      <c r="AA8" s="61"/>
      <c r="AB8" s="60"/>
      <c r="AC8" s="61"/>
      <c r="AD8" s="61"/>
      <c r="AE8" s="61"/>
      <c r="AF8" s="61"/>
      <c r="AG8" s="61"/>
      <c r="AH8" s="61"/>
      <c r="AI8" s="62"/>
      <c r="AJ8" s="52"/>
      <c r="AK8" s="37"/>
    </row>
    <row r="9" spans="1:37" ht="66" customHeight="1" x14ac:dyDescent="0.2">
      <c r="A9" s="34"/>
      <c r="B9" s="63">
        <v>2</v>
      </c>
      <c r="C9" s="64" t="s">
        <v>52</v>
      </c>
      <c r="D9" s="50" t="s">
        <v>53</v>
      </c>
      <c r="E9" s="51" t="s">
        <v>54</v>
      </c>
      <c r="F9" s="65"/>
      <c r="G9" s="63">
        <v>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7" t="s">
        <v>55</v>
      </c>
      <c r="S9" s="68"/>
      <c r="T9" s="68"/>
      <c r="U9" s="45" t="s">
        <v>46</v>
      </c>
      <c r="V9" s="68"/>
      <c r="W9" s="69"/>
      <c r="X9" s="69"/>
      <c r="Y9" s="69"/>
      <c r="Z9" s="69" t="s">
        <v>46</v>
      </c>
      <c r="AA9" s="69"/>
      <c r="AB9" s="70"/>
      <c r="AC9" s="69"/>
      <c r="AD9" s="69"/>
      <c r="AE9" s="69"/>
      <c r="AF9" s="69"/>
      <c r="AG9" s="69"/>
      <c r="AH9" s="69"/>
      <c r="AI9" s="71" t="s">
        <v>56</v>
      </c>
      <c r="AJ9" s="72" t="s">
        <v>57</v>
      </c>
      <c r="AK9" s="49" t="s">
        <v>49</v>
      </c>
    </row>
    <row r="10" spans="1:37" ht="21.75" x14ac:dyDescent="0.2">
      <c r="A10" s="34"/>
      <c r="B10" s="35"/>
      <c r="C10" s="36"/>
      <c r="D10" s="50"/>
      <c r="E10" s="51" t="s">
        <v>58</v>
      </c>
      <c r="F10" s="39"/>
      <c r="G10" s="35"/>
      <c r="H10" s="66">
        <v>2409</v>
      </c>
      <c r="I10" s="66">
        <v>1307</v>
      </c>
      <c r="J10" s="66">
        <v>118</v>
      </c>
      <c r="K10" s="66">
        <v>79</v>
      </c>
      <c r="L10" s="66">
        <v>144</v>
      </c>
      <c r="M10" s="66">
        <v>115</v>
      </c>
      <c r="N10" s="66">
        <v>544</v>
      </c>
      <c r="O10" s="66">
        <v>102</v>
      </c>
      <c r="P10" s="66">
        <v>0</v>
      </c>
      <c r="Q10" s="66">
        <v>0</v>
      </c>
      <c r="R10" s="43"/>
      <c r="S10" s="44"/>
      <c r="T10" s="44"/>
      <c r="U10" s="45"/>
      <c r="V10" s="44"/>
      <c r="W10" s="46"/>
      <c r="X10" s="46"/>
      <c r="Y10" s="46"/>
      <c r="Z10" s="46"/>
      <c r="AA10" s="46"/>
      <c r="AB10" s="45"/>
      <c r="AC10" s="46"/>
      <c r="AD10" s="46"/>
      <c r="AE10" s="46"/>
      <c r="AF10" s="46"/>
      <c r="AG10" s="46"/>
      <c r="AH10" s="46"/>
      <c r="AI10" s="73"/>
      <c r="AJ10" s="74"/>
      <c r="AK10" s="53"/>
    </row>
    <row r="11" spans="1:37" ht="21.75" x14ac:dyDescent="0.2">
      <c r="A11" s="34"/>
      <c r="B11" s="54"/>
      <c r="C11" s="55"/>
      <c r="D11" s="50"/>
      <c r="E11" s="51" t="s">
        <v>59</v>
      </c>
      <c r="F11" s="56"/>
      <c r="G11" s="54"/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58"/>
      <c r="S11" s="59"/>
      <c r="T11" s="59"/>
      <c r="U11" s="60"/>
      <c r="V11" s="59"/>
      <c r="W11" s="61"/>
      <c r="X11" s="61"/>
      <c r="Y11" s="61"/>
      <c r="Z11" s="61"/>
      <c r="AA11" s="61"/>
      <c r="AB11" s="60"/>
      <c r="AC11" s="61"/>
      <c r="AD11" s="61"/>
      <c r="AE11" s="61"/>
      <c r="AF11" s="61"/>
      <c r="AG11" s="61"/>
      <c r="AH11" s="61"/>
      <c r="AI11" s="76"/>
      <c r="AJ11" s="77"/>
      <c r="AK11" s="37"/>
    </row>
    <row r="12" spans="1:37" ht="52.5" customHeight="1" x14ac:dyDescent="0.2">
      <c r="A12" s="34"/>
      <c r="B12" s="63">
        <v>3</v>
      </c>
      <c r="C12" s="64" t="s">
        <v>60</v>
      </c>
      <c r="D12" s="50" t="s">
        <v>61</v>
      </c>
      <c r="E12" s="51" t="s">
        <v>62</v>
      </c>
      <c r="F12" s="78">
        <v>1</v>
      </c>
      <c r="G12" s="63">
        <v>2</v>
      </c>
      <c r="H12" s="41">
        <f>I12+J12+K12+L12+M12+N12+O12+P12+Q12</f>
        <v>5415</v>
      </c>
      <c r="I12" s="41">
        <v>1177</v>
      </c>
      <c r="J12" s="41">
        <v>457</v>
      </c>
      <c r="K12" s="41">
        <v>588</v>
      </c>
      <c r="L12" s="41">
        <v>424</v>
      </c>
      <c r="M12" s="41">
        <v>692</v>
      </c>
      <c r="N12" s="41">
        <v>906</v>
      </c>
      <c r="O12" s="41">
        <v>564</v>
      </c>
      <c r="P12" s="41">
        <v>197</v>
      </c>
      <c r="Q12" s="41">
        <v>410</v>
      </c>
      <c r="R12" s="67" t="s">
        <v>63</v>
      </c>
      <c r="S12" s="70" t="s">
        <v>46</v>
      </c>
      <c r="T12" s="68"/>
      <c r="U12" s="68"/>
      <c r="V12" s="68"/>
      <c r="W12" s="69"/>
      <c r="X12" s="69"/>
      <c r="Y12" s="69"/>
      <c r="Z12" s="69"/>
      <c r="AA12" s="69"/>
      <c r="AB12" s="70"/>
      <c r="AC12" s="69"/>
      <c r="AD12" s="69" t="s">
        <v>46</v>
      </c>
      <c r="AE12" s="69"/>
      <c r="AF12" s="69"/>
      <c r="AG12" s="69"/>
      <c r="AH12" s="69"/>
      <c r="AI12" s="79" t="s">
        <v>64</v>
      </c>
      <c r="AJ12" s="80" t="s">
        <v>57</v>
      </c>
      <c r="AK12" s="49" t="s">
        <v>49</v>
      </c>
    </row>
    <row r="13" spans="1:37" ht="89.25" customHeight="1" x14ac:dyDescent="0.2">
      <c r="A13" s="34"/>
      <c r="B13" s="35"/>
      <c r="C13" s="36"/>
      <c r="D13" s="50"/>
      <c r="E13" s="51" t="s">
        <v>65</v>
      </c>
      <c r="F13" s="81"/>
      <c r="G13" s="35"/>
      <c r="H13" s="41">
        <f t="shared" ref="H13:H14" si="0">I13+J13+K13+L13+M13+N13+O13+P13+Q13</f>
        <v>101</v>
      </c>
      <c r="I13" s="41">
        <v>9</v>
      </c>
      <c r="J13" s="41">
        <v>1</v>
      </c>
      <c r="K13" s="41">
        <v>3</v>
      </c>
      <c r="L13" s="41">
        <v>31</v>
      </c>
      <c r="M13" s="41">
        <v>26</v>
      </c>
      <c r="N13" s="41">
        <v>9</v>
      </c>
      <c r="O13" s="41">
        <v>22</v>
      </c>
      <c r="P13" s="41">
        <v>0</v>
      </c>
      <c r="Q13" s="41">
        <v>0</v>
      </c>
      <c r="R13" s="43"/>
      <c r="S13" s="45"/>
      <c r="T13" s="44"/>
      <c r="U13" s="44"/>
      <c r="V13" s="44"/>
      <c r="W13" s="46"/>
      <c r="X13" s="46"/>
      <c r="Y13" s="46"/>
      <c r="Z13" s="46"/>
      <c r="AA13" s="46"/>
      <c r="AB13" s="45"/>
      <c r="AC13" s="46"/>
      <c r="AD13" s="46"/>
      <c r="AE13" s="46"/>
      <c r="AF13" s="46"/>
      <c r="AG13" s="46"/>
      <c r="AH13" s="46"/>
      <c r="AI13" s="47"/>
      <c r="AJ13" s="52"/>
      <c r="AK13" s="53"/>
    </row>
    <row r="14" spans="1:37" ht="66" customHeight="1" x14ac:dyDescent="0.2">
      <c r="A14" s="34"/>
      <c r="B14" s="35"/>
      <c r="C14" s="36"/>
      <c r="D14" s="50"/>
      <c r="E14" s="51" t="s">
        <v>66</v>
      </c>
      <c r="F14" s="81"/>
      <c r="G14" s="35"/>
      <c r="H14" s="41">
        <f t="shared" si="0"/>
        <v>5690</v>
      </c>
      <c r="I14" s="41">
        <v>1213</v>
      </c>
      <c r="J14" s="41">
        <v>469</v>
      </c>
      <c r="K14" s="41">
        <v>631</v>
      </c>
      <c r="L14" s="41">
        <v>468</v>
      </c>
      <c r="M14" s="41">
        <v>761</v>
      </c>
      <c r="N14" s="41">
        <v>925</v>
      </c>
      <c r="O14" s="41">
        <v>587</v>
      </c>
      <c r="P14" s="41">
        <v>208</v>
      </c>
      <c r="Q14" s="41">
        <v>428</v>
      </c>
      <c r="R14" s="43"/>
      <c r="S14" s="45"/>
      <c r="T14" s="44"/>
      <c r="U14" s="44"/>
      <c r="V14" s="44"/>
      <c r="W14" s="46"/>
      <c r="X14" s="46"/>
      <c r="Y14" s="46"/>
      <c r="Z14" s="46"/>
      <c r="AA14" s="46"/>
      <c r="AB14" s="45"/>
      <c r="AC14" s="46"/>
      <c r="AD14" s="46"/>
      <c r="AE14" s="46"/>
      <c r="AF14" s="46"/>
      <c r="AG14" s="46"/>
      <c r="AH14" s="46"/>
      <c r="AI14" s="47"/>
      <c r="AJ14" s="52"/>
      <c r="AK14" s="53"/>
    </row>
    <row r="15" spans="1:37" ht="21.75" x14ac:dyDescent="0.2">
      <c r="A15" s="34"/>
      <c r="B15" s="54"/>
      <c r="C15" s="55"/>
      <c r="D15" s="50"/>
      <c r="E15" s="51" t="s">
        <v>67</v>
      </c>
      <c r="F15" s="82"/>
      <c r="G15" s="54"/>
      <c r="H15" s="83">
        <f t="shared" ref="H15:Q15" si="1">H12*100/H14</f>
        <v>95.166959578207383</v>
      </c>
      <c r="I15" s="84">
        <f t="shared" si="1"/>
        <v>97.032151690024733</v>
      </c>
      <c r="J15" s="84">
        <f t="shared" si="1"/>
        <v>97.441364605543711</v>
      </c>
      <c r="K15" s="84">
        <f t="shared" si="1"/>
        <v>93.185419968304274</v>
      </c>
      <c r="L15" s="84">
        <f t="shared" si="1"/>
        <v>90.598290598290603</v>
      </c>
      <c r="M15" s="84">
        <f t="shared" si="1"/>
        <v>90.93298291721419</v>
      </c>
      <c r="N15" s="84">
        <f t="shared" si="1"/>
        <v>97.945945945945951</v>
      </c>
      <c r="O15" s="84">
        <f t="shared" si="1"/>
        <v>96.08177172061329</v>
      </c>
      <c r="P15" s="84">
        <f t="shared" si="1"/>
        <v>94.711538461538467</v>
      </c>
      <c r="Q15" s="84">
        <f t="shared" si="1"/>
        <v>95.794392523364479</v>
      </c>
      <c r="R15" s="58"/>
      <c r="S15" s="60"/>
      <c r="T15" s="59"/>
      <c r="U15" s="59"/>
      <c r="V15" s="59"/>
      <c r="W15" s="61"/>
      <c r="X15" s="61"/>
      <c r="Y15" s="61"/>
      <c r="Z15" s="61"/>
      <c r="AA15" s="61"/>
      <c r="AB15" s="60"/>
      <c r="AC15" s="61"/>
      <c r="AD15" s="61"/>
      <c r="AE15" s="61"/>
      <c r="AF15" s="61"/>
      <c r="AG15" s="61"/>
      <c r="AH15" s="61"/>
      <c r="AI15" s="62"/>
      <c r="AJ15" s="52"/>
      <c r="AK15" s="37"/>
    </row>
    <row r="16" spans="1:37" ht="26.25" customHeight="1" x14ac:dyDescent="0.2">
      <c r="A16" s="34"/>
      <c r="B16" s="63">
        <v>4</v>
      </c>
      <c r="C16" s="64" t="s">
        <v>68</v>
      </c>
      <c r="D16" s="50" t="s">
        <v>69</v>
      </c>
      <c r="E16" s="51" t="s">
        <v>70</v>
      </c>
      <c r="F16" s="85">
        <v>2</v>
      </c>
      <c r="G16" s="86">
        <v>3</v>
      </c>
      <c r="H16" s="41">
        <v>18546</v>
      </c>
      <c r="I16" s="41">
        <v>4188</v>
      </c>
      <c r="J16" s="41">
        <v>1830</v>
      </c>
      <c r="K16" s="41">
        <v>2080</v>
      </c>
      <c r="L16" s="41">
        <v>1500</v>
      </c>
      <c r="M16" s="41">
        <v>2438</v>
      </c>
      <c r="N16" s="41">
        <v>2622</v>
      </c>
      <c r="O16" s="41">
        <v>1799</v>
      </c>
      <c r="P16" s="41">
        <v>915</v>
      </c>
      <c r="Q16" s="41">
        <v>1174</v>
      </c>
      <c r="R16" s="67" t="s">
        <v>63</v>
      </c>
      <c r="S16" s="68"/>
      <c r="T16" s="68"/>
      <c r="U16" s="45" t="s">
        <v>46</v>
      </c>
      <c r="V16" s="45" t="s">
        <v>46</v>
      </c>
      <c r="W16" s="69"/>
      <c r="X16" s="69"/>
      <c r="Y16" s="69"/>
      <c r="Z16" s="69"/>
      <c r="AA16" s="69"/>
      <c r="AB16" s="70"/>
      <c r="AC16" s="69"/>
      <c r="AD16" s="69" t="s">
        <v>46</v>
      </c>
      <c r="AE16" s="69"/>
      <c r="AF16" s="69"/>
      <c r="AG16" s="69"/>
      <c r="AH16" s="69"/>
      <c r="AI16" s="79" t="s">
        <v>71</v>
      </c>
      <c r="AJ16" s="52" t="s">
        <v>57</v>
      </c>
      <c r="AK16" s="49" t="s">
        <v>49</v>
      </c>
    </row>
    <row r="17" spans="1:37" ht="43.5" x14ac:dyDescent="0.2">
      <c r="A17" s="34"/>
      <c r="B17" s="35"/>
      <c r="C17" s="36"/>
      <c r="D17" s="50"/>
      <c r="E17" s="51" t="s">
        <v>72</v>
      </c>
      <c r="F17" s="87"/>
      <c r="G17" s="40"/>
      <c r="H17" s="41">
        <v>36561</v>
      </c>
      <c r="I17" s="41">
        <v>7764</v>
      </c>
      <c r="J17" s="41">
        <v>3612</v>
      </c>
      <c r="K17" s="41">
        <v>3824</v>
      </c>
      <c r="L17" s="41">
        <v>3191</v>
      </c>
      <c r="M17" s="41">
        <v>5221</v>
      </c>
      <c r="N17" s="41">
        <v>5524</v>
      </c>
      <c r="O17" s="41">
        <v>3410</v>
      </c>
      <c r="P17" s="41">
        <v>1897</v>
      </c>
      <c r="Q17" s="41">
        <v>2118</v>
      </c>
      <c r="R17" s="43"/>
      <c r="S17" s="44"/>
      <c r="T17" s="44"/>
      <c r="U17" s="45"/>
      <c r="V17" s="45"/>
      <c r="W17" s="46"/>
      <c r="X17" s="46"/>
      <c r="Y17" s="46"/>
      <c r="Z17" s="46"/>
      <c r="AA17" s="46"/>
      <c r="AB17" s="45"/>
      <c r="AC17" s="46"/>
      <c r="AD17" s="46"/>
      <c r="AE17" s="46"/>
      <c r="AF17" s="46"/>
      <c r="AG17" s="46"/>
      <c r="AH17" s="46"/>
      <c r="AI17" s="47"/>
      <c r="AJ17" s="52"/>
      <c r="AK17" s="53"/>
    </row>
    <row r="18" spans="1:37" ht="21.75" x14ac:dyDescent="0.2">
      <c r="A18" s="34"/>
      <c r="B18" s="35"/>
      <c r="C18" s="36"/>
      <c r="D18" s="50"/>
      <c r="E18" s="51" t="s">
        <v>73</v>
      </c>
      <c r="F18" s="87"/>
      <c r="G18" s="40"/>
      <c r="H18" s="88">
        <f t="shared" ref="H18:P18" si="2">H16*100/H17</f>
        <v>50.726183638303112</v>
      </c>
      <c r="I18" s="84">
        <f t="shared" si="2"/>
        <v>53.941267387944357</v>
      </c>
      <c r="J18" s="84">
        <f t="shared" si="2"/>
        <v>50.664451827242523</v>
      </c>
      <c r="K18" s="84">
        <f t="shared" si="2"/>
        <v>54.393305439330547</v>
      </c>
      <c r="L18" s="84">
        <f t="shared" si="2"/>
        <v>47.007207771858354</v>
      </c>
      <c r="M18" s="84">
        <f t="shared" si="2"/>
        <v>46.696035242290748</v>
      </c>
      <c r="N18" s="84">
        <f t="shared" si="2"/>
        <v>47.465604634322958</v>
      </c>
      <c r="O18" s="84">
        <f t="shared" si="2"/>
        <v>52.756598240469209</v>
      </c>
      <c r="P18" s="84">
        <f t="shared" si="2"/>
        <v>48.234053769109117</v>
      </c>
      <c r="Q18" s="84">
        <f>Q16*100/Q17</f>
        <v>55.429650613786592</v>
      </c>
      <c r="R18" s="58"/>
      <c r="S18" s="59"/>
      <c r="T18" s="59"/>
      <c r="U18" s="60"/>
      <c r="V18" s="60"/>
      <c r="W18" s="61"/>
      <c r="X18" s="61"/>
      <c r="Y18" s="61"/>
      <c r="Z18" s="61"/>
      <c r="AA18" s="61"/>
      <c r="AB18" s="60"/>
      <c r="AC18" s="61"/>
      <c r="AD18" s="61"/>
      <c r="AE18" s="61"/>
      <c r="AF18" s="61"/>
      <c r="AG18" s="61"/>
      <c r="AH18" s="61"/>
      <c r="AI18" s="47"/>
      <c r="AJ18" s="52"/>
      <c r="AK18" s="37"/>
    </row>
    <row r="19" spans="1:37" ht="43.5" x14ac:dyDescent="0.2">
      <c r="A19" s="34"/>
      <c r="B19" s="35"/>
      <c r="C19" s="36"/>
      <c r="D19" s="50" t="s">
        <v>74</v>
      </c>
      <c r="E19" s="51" t="s">
        <v>75</v>
      </c>
      <c r="F19" s="87"/>
      <c r="G19" s="40"/>
      <c r="H19" s="41">
        <v>343284</v>
      </c>
      <c r="I19" s="41">
        <v>77484</v>
      </c>
      <c r="J19" s="41">
        <v>33903</v>
      </c>
      <c r="K19" s="41">
        <v>42709</v>
      </c>
      <c r="L19" s="41">
        <v>33706</v>
      </c>
      <c r="M19" s="41">
        <v>48279</v>
      </c>
      <c r="N19" s="41">
        <v>46613</v>
      </c>
      <c r="O19" s="41">
        <v>24405</v>
      </c>
      <c r="P19" s="41">
        <v>17125</v>
      </c>
      <c r="Q19" s="41">
        <v>19060</v>
      </c>
      <c r="R19" s="67" t="s">
        <v>63</v>
      </c>
      <c r="S19" s="68"/>
      <c r="T19" s="68"/>
      <c r="U19" s="45" t="s">
        <v>46</v>
      </c>
      <c r="V19" s="45" t="s">
        <v>46</v>
      </c>
      <c r="W19" s="69"/>
      <c r="X19" s="69"/>
      <c r="Y19" s="69"/>
      <c r="Z19" s="69"/>
      <c r="AA19" s="69"/>
      <c r="AB19" s="70"/>
      <c r="AC19" s="69"/>
      <c r="AD19" s="69" t="s">
        <v>46</v>
      </c>
      <c r="AE19" s="69"/>
      <c r="AF19" s="69"/>
      <c r="AG19" s="69"/>
      <c r="AH19" s="69"/>
      <c r="AI19" s="79" t="s">
        <v>76</v>
      </c>
      <c r="AJ19" s="52" t="s">
        <v>57</v>
      </c>
      <c r="AK19" s="49" t="s">
        <v>49</v>
      </c>
    </row>
    <row r="20" spans="1:37" ht="43.5" x14ac:dyDescent="0.2">
      <c r="A20" s="34"/>
      <c r="B20" s="35"/>
      <c r="C20" s="36"/>
      <c r="D20" s="50"/>
      <c r="E20" s="51" t="s">
        <v>77</v>
      </c>
      <c r="F20" s="87"/>
      <c r="G20" s="40"/>
      <c r="H20" s="41">
        <v>3135</v>
      </c>
      <c r="I20" s="41">
        <v>706</v>
      </c>
      <c r="J20" s="41">
        <v>312</v>
      </c>
      <c r="K20" s="41">
        <v>393</v>
      </c>
      <c r="L20" s="41">
        <v>313</v>
      </c>
      <c r="M20" s="41">
        <v>442</v>
      </c>
      <c r="N20" s="41">
        <v>432</v>
      </c>
      <c r="O20" s="41">
        <v>223</v>
      </c>
      <c r="P20" s="41">
        <v>154</v>
      </c>
      <c r="Q20" s="41">
        <v>178</v>
      </c>
      <c r="R20" s="43"/>
      <c r="S20" s="44"/>
      <c r="T20" s="44"/>
      <c r="U20" s="45"/>
      <c r="V20" s="45"/>
      <c r="W20" s="46"/>
      <c r="X20" s="46"/>
      <c r="Y20" s="46"/>
      <c r="Z20" s="46"/>
      <c r="AA20" s="46"/>
      <c r="AB20" s="45"/>
      <c r="AC20" s="46"/>
      <c r="AD20" s="46"/>
      <c r="AE20" s="46"/>
      <c r="AF20" s="46"/>
      <c r="AG20" s="46"/>
      <c r="AH20" s="46"/>
      <c r="AI20" s="47"/>
      <c r="AJ20" s="52"/>
      <c r="AK20" s="53"/>
    </row>
    <row r="21" spans="1:37" ht="21.75" x14ac:dyDescent="0.2">
      <c r="A21" s="34"/>
      <c r="B21" s="35"/>
      <c r="C21" s="36"/>
      <c r="D21" s="50"/>
      <c r="E21" s="51" t="s">
        <v>78</v>
      </c>
      <c r="F21" s="87"/>
      <c r="G21" s="40"/>
      <c r="H21" s="89">
        <v>108.88</v>
      </c>
      <c r="I21" s="41">
        <v>109.75</v>
      </c>
      <c r="J21" s="41">
        <v>108.66</v>
      </c>
      <c r="K21" s="41">
        <v>108.67</v>
      </c>
      <c r="L21" s="41">
        <v>107.69</v>
      </c>
      <c r="M21" s="41">
        <v>109.23</v>
      </c>
      <c r="N21" s="41">
        <v>107.9</v>
      </c>
      <c r="O21" s="41">
        <v>109.44</v>
      </c>
      <c r="P21" s="41">
        <v>111.2</v>
      </c>
      <c r="Q21" s="41">
        <v>107.08</v>
      </c>
      <c r="R21" s="58"/>
      <c r="S21" s="59"/>
      <c r="T21" s="59"/>
      <c r="U21" s="60"/>
      <c r="V21" s="60"/>
      <c r="W21" s="61"/>
      <c r="X21" s="61"/>
      <c r="Y21" s="61"/>
      <c r="Z21" s="61"/>
      <c r="AA21" s="61"/>
      <c r="AB21" s="60"/>
      <c r="AC21" s="61"/>
      <c r="AD21" s="61"/>
      <c r="AE21" s="61"/>
      <c r="AF21" s="61"/>
      <c r="AG21" s="61"/>
      <c r="AH21" s="61"/>
      <c r="AI21" s="47"/>
      <c r="AJ21" s="52"/>
      <c r="AK21" s="37"/>
    </row>
    <row r="22" spans="1:37" ht="43.5" x14ac:dyDescent="0.2">
      <c r="A22" s="34"/>
      <c r="B22" s="35"/>
      <c r="C22" s="36"/>
      <c r="D22" s="50" t="s">
        <v>79</v>
      </c>
      <c r="E22" s="51" t="s">
        <v>80</v>
      </c>
      <c r="F22" s="87"/>
      <c r="G22" s="40"/>
      <c r="H22" s="41">
        <v>319745</v>
      </c>
      <c r="I22" s="41">
        <v>73145</v>
      </c>
      <c r="J22" s="41">
        <v>34697</v>
      </c>
      <c r="K22" s="41">
        <v>34306</v>
      </c>
      <c r="L22" s="41">
        <v>29058</v>
      </c>
      <c r="M22" s="41">
        <v>46173</v>
      </c>
      <c r="N22" s="41">
        <v>46740</v>
      </c>
      <c r="O22" s="41">
        <v>19763</v>
      </c>
      <c r="P22" s="41">
        <v>17492</v>
      </c>
      <c r="Q22" s="41">
        <v>18371</v>
      </c>
      <c r="R22" s="67" t="s">
        <v>63</v>
      </c>
      <c r="S22" s="68"/>
      <c r="T22" s="68"/>
      <c r="U22" s="45" t="s">
        <v>46</v>
      </c>
      <c r="V22" s="45" t="s">
        <v>46</v>
      </c>
      <c r="W22" s="69"/>
      <c r="X22" s="69"/>
      <c r="Y22" s="69"/>
      <c r="Z22" s="69"/>
      <c r="AA22" s="69"/>
      <c r="AB22" s="70"/>
      <c r="AC22" s="69"/>
      <c r="AD22" s="69" t="s">
        <v>46</v>
      </c>
      <c r="AE22" s="69"/>
      <c r="AF22" s="69"/>
      <c r="AG22" s="69"/>
      <c r="AH22" s="69"/>
      <c r="AI22" s="79" t="s">
        <v>81</v>
      </c>
      <c r="AJ22" s="52" t="s">
        <v>57</v>
      </c>
      <c r="AK22" s="49" t="s">
        <v>49</v>
      </c>
    </row>
    <row r="23" spans="1:37" ht="43.5" x14ac:dyDescent="0.2">
      <c r="A23" s="34"/>
      <c r="B23" s="35"/>
      <c r="C23" s="36"/>
      <c r="D23" s="50"/>
      <c r="E23" s="51" t="s">
        <v>82</v>
      </c>
      <c r="F23" s="87"/>
      <c r="G23" s="40"/>
      <c r="H23" s="41">
        <v>2948</v>
      </c>
      <c r="I23" s="41">
        <v>670</v>
      </c>
      <c r="J23" s="41">
        <v>321</v>
      </c>
      <c r="K23" s="41">
        <v>317</v>
      </c>
      <c r="L23" s="41">
        <v>270</v>
      </c>
      <c r="M23" s="41">
        <v>425</v>
      </c>
      <c r="N23" s="41">
        <v>432</v>
      </c>
      <c r="O23" s="41">
        <v>182</v>
      </c>
      <c r="P23" s="41">
        <v>160</v>
      </c>
      <c r="Q23" s="41">
        <v>171</v>
      </c>
      <c r="R23" s="43"/>
      <c r="S23" s="44"/>
      <c r="T23" s="44"/>
      <c r="U23" s="45"/>
      <c r="V23" s="45"/>
      <c r="W23" s="46"/>
      <c r="X23" s="46"/>
      <c r="Y23" s="46"/>
      <c r="Z23" s="46"/>
      <c r="AA23" s="46"/>
      <c r="AB23" s="45"/>
      <c r="AC23" s="46"/>
      <c r="AD23" s="46"/>
      <c r="AE23" s="46"/>
      <c r="AF23" s="46"/>
      <c r="AG23" s="46"/>
      <c r="AH23" s="46"/>
      <c r="AI23" s="47"/>
      <c r="AJ23" s="52"/>
      <c r="AK23" s="53"/>
    </row>
    <row r="24" spans="1:37" ht="21.75" x14ac:dyDescent="0.2">
      <c r="A24" s="90"/>
      <c r="B24" s="54"/>
      <c r="C24" s="55"/>
      <c r="D24" s="50"/>
      <c r="E24" s="51" t="s">
        <v>83</v>
      </c>
      <c r="F24" s="91"/>
      <c r="G24" s="57"/>
      <c r="H24" s="89">
        <v>108.46</v>
      </c>
      <c r="I24" s="41">
        <v>109.17</v>
      </c>
      <c r="J24" s="41">
        <v>108.09</v>
      </c>
      <c r="K24" s="41">
        <v>108.22</v>
      </c>
      <c r="L24" s="41">
        <v>107.62</v>
      </c>
      <c r="M24" s="41">
        <v>108.64</v>
      </c>
      <c r="N24" s="41">
        <v>108.19</v>
      </c>
      <c r="O24" s="41">
        <v>108.59</v>
      </c>
      <c r="P24" s="41">
        <v>109.33</v>
      </c>
      <c r="Q24" s="41">
        <v>107.43</v>
      </c>
      <c r="R24" s="58"/>
      <c r="S24" s="59"/>
      <c r="T24" s="59"/>
      <c r="U24" s="60"/>
      <c r="V24" s="60"/>
      <c r="W24" s="61"/>
      <c r="X24" s="61"/>
      <c r="Y24" s="61"/>
      <c r="Z24" s="61"/>
      <c r="AA24" s="61"/>
      <c r="AB24" s="60"/>
      <c r="AC24" s="61"/>
      <c r="AD24" s="61"/>
      <c r="AE24" s="61"/>
      <c r="AF24" s="61"/>
      <c r="AG24" s="61"/>
      <c r="AH24" s="61"/>
      <c r="AI24" s="47"/>
      <c r="AJ24" s="52"/>
      <c r="AK24" s="37"/>
    </row>
    <row r="25" spans="1:37" ht="60.75" customHeight="1" x14ac:dyDescent="0.2">
      <c r="A25" s="92" t="s">
        <v>84</v>
      </c>
      <c r="B25" s="63">
        <v>5</v>
      </c>
      <c r="C25" s="92" t="s">
        <v>85</v>
      </c>
      <c r="D25" s="93" t="s">
        <v>86</v>
      </c>
      <c r="E25" s="51" t="s">
        <v>87</v>
      </c>
      <c r="F25" s="65"/>
      <c r="G25" s="94"/>
      <c r="H25" s="95" t="s">
        <v>88</v>
      </c>
      <c r="I25" s="96"/>
      <c r="J25" s="96"/>
      <c r="K25" s="96"/>
      <c r="L25" s="96"/>
      <c r="M25" s="96"/>
      <c r="N25" s="96"/>
      <c r="O25" s="96"/>
      <c r="P25" s="96"/>
      <c r="Q25" s="97"/>
      <c r="R25" s="98" t="s">
        <v>55</v>
      </c>
      <c r="S25" s="45" t="s">
        <v>46</v>
      </c>
      <c r="T25" s="68"/>
      <c r="U25" s="68"/>
      <c r="V25" s="68"/>
      <c r="W25" s="69"/>
      <c r="X25" s="69"/>
      <c r="Y25" s="69" t="s">
        <v>46</v>
      </c>
      <c r="Z25" s="69"/>
      <c r="AA25" s="69"/>
      <c r="AB25" s="70"/>
      <c r="AC25" s="69"/>
      <c r="AD25" s="69"/>
      <c r="AE25" s="69"/>
      <c r="AF25" s="69"/>
      <c r="AG25" s="69"/>
      <c r="AH25" s="69"/>
      <c r="AI25" s="79" t="s">
        <v>56</v>
      </c>
      <c r="AJ25" s="52" t="s">
        <v>89</v>
      </c>
      <c r="AK25" s="49" t="s">
        <v>49</v>
      </c>
    </row>
    <row r="26" spans="1:37" ht="63" customHeight="1" x14ac:dyDescent="0.2">
      <c r="A26" s="34"/>
      <c r="B26" s="35"/>
      <c r="C26" s="34"/>
      <c r="D26" s="43"/>
      <c r="E26" s="51" t="s">
        <v>90</v>
      </c>
      <c r="F26" s="39"/>
      <c r="G26" s="40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43"/>
      <c r="S26" s="45"/>
      <c r="T26" s="44"/>
      <c r="U26" s="44"/>
      <c r="V26" s="44"/>
      <c r="W26" s="46"/>
      <c r="X26" s="46"/>
      <c r="Y26" s="46"/>
      <c r="Z26" s="46"/>
      <c r="AA26" s="46"/>
      <c r="AB26" s="45"/>
      <c r="AC26" s="46"/>
      <c r="AD26" s="46"/>
      <c r="AE26" s="46"/>
      <c r="AF26" s="46"/>
      <c r="AG26" s="46"/>
      <c r="AH26" s="46"/>
      <c r="AI26" s="47"/>
      <c r="AJ26" s="52"/>
      <c r="AK26" s="53"/>
    </row>
    <row r="27" spans="1:37" ht="86.25" customHeight="1" x14ac:dyDescent="0.2">
      <c r="A27" s="34"/>
      <c r="B27" s="54"/>
      <c r="C27" s="90"/>
      <c r="D27" s="58"/>
      <c r="E27" s="51" t="s">
        <v>91</v>
      </c>
      <c r="F27" s="56"/>
      <c r="G27" s="57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58"/>
      <c r="S27" s="60"/>
      <c r="T27" s="59"/>
      <c r="U27" s="59"/>
      <c r="V27" s="59"/>
      <c r="W27" s="61"/>
      <c r="X27" s="61"/>
      <c r="Y27" s="61"/>
      <c r="Z27" s="61"/>
      <c r="AA27" s="61"/>
      <c r="AB27" s="60"/>
      <c r="AC27" s="61"/>
      <c r="AD27" s="61"/>
      <c r="AE27" s="61"/>
      <c r="AF27" s="61"/>
      <c r="AG27" s="61"/>
      <c r="AH27" s="61"/>
      <c r="AI27" s="47"/>
      <c r="AJ27" s="52"/>
      <c r="AK27" s="37"/>
    </row>
    <row r="28" spans="1:37" ht="26.25" customHeight="1" x14ac:dyDescent="0.2">
      <c r="A28" s="34"/>
      <c r="B28" s="101">
        <v>6</v>
      </c>
      <c r="C28" s="64" t="s">
        <v>92</v>
      </c>
      <c r="D28" s="50" t="s">
        <v>93</v>
      </c>
      <c r="E28" s="51" t="s">
        <v>94</v>
      </c>
      <c r="F28" s="65"/>
      <c r="G28" s="86">
        <v>4</v>
      </c>
      <c r="H28" s="41">
        <v>19047</v>
      </c>
      <c r="I28" s="41">
        <v>5479</v>
      </c>
      <c r="J28" s="41">
        <v>1565</v>
      </c>
      <c r="K28" s="41">
        <v>447</v>
      </c>
      <c r="L28" s="41">
        <v>225</v>
      </c>
      <c r="M28" s="41">
        <v>6534</v>
      </c>
      <c r="N28" s="41">
        <v>3287</v>
      </c>
      <c r="O28" s="41">
        <v>489</v>
      </c>
      <c r="P28" s="41">
        <v>7</v>
      </c>
      <c r="Q28" s="41">
        <v>1014</v>
      </c>
      <c r="R28" s="67" t="s">
        <v>63</v>
      </c>
      <c r="S28" s="68"/>
      <c r="T28" s="68"/>
      <c r="U28" s="45" t="s">
        <v>46</v>
      </c>
      <c r="V28" s="45" t="s">
        <v>46</v>
      </c>
      <c r="W28" s="69"/>
      <c r="X28" s="69"/>
      <c r="Y28" s="69"/>
      <c r="Z28" s="69"/>
      <c r="AA28" s="69"/>
      <c r="AB28" s="70"/>
      <c r="AC28" s="69"/>
      <c r="AD28" s="69" t="s">
        <v>46</v>
      </c>
      <c r="AE28" s="69"/>
      <c r="AF28" s="69"/>
      <c r="AG28" s="69"/>
      <c r="AH28" s="69"/>
      <c r="AI28" s="79" t="s">
        <v>95</v>
      </c>
      <c r="AJ28" s="52" t="s">
        <v>57</v>
      </c>
      <c r="AK28" s="49" t="s">
        <v>49</v>
      </c>
    </row>
    <row r="29" spans="1:37" ht="43.5" x14ac:dyDescent="0.2">
      <c r="A29" s="34"/>
      <c r="B29" s="102"/>
      <c r="C29" s="36"/>
      <c r="D29" s="50"/>
      <c r="E29" s="51" t="s">
        <v>96</v>
      </c>
      <c r="F29" s="39"/>
      <c r="G29" s="40"/>
      <c r="H29" s="41">
        <v>30246</v>
      </c>
      <c r="I29" s="41">
        <v>8871</v>
      </c>
      <c r="J29" s="41">
        <v>2477</v>
      </c>
      <c r="K29" s="41">
        <v>605</v>
      </c>
      <c r="L29" s="41">
        <v>397</v>
      </c>
      <c r="M29" s="41">
        <v>9644</v>
      </c>
      <c r="N29" s="41">
        <v>5451</v>
      </c>
      <c r="O29" s="41">
        <v>860</v>
      </c>
      <c r="P29" s="41">
        <v>18</v>
      </c>
      <c r="Q29" s="41">
        <v>1923</v>
      </c>
      <c r="R29" s="43"/>
      <c r="S29" s="44"/>
      <c r="T29" s="44"/>
      <c r="U29" s="45"/>
      <c r="V29" s="45"/>
      <c r="W29" s="46"/>
      <c r="X29" s="46"/>
      <c r="Y29" s="46"/>
      <c r="Z29" s="46"/>
      <c r="AA29" s="46"/>
      <c r="AB29" s="45"/>
      <c r="AC29" s="46"/>
      <c r="AD29" s="46"/>
      <c r="AE29" s="46"/>
      <c r="AF29" s="46"/>
      <c r="AG29" s="46"/>
      <c r="AH29" s="46"/>
      <c r="AI29" s="47"/>
      <c r="AJ29" s="52"/>
      <c r="AK29" s="53"/>
    </row>
    <row r="30" spans="1:37" ht="21.75" x14ac:dyDescent="0.2">
      <c r="A30" s="34"/>
      <c r="B30" s="102"/>
      <c r="C30" s="103"/>
      <c r="D30" s="50"/>
      <c r="E30" s="51" t="s">
        <v>97</v>
      </c>
      <c r="F30" s="56"/>
      <c r="G30" s="40"/>
      <c r="H30" s="88">
        <f>H28*100/H29</f>
        <v>62.973616345963102</v>
      </c>
      <c r="I30" s="84">
        <f t="shared" ref="I30:Q30" si="3">I28*100/I29</f>
        <v>61.763048134370422</v>
      </c>
      <c r="J30" s="84">
        <f t="shared" si="3"/>
        <v>63.181267662494953</v>
      </c>
      <c r="K30" s="84">
        <f t="shared" si="3"/>
        <v>73.884297520661164</v>
      </c>
      <c r="L30" s="84">
        <f t="shared" si="3"/>
        <v>56.675062972292189</v>
      </c>
      <c r="M30" s="84">
        <f t="shared" si="3"/>
        <v>67.751970136872671</v>
      </c>
      <c r="N30" s="84">
        <f t="shared" si="3"/>
        <v>60.300862227114294</v>
      </c>
      <c r="O30" s="84">
        <f t="shared" si="3"/>
        <v>56.860465116279073</v>
      </c>
      <c r="P30" s="84">
        <f t="shared" si="3"/>
        <v>38.888888888888886</v>
      </c>
      <c r="Q30" s="84">
        <f t="shared" si="3"/>
        <v>52.730109204368176</v>
      </c>
      <c r="R30" s="58"/>
      <c r="S30" s="59"/>
      <c r="T30" s="59"/>
      <c r="U30" s="60"/>
      <c r="V30" s="60"/>
      <c r="W30" s="61"/>
      <c r="X30" s="61"/>
      <c r="Y30" s="61"/>
      <c r="Z30" s="61"/>
      <c r="AA30" s="61"/>
      <c r="AB30" s="60"/>
      <c r="AC30" s="61"/>
      <c r="AD30" s="61"/>
      <c r="AE30" s="61"/>
      <c r="AF30" s="61"/>
      <c r="AG30" s="61"/>
      <c r="AH30" s="61"/>
      <c r="AI30" s="47"/>
      <c r="AJ30" s="52"/>
      <c r="AK30" s="37"/>
    </row>
    <row r="31" spans="1:37" ht="43.5" x14ac:dyDescent="0.2">
      <c r="A31" s="34"/>
      <c r="B31" s="102"/>
      <c r="C31" s="104" t="s">
        <v>98</v>
      </c>
      <c r="D31" s="50" t="s">
        <v>99</v>
      </c>
      <c r="E31" s="51" t="s">
        <v>100</v>
      </c>
      <c r="F31" s="65"/>
      <c r="G31" s="40"/>
      <c r="H31" s="105">
        <v>258111</v>
      </c>
      <c r="I31" s="105">
        <v>72844</v>
      </c>
      <c r="J31" s="105">
        <v>21332</v>
      </c>
      <c r="K31" s="105">
        <v>3622</v>
      </c>
      <c r="L31" s="105">
        <v>3976</v>
      </c>
      <c r="M31" s="105">
        <v>91812</v>
      </c>
      <c r="N31" s="105">
        <v>43759</v>
      </c>
      <c r="O31" s="105">
        <v>5285</v>
      </c>
      <c r="P31" s="105">
        <v>0</v>
      </c>
      <c r="Q31" s="105">
        <v>1581</v>
      </c>
      <c r="R31" s="67" t="s">
        <v>63</v>
      </c>
      <c r="S31" s="68"/>
      <c r="T31" s="68"/>
      <c r="U31" s="45" t="s">
        <v>46</v>
      </c>
      <c r="V31" s="45" t="s">
        <v>46</v>
      </c>
      <c r="W31" s="69"/>
      <c r="X31" s="69"/>
      <c r="Y31" s="69"/>
      <c r="Z31" s="69"/>
      <c r="AA31" s="69"/>
      <c r="AB31" s="70"/>
      <c r="AC31" s="69"/>
      <c r="AD31" s="69" t="s">
        <v>46</v>
      </c>
      <c r="AE31" s="69"/>
      <c r="AF31" s="69"/>
      <c r="AG31" s="69"/>
      <c r="AH31" s="69"/>
      <c r="AI31" s="79" t="s">
        <v>95</v>
      </c>
      <c r="AJ31" s="52" t="s">
        <v>57</v>
      </c>
      <c r="AK31" s="49" t="s">
        <v>49</v>
      </c>
    </row>
    <row r="32" spans="1:37" ht="43.5" x14ac:dyDescent="0.2">
      <c r="A32" s="34"/>
      <c r="B32" s="102"/>
      <c r="C32" s="104"/>
      <c r="D32" s="50"/>
      <c r="E32" s="51" t="s">
        <v>101</v>
      </c>
      <c r="F32" s="39"/>
      <c r="G32" s="40"/>
      <c r="H32" s="105">
        <v>1746</v>
      </c>
      <c r="I32" s="105">
        <v>488</v>
      </c>
      <c r="J32" s="105">
        <v>144</v>
      </c>
      <c r="K32" s="105">
        <v>25</v>
      </c>
      <c r="L32" s="105">
        <v>27</v>
      </c>
      <c r="M32" s="105">
        <v>621</v>
      </c>
      <c r="N32" s="105">
        <v>298</v>
      </c>
      <c r="O32" s="105">
        <v>36</v>
      </c>
      <c r="P32" s="105">
        <v>0</v>
      </c>
      <c r="Q32" s="105">
        <v>107</v>
      </c>
      <c r="R32" s="43"/>
      <c r="S32" s="44"/>
      <c r="T32" s="44"/>
      <c r="U32" s="45"/>
      <c r="V32" s="45"/>
      <c r="W32" s="46"/>
      <c r="X32" s="46"/>
      <c r="Y32" s="46"/>
      <c r="Z32" s="46"/>
      <c r="AA32" s="46"/>
      <c r="AB32" s="45"/>
      <c r="AC32" s="46"/>
      <c r="AD32" s="46"/>
      <c r="AE32" s="46"/>
      <c r="AF32" s="46"/>
      <c r="AG32" s="46"/>
      <c r="AH32" s="46"/>
      <c r="AI32" s="47"/>
      <c r="AJ32" s="52"/>
      <c r="AK32" s="53"/>
    </row>
    <row r="33" spans="1:37" ht="21.75" x14ac:dyDescent="0.2">
      <c r="A33" s="34"/>
      <c r="B33" s="102"/>
      <c r="C33" s="104"/>
      <c r="D33" s="50"/>
      <c r="E33" s="51" t="s">
        <v>102</v>
      </c>
      <c r="F33" s="56"/>
      <c r="G33" s="40"/>
      <c r="H33" s="106">
        <f>H31/H32</f>
        <v>147.82989690721649</v>
      </c>
      <c r="I33" s="107">
        <f t="shared" ref="I33:Q33" si="4">I31/I32</f>
        <v>149.2704918032787</v>
      </c>
      <c r="J33" s="107">
        <f t="shared" si="4"/>
        <v>148.13888888888889</v>
      </c>
      <c r="K33" s="107">
        <f t="shared" si="4"/>
        <v>144.88</v>
      </c>
      <c r="L33" s="107">
        <f t="shared" si="4"/>
        <v>147.25925925925927</v>
      </c>
      <c r="M33" s="107">
        <f t="shared" si="4"/>
        <v>147.84541062801932</v>
      </c>
      <c r="N33" s="107">
        <f t="shared" si="4"/>
        <v>146.84228187919464</v>
      </c>
      <c r="O33" s="107">
        <f t="shared" si="4"/>
        <v>146.80555555555554</v>
      </c>
      <c r="P33" s="107" t="e">
        <f t="shared" si="4"/>
        <v>#DIV/0!</v>
      </c>
      <c r="Q33" s="107">
        <f t="shared" si="4"/>
        <v>14.77570093457944</v>
      </c>
      <c r="R33" s="58"/>
      <c r="S33" s="59"/>
      <c r="T33" s="59"/>
      <c r="U33" s="60"/>
      <c r="V33" s="60"/>
      <c r="W33" s="61"/>
      <c r="X33" s="61"/>
      <c r="Y33" s="61"/>
      <c r="Z33" s="61"/>
      <c r="AA33" s="61"/>
      <c r="AB33" s="60"/>
      <c r="AC33" s="61"/>
      <c r="AD33" s="61"/>
      <c r="AE33" s="61"/>
      <c r="AF33" s="61"/>
      <c r="AG33" s="61"/>
      <c r="AH33" s="61"/>
      <c r="AI33" s="47"/>
      <c r="AJ33" s="52"/>
      <c r="AK33" s="37"/>
    </row>
    <row r="34" spans="1:37" ht="43.5" x14ac:dyDescent="0.2">
      <c r="A34" s="34"/>
      <c r="B34" s="102"/>
      <c r="C34" s="104" t="s">
        <v>103</v>
      </c>
      <c r="D34" s="50" t="s">
        <v>104</v>
      </c>
      <c r="E34" s="51" t="s">
        <v>105</v>
      </c>
      <c r="F34" s="65"/>
      <c r="G34" s="40"/>
      <c r="H34" s="105">
        <v>242572</v>
      </c>
      <c r="I34" s="105">
        <v>80365</v>
      </c>
      <c r="J34" s="105">
        <v>21933</v>
      </c>
      <c r="K34" s="105">
        <v>4758</v>
      </c>
      <c r="L34" s="105">
        <v>1163</v>
      </c>
      <c r="M34" s="105">
        <v>77140</v>
      </c>
      <c r="N34" s="105">
        <v>38645</v>
      </c>
      <c r="O34" s="105">
        <v>4633</v>
      </c>
      <c r="P34" s="105">
        <v>0</v>
      </c>
      <c r="Q34" s="105">
        <v>13935</v>
      </c>
      <c r="R34" s="67" t="s">
        <v>63</v>
      </c>
      <c r="S34" s="68"/>
      <c r="T34" s="68"/>
      <c r="U34" s="45" t="s">
        <v>46</v>
      </c>
      <c r="V34" s="45" t="s">
        <v>46</v>
      </c>
      <c r="W34" s="69"/>
      <c r="X34" s="69"/>
      <c r="Y34" s="69"/>
      <c r="Z34" s="69"/>
      <c r="AA34" s="69"/>
      <c r="AB34" s="70"/>
      <c r="AC34" s="69"/>
      <c r="AD34" s="69" t="s">
        <v>46</v>
      </c>
      <c r="AE34" s="69"/>
      <c r="AF34" s="69"/>
      <c r="AG34" s="69"/>
      <c r="AH34" s="69"/>
      <c r="AI34" s="79" t="s">
        <v>95</v>
      </c>
      <c r="AJ34" s="52" t="s">
        <v>57</v>
      </c>
      <c r="AK34" s="49" t="s">
        <v>49</v>
      </c>
    </row>
    <row r="35" spans="1:37" ht="43.5" x14ac:dyDescent="0.2">
      <c r="A35" s="34"/>
      <c r="B35" s="102"/>
      <c r="C35" s="104"/>
      <c r="D35" s="50"/>
      <c r="E35" s="51" t="s">
        <v>106</v>
      </c>
      <c r="F35" s="39"/>
      <c r="G35" s="40"/>
      <c r="H35" s="105">
        <v>1628</v>
      </c>
      <c r="I35" s="105">
        <v>535</v>
      </c>
      <c r="J35" s="105">
        <v>146</v>
      </c>
      <c r="K35" s="105">
        <v>32</v>
      </c>
      <c r="L35" s="105">
        <v>8</v>
      </c>
      <c r="M35" s="105">
        <v>518</v>
      </c>
      <c r="N35" s="105">
        <v>262</v>
      </c>
      <c r="O35" s="105">
        <v>31</v>
      </c>
      <c r="P35" s="105">
        <v>0</v>
      </c>
      <c r="Q35" s="105">
        <v>96</v>
      </c>
      <c r="R35" s="43"/>
      <c r="S35" s="44"/>
      <c r="T35" s="44"/>
      <c r="U35" s="45"/>
      <c r="V35" s="45"/>
      <c r="W35" s="46"/>
      <c r="X35" s="46"/>
      <c r="Y35" s="46"/>
      <c r="Z35" s="46"/>
      <c r="AA35" s="46"/>
      <c r="AB35" s="45"/>
      <c r="AC35" s="46"/>
      <c r="AD35" s="46"/>
      <c r="AE35" s="46"/>
      <c r="AF35" s="46"/>
      <c r="AG35" s="46"/>
      <c r="AH35" s="46"/>
      <c r="AI35" s="47"/>
      <c r="AJ35" s="52"/>
      <c r="AK35" s="53"/>
    </row>
    <row r="36" spans="1:37" ht="21.75" x14ac:dyDescent="0.2">
      <c r="A36" s="34"/>
      <c r="B36" s="102"/>
      <c r="C36" s="104"/>
      <c r="D36" s="50"/>
      <c r="E36" s="51" t="s">
        <v>107</v>
      </c>
      <c r="F36" s="56"/>
      <c r="G36" s="40"/>
      <c r="H36" s="106">
        <f>H34/H35</f>
        <v>149</v>
      </c>
      <c r="I36" s="107">
        <f t="shared" ref="I36:Q36" si="5">I34/I35</f>
        <v>150.21495327102804</v>
      </c>
      <c r="J36" s="107">
        <f t="shared" si="5"/>
        <v>150.22602739726028</v>
      </c>
      <c r="K36" s="107">
        <f t="shared" si="5"/>
        <v>148.6875</v>
      </c>
      <c r="L36" s="107">
        <f t="shared" si="5"/>
        <v>145.375</v>
      </c>
      <c r="M36" s="107">
        <f t="shared" si="5"/>
        <v>148.91891891891891</v>
      </c>
      <c r="N36" s="107">
        <f t="shared" si="5"/>
        <v>147.5</v>
      </c>
      <c r="O36" s="107">
        <f t="shared" si="5"/>
        <v>149.45161290322579</v>
      </c>
      <c r="P36" s="107" t="e">
        <f t="shared" si="5"/>
        <v>#DIV/0!</v>
      </c>
      <c r="Q36" s="107">
        <f t="shared" si="5"/>
        <v>145.15625</v>
      </c>
      <c r="R36" s="58"/>
      <c r="S36" s="59"/>
      <c r="T36" s="59"/>
      <c r="U36" s="60"/>
      <c r="V36" s="60"/>
      <c r="W36" s="61"/>
      <c r="X36" s="61"/>
      <c r="Y36" s="61"/>
      <c r="Z36" s="61"/>
      <c r="AA36" s="61"/>
      <c r="AB36" s="60"/>
      <c r="AC36" s="61"/>
      <c r="AD36" s="61"/>
      <c r="AE36" s="61"/>
      <c r="AF36" s="61"/>
      <c r="AG36" s="61"/>
      <c r="AH36" s="61"/>
      <c r="AI36" s="47"/>
      <c r="AJ36" s="52"/>
      <c r="AK36" s="37"/>
    </row>
    <row r="37" spans="1:37" ht="21.75" x14ac:dyDescent="0.2">
      <c r="A37" s="34"/>
      <c r="B37" s="102"/>
      <c r="C37" s="104" t="s">
        <v>108</v>
      </c>
      <c r="D37" s="50" t="s">
        <v>109</v>
      </c>
      <c r="E37" s="51" t="s">
        <v>110</v>
      </c>
      <c r="F37" s="65"/>
      <c r="G37" s="40"/>
      <c r="H37" s="41">
        <v>1620</v>
      </c>
      <c r="I37" s="41">
        <v>515</v>
      </c>
      <c r="J37" s="41">
        <v>185</v>
      </c>
      <c r="K37" s="41">
        <v>13</v>
      </c>
      <c r="L37" s="41">
        <v>47</v>
      </c>
      <c r="M37" s="41">
        <v>364</v>
      </c>
      <c r="N37" s="41">
        <v>284</v>
      </c>
      <c r="O37" s="41">
        <v>93</v>
      </c>
      <c r="P37" s="41">
        <v>8</v>
      </c>
      <c r="Q37" s="41">
        <v>111</v>
      </c>
      <c r="R37" s="67" t="s">
        <v>63</v>
      </c>
      <c r="S37" s="68"/>
      <c r="T37" s="68"/>
      <c r="U37" s="45" t="s">
        <v>46</v>
      </c>
      <c r="V37" s="45" t="s">
        <v>46</v>
      </c>
      <c r="W37" s="69"/>
      <c r="X37" s="69"/>
      <c r="Y37" s="69"/>
      <c r="Z37" s="69"/>
      <c r="AA37" s="69"/>
      <c r="AB37" s="70"/>
      <c r="AC37" s="69"/>
      <c r="AD37" s="69" t="s">
        <v>46</v>
      </c>
      <c r="AE37" s="69"/>
      <c r="AF37" s="69"/>
      <c r="AG37" s="69"/>
      <c r="AH37" s="69"/>
      <c r="AI37" s="79" t="s">
        <v>95</v>
      </c>
      <c r="AJ37" s="52" t="s">
        <v>57</v>
      </c>
      <c r="AK37" s="49" t="s">
        <v>49</v>
      </c>
    </row>
    <row r="38" spans="1:37" ht="43.5" x14ac:dyDescent="0.2">
      <c r="A38" s="34"/>
      <c r="B38" s="102"/>
      <c r="C38" s="104"/>
      <c r="D38" s="50"/>
      <c r="E38" s="51" t="s">
        <v>111</v>
      </c>
      <c r="F38" s="39"/>
      <c r="G38" s="40"/>
      <c r="H38" s="41">
        <v>30246</v>
      </c>
      <c r="I38" s="41">
        <v>8871</v>
      </c>
      <c r="J38" s="41">
        <v>2477</v>
      </c>
      <c r="K38" s="41">
        <v>605</v>
      </c>
      <c r="L38" s="41">
        <v>397</v>
      </c>
      <c r="M38" s="41">
        <v>9644</v>
      </c>
      <c r="N38" s="41">
        <v>5451</v>
      </c>
      <c r="O38" s="41">
        <v>860</v>
      </c>
      <c r="P38" s="41">
        <v>18</v>
      </c>
      <c r="Q38" s="41">
        <v>1923</v>
      </c>
      <c r="R38" s="43"/>
      <c r="S38" s="44"/>
      <c r="T38" s="44"/>
      <c r="U38" s="45"/>
      <c r="V38" s="45"/>
      <c r="W38" s="46"/>
      <c r="X38" s="46"/>
      <c r="Y38" s="46"/>
      <c r="Z38" s="46"/>
      <c r="AA38" s="46"/>
      <c r="AB38" s="45"/>
      <c r="AC38" s="46"/>
      <c r="AD38" s="46"/>
      <c r="AE38" s="46"/>
      <c r="AF38" s="46"/>
      <c r="AG38" s="46"/>
      <c r="AH38" s="46"/>
      <c r="AI38" s="47"/>
      <c r="AJ38" s="52"/>
      <c r="AK38" s="53"/>
    </row>
    <row r="39" spans="1:37" ht="21.75" x14ac:dyDescent="0.2">
      <c r="A39" s="34"/>
      <c r="B39" s="102"/>
      <c r="C39" s="104"/>
      <c r="D39" s="50"/>
      <c r="E39" s="51" t="s">
        <v>112</v>
      </c>
      <c r="F39" s="56"/>
      <c r="G39" s="40"/>
      <c r="H39" s="88">
        <f>H37*100/H38</f>
        <v>5.3560801428288034</v>
      </c>
      <c r="I39" s="84">
        <f t="shared" ref="I39:Q39" si="6">I37*100/I38</f>
        <v>5.8054334347875098</v>
      </c>
      <c r="J39" s="84">
        <f t="shared" si="6"/>
        <v>7.4687121517965283</v>
      </c>
      <c r="K39" s="84">
        <f t="shared" si="6"/>
        <v>2.1487603305785123</v>
      </c>
      <c r="L39" s="84">
        <f t="shared" si="6"/>
        <v>11.838790931989925</v>
      </c>
      <c r="M39" s="84">
        <f t="shared" si="6"/>
        <v>3.7743674823724596</v>
      </c>
      <c r="N39" s="84">
        <f t="shared" si="6"/>
        <v>5.2100532012474776</v>
      </c>
      <c r="O39" s="84">
        <f t="shared" si="6"/>
        <v>10.813953488372093</v>
      </c>
      <c r="P39" s="84">
        <f t="shared" si="6"/>
        <v>44.444444444444443</v>
      </c>
      <c r="Q39" s="84">
        <f t="shared" si="6"/>
        <v>5.7722308892355692</v>
      </c>
      <c r="R39" s="58"/>
      <c r="S39" s="59"/>
      <c r="T39" s="59"/>
      <c r="U39" s="60"/>
      <c r="V39" s="60"/>
      <c r="W39" s="61"/>
      <c r="X39" s="61"/>
      <c r="Y39" s="61"/>
      <c r="Z39" s="61"/>
      <c r="AA39" s="61"/>
      <c r="AB39" s="60"/>
      <c r="AC39" s="61"/>
      <c r="AD39" s="61"/>
      <c r="AE39" s="61"/>
      <c r="AF39" s="61"/>
      <c r="AG39" s="61"/>
      <c r="AH39" s="61"/>
      <c r="AI39" s="47"/>
      <c r="AJ39" s="52"/>
      <c r="AK39" s="37"/>
    </row>
    <row r="40" spans="1:37" ht="43.5" x14ac:dyDescent="0.2">
      <c r="A40" s="34"/>
      <c r="B40" s="102"/>
      <c r="C40" s="104" t="s">
        <v>113</v>
      </c>
      <c r="D40" s="50" t="s">
        <v>114</v>
      </c>
      <c r="E40" s="51" t="s">
        <v>115</v>
      </c>
      <c r="F40" s="65"/>
      <c r="G40" s="40"/>
      <c r="H40" s="41">
        <v>2910</v>
      </c>
      <c r="I40" s="41">
        <v>929</v>
      </c>
      <c r="J40" s="41">
        <v>249</v>
      </c>
      <c r="K40" s="41">
        <v>23</v>
      </c>
      <c r="L40" s="41">
        <v>35</v>
      </c>
      <c r="M40" s="41">
        <v>836</v>
      </c>
      <c r="N40" s="41">
        <v>454</v>
      </c>
      <c r="O40" s="41">
        <v>55</v>
      </c>
      <c r="P40" s="41">
        <v>2</v>
      </c>
      <c r="Q40" s="41">
        <v>327</v>
      </c>
      <c r="R40" s="67" t="s">
        <v>63</v>
      </c>
      <c r="S40" s="68"/>
      <c r="T40" s="68"/>
      <c r="U40" s="45" t="s">
        <v>46</v>
      </c>
      <c r="V40" s="45" t="s">
        <v>46</v>
      </c>
      <c r="W40" s="69"/>
      <c r="X40" s="69"/>
      <c r="Y40" s="69"/>
      <c r="Z40" s="69"/>
      <c r="AA40" s="69"/>
      <c r="AB40" s="70"/>
      <c r="AC40" s="69"/>
      <c r="AD40" s="69" t="s">
        <v>46</v>
      </c>
      <c r="AE40" s="69"/>
      <c r="AF40" s="69"/>
      <c r="AG40" s="69"/>
      <c r="AH40" s="69"/>
      <c r="AI40" s="79" t="s">
        <v>95</v>
      </c>
      <c r="AJ40" s="52" t="s">
        <v>57</v>
      </c>
      <c r="AK40" s="49" t="s">
        <v>49</v>
      </c>
    </row>
    <row r="41" spans="1:37" ht="24" customHeight="1" x14ac:dyDescent="0.2">
      <c r="A41" s="34"/>
      <c r="B41" s="102"/>
      <c r="C41" s="104"/>
      <c r="D41" s="50"/>
      <c r="E41" s="51" t="s">
        <v>111</v>
      </c>
      <c r="F41" s="39"/>
      <c r="G41" s="40"/>
      <c r="H41" s="41">
        <v>30246</v>
      </c>
      <c r="I41" s="41">
        <v>8871</v>
      </c>
      <c r="J41" s="41">
        <v>2477</v>
      </c>
      <c r="K41" s="41">
        <v>605</v>
      </c>
      <c r="L41" s="41">
        <v>397</v>
      </c>
      <c r="M41" s="41">
        <v>9644</v>
      </c>
      <c r="N41" s="41">
        <v>5451</v>
      </c>
      <c r="O41" s="41">
        <v>860</v>
      </c>
      <c r="P41" s="41">
        <v>18</v>
      </c>
      <c r="Q41" s="41">
        <v>1923</v>
      </c>
      <c r="R41" s="43"/>
      <c r="S41" s="44"/>
      <c r="T41" s="44"/>
      <c r="U41" s="45"/>
      <c r="V41" s="45"/>
      <c r="W41" s="46"/>
      <c r="X41" s="46"/>
      <c r="Y41" s="46"/>
      <c r="Z41" s="46"/>
      <c r="AA41" s="46"/>
      <c r="AB41" s="45"/>
      <c r="AC41" s="46"/>
      <c r="AD41" s="46"/>
      <c r="AE41" s="46"/>
      <c r="AF41" s="46"/>
      <c r="AG41" s="46"/>
      <c r="AH41" s="46"/>
      <c r="AI41" s="47"/>
      <c r="AJ41" s="52"/>
      <c r="AK41" s="53"/>
    </row>
    <row r="42" spans="1:37" ht="21.75" x14ac:dyDescent="0.2">
      <c r="A42" s="34"/>
      <c r="B42" s="102"/>
      <c r="C42" s="104"/>
      <c r="D42" s="50"/>
      <c r="E42" s="51" t="s">
        <v>116</v>
      </c>
      <c r="F42" s="56"/>
      <c r="G42" s="40"/>
      <c r="H42" s="83">
        <f>H40*100/H41</f>
        <v>9.6211069232295188</v>
      </c>
      <c r="I42" s="84">
        <f t="shared" ref="I42:Q42" si="7">I40*100/I41</f>
        <v>10.472325555179799</v>
      </c>
      <c r="J42" s="84">
        <f t="shared" si="7"/>
        <v>10.052482842147759</v>
      </c>
      <c r="K42" s="84">
        <f t="shared" si="7"/>
        <v>3.8016528925619837</v>
      </c>
      <c r="L42" s="84">
        <f t="shared" si="7"/>
        <v>8.8161209068010074</v>
      </c>
      <c r="M42" s="84">
        <f t="shared" si="7"/>
        <v>8.6686022397345504</v>
      </c>
      <c r="N42" s="84">
        <f t="shared" si="7"/>
        <v>8.3287470188956156</v>
      </c>
      <c r="O42" s="84">
        <f t="shared" si="7"/>
        <v>6.3953488372093021</v>
      </c>
      <c r="P42" s="84">
        <f t="shared" si="7"/>
        <v>11.111111111111111</v>
      </c>
      <c r="Q42" s="84">
        <f t="shared" si="7"/>
        <v>17.004680187207487</v>
      </c>
      <c r="R42" s="58"/>
      <c r="S42" s="59"/>
      <c r="T42" s="59"/>
      <c r="U42" s="60"/>
      <c r="V42" s="60"/>
      <c r="W42" s="61"/>
      <c r="X42" s="61"/>
      <c r="Y42" s="61"/>
      <c r="Z42" s="61"/>
      <c r="AA42" s="61"/>
      <c r="AB42" s="60"/>
      <c r="AC42" s="61"/>
      <c r="AD42" s="61"/>
      <c r="AE42" s="61"/>
      <c r="AF42" s="61"/>
      <c r="AG42" s="61"/>
      <c r="AH42" s="61"/>
      <c r="AI42" s="47"/>
      <c r="AJ42" s="52"/>
      <c r="AK42" s="37"/>
    </row>
    <row r="43" spans="1:37" ht="21.75" x14ac:dyDescent="0.2">
      <c r="A43" s="34"/>
      <c r="B43" s="102"/>
      <c r="C43" s="104" t="s">
        <v>117</v>
      </c>
      <c r="D43" s="50" t="s">
        <v>114</v>
      </c>
      <c r="E43" s="108" t="s">
        <v>118</v>
      </c>
      <c r="F43" s="65"/>
      <c r="G43" s="40"/>
      <c r="H43" s="109">
        <v>2457</v>
      </c>
      <c r="I43" s="109">
        <v>657</v>
      </c>
      <c r="J43" s="109">
        <v>124</v>
      </c>
      <c r="K43" s="109">
        <v>36</v>
      </c>
      <c r="L43" s="109">
        <v>24</v>
      </c>
      <c r="M43" s="109">
        <v>674</v>
      </c>
      <c r="N43" s="109">
        <v>555</v>
      </c>
      <c r="O43" s="109">
        <v>59</v>
      </c>
      <c r="P43" s="109">
        <v>0</v>
      </c>
      <c r="Q43" s="109">
        <v>328</v>
      </c>
      <c r="R43" s="67" t="s">
        <v>63</v>
      </c>
      <c r="S43" s="68"/>
      <c r="T43" s="68"/>
      <c r="U43" s="45" t="s">
        <v>46</v>
      </c>
      <c r="V43" s="45" t="s">
        <v>46</v>
      </c>
      <c r="W43" s="69"/>
      <c r="X43" s="69"/>
      <c r="Y43" s="69"/>
      <c r="Z43" s="69"/>
      <c r="AA43" s="69"/>
      <c r="AB43" s="70"/>
      <c r="AC43" s="69"/>
      <c r="AD43" s="69" t="s">
        <v>46</v>
      </c>
      <c r="AE43" s="69"/>
      <c r="AF43" s="69"/>
      <c r="AG43" s="69"/>
      <c r="AH43" s="69"/>
      <c r="AI43" s="79" t="s">
        <v>95</v>
      </c>
      <c r="AJ43" s="52" t="s">
        <v>57</v>
      </c>
      <c r="AK43" s="49" t="s">
        <v>49</v>
      </c>
    </row>
    <row r="44" spans="1:37" ht="43.5" x14ac:dyDescent="0.2">
      <c r="A44" s="34"/>
      <c r="B44" s="102"/>
      <c r="C44" s="104"/>
      <c r="D44" s="50"/>
      <c r="E44" s="51" t="s">
        <v>111</v>
      </c>
      <c r="F44" s="39"/>
      <c r="G44" s="40"/>
      <c r="H44" s="41">
        <v>30246</v>
      </c>
      <c r="I44" s="41">
        <v>8871</v>
      </c>
      <c r="J44" s="41">
        <v>2477</v>
      </c>
      <c r="K44" s="41">
        <v>605</v>
      </c>
      <c r="L44" s="41">
        <v>397</v>
      </c>
      <c r="M44" s="41">
        <v>9644</v>
      </c>
      <c r="N44" s="41">
        <v>5451</v>
      </c>
      <c r="O44" s="41">
        <v>860</v>
      </c>
      <c r="P44" s="41">
        <v>18</v>
      </c>
      <c r="Q44" s="41">
        <v>1923</v>
      </c>
      <c r="R44" s="43"/>
      <c r="S44" s="44"/>
      <c r="T44" s="44"/>
      <c r="U44" s="45"/>
      <c r="V44" s="45"/>
      <c r="W44" s="46"/>
      <c r="X44" s="46"/>
      <c r="Y44" s="46"/>
      <c r="Z44" s="46"/>
      <c r="AA44" s="46"/>
      <c r="AB44" s="45"/>
      <c r="AC44" s="46"/>
      <c r="AD44" s="46"/>
      <c r="AE44" s="46"/>
      <c r="AF44" s="46"/>
      <c r="AG44" s="46"/>
      <c r="AH44" s="46"/>
      <c r="AI44" s="47"/>
      <c r="AJ44" s="52"/>
      <c r="AK44" s="53"/>
    </row>
    <row r="45" spans="1:37" ht="21.75" x14ac:dyDescent="0.2">
      <c r="A45" s="34"/>
      <c r="B45" s="110"/>
      <c r="C45" s="104"/>
      <c r="D45" s="50"/>
      <c r="E45" s="51" t="s">
        <v>119</v>
      </c>
      <c r="F45" s="56"/>
      <c r="G45" s="57"/>
      <c r="H45" s="83">
        <f>H43*100/H44</f>
        <v>8.1233882166236864</v>
      </c>
      <c r="I45" s="84">
        <f t="shared" ref="I45:Q45" si="8">I43*100/I44</f>
        <v>7.4061548867095031</v>
      </c>
      <c r="J45" s="84">
        <f t="shared" si="8"/>
        <v>5.0060557125555105</v>
      </c>
      <c r="K45" s="84">
        <f t="shared" si="8"/>
        <v>5.9504132231404956</v>
      </c>
      <c r="L45" s="84">
        <f t="shared" si="8"/>
        <v>6.0453400503778338</v>
      </c>
      <c r="M45" s="84">
        <f t="shared" si="8"/>
        <v>6.9888013272501039</v>
      </c>
      <c r="N45" s="84">
        <f t="shared" si="8"/>
        <v>10.181618051733627</v>
      </c>
      <c r="O45" s="84">
        <f t="shared" si="8"/>
        <v>6.8604651162790695</v>
      </c>
      <c r="P45" s="84">
        <f t="shared" si="8"/>
        <v>0</v>
      </c>
      <c r="Q45" s="84">
        <f t="shared" si="8"/>
        <v>17.056682267290693</v>
      </c>
      <c r="R45" s="58"/>
      <c r="S45" s="59"/>
      <c r="T45" s="59"/>
      <c r="U45" s="60"/>
      <c r="V45" s="60"/>
      <c r="W45" s="61"/>
      <c r="X45" s="61"/>
      <c r="Y45" s="61"/>
      <c r="Z45" s="61"/>
      <c r="AA45" s="61"/>
      <c r="AB45" s="60"/>
      <c r="AC45" s="61"/>
      <c r="AD45" s="61"/>
      <c r="AE45" s="61"/>
      <c r="AF45" s="61"/>
      <c r="AG45" s="61"/>
      <c r="AH45" s="61"/>
      <c r="AI45" s="47"/>
      <c r="AJ45" s="52"/>
      <c r="AK45" s="37"/>
    </row>
    <row r="46" spans="1:37" ht="43.5" customHeight="1" x14ac:dyDescent="0.2">
      <c r="A46" s="34"/>
      <c r="B46" s="63">
        <v>7</v>
      </c>
      <c r="C46" s="111" t="s">
        <v>120</v>
      </c>
      <c r="D46" s="112" t="s">
        <v>121</v>
      </c>
      <c r="E46" s="113" t="s">
        <v>122</v>
      </c>
      <c r="F46" s="114"/>
      <c r="G46" s="86"/>
      <c r="H46" s="115" t="s">
        <v>123</v>
      </c>
      <c r="I46" s="116"/>
      <c r="J46" s="116"/>
      <c r="K46" s="116"/>
      <c r="L46" s="116"/>
      <c r="M46" s="116"/>
      <c r="N46" s="116"/>
      <c r="O46" s="116"/>
      <c r="P46" s="116"/>
      <c r="Q46" s="117"/>
      <c r="R46" s="67" t="s">
        <v>55</v>
      </c>
      <c r="S46" s="69" t="s">
        <v>46</v>
      </c>
      <c r="T46" s="68"/>
      <c r="U46" s="45"/>
      <c r="V46" s="45"/>
      <c r="W46" s="69"/>
      <c r="X46" s="69"/>
      <c r="Y46" s="69" t="s">
        <v>46</v>
      </c>
      <c r="Z46" s="69"/>
      <c r="AA46" s="69"/>
      <c r="AB46" s="70"/>
      <c r="AC46" s="69"/>
      <c r="AD46" s="69"/>
      <c r="AE46" s="69"/>
      <c r="AF46" s="69"/>
      <c r="AG46" s="69"/>
      <c r="AH46" s="69"/>
      <c r="AI46" s="79" t="s">
        <v>124</v>
      </c>
      <c r="AJ46" s="52" t="s">
        <v>89</v>
      </c>
      <c r="AK46" s="49" t="s">
        <v>125</v>
      </c>
    </row>
    <row r="47" spans="1:37" ht="43.5" x14ac:dyDescent="0.2">
      <c r="A47" s="34"/>
      <c r="B47" s="35"/>
      <c r="C47" s="34"/>
      <c r="D47" s="47"/>
      <c r="E47" s="118" t="s">
        <v>126</v>
      </c>
      <c r="F47" s="119"/>
      <c r="G47" s="40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43"/>
      <c r="S47" s="46"/>
      <c r="T47" s="44"/>
      <c r="U47" s="45"/>
      <c r="V47" s="45"/>
      <c r="W47" s="46"/>
      <c r="X47" s="46"/>
      <c r="Y47" s="46"/>
      <c r="Z47" s="46"/>
      <c r="AA47" s="46"/>
      <c r="AB47" s="45"/>
      <c r="AC47" s="46"/>
      <c r="AD47" s="46"/>
      <c r="AE47" s="46"/>
      <c r="AF47" s="46"/>
      <c r="AG47" s="46"/>
      <c r="AH47" s="46"/>
      <c r="AI47" s="47"/>
      <c r="AJ47" s="52"/>
      <c r="AK47" s="53"/>
    </row>
    <row r="48" spans="1:37" ht="21.75" x14ac:dyDescent="0.2">
      <c r="A48" s="34"/>
      <c r="B48" s="54"/>
      <c r="C48" s="90"/>
      <c r="D48" s="62"/>
      <c r="E48" s="51" t="s">
        <v>127</v>
      </c>
      <c r="F48" s="120"/>
      <c r="G48" s="57"/>
      <c r="H48" s="66" t="s">
        <v>128</v>
      </c>
      <c r="I48" s="66" t="s">
        <v>128</v>
      </c>
      <c r="J48" s="66" t="s">
        <v>128</v>
      </c>
      <c r="K48" s="66" t="s">
        <v>128</v>
      </c>
      <c r="L48" s="66" t="s">
        <v>128</v>
      </c>
      <c r="M48" s="66" t="s">
        <v>128</v>
      </c>
      <c r="N48" s="66" t="s">
        <v>128</v>
      </c>
      <c r="O48" s="66" t="s">
        <v>128</v>
      </c>
      <c r="P48" s="66" t="s">
        <v>128</v>
      </c>
      <c r="Q48" s="66" t="s">
        <v>128</v>
      </c>
      <c r="R48" s="58"/>
      <c r="S48" s="61"/>
      <c r="T48" s="59"/>
      <c r="U48" s="60"/>
      <c r="V48" s="60"/>
      <c r="W48" s="61"/>
      <c r="X48" s="61"/>
      <c r="Y48" s="61"/>
      <c r="Z48" s="61"/>
      <c r="AA48" s="61"/>
      <c r="AB48" s="60"/>
      <c r="AC48" s="61"/>
      <c r="AD48" s="61"/>
      <c r="AE48" s="61"/>
      <c r="AF48" s="61"/>
      <c r="AG48" s="61"/>
      <c r="AH48" s="61"/>
      <c r="AI48" s="47"/>
      <c r="AJ48" s="52"/>
      <c r="AK48" s="37"/>
    </row>
    <row r="49" spans="1:37" ht="21.75" customHeight="1" x14ac:dyDescent="0.2">
      <c r="A49" s="34"/>
      <c r="B49" s="63">
        <v>8</v>
      </c>
      <c r="C49" s="111" t="s">
        <v>129</v>
      </c>
      <c r="D49" s="112" t="s">
        <v>130</v>
      </c>
      <c r="E49" s="51" t="s">
        <v>131</v>
      </c>
      <c r="F49" s="65"/>
      <c r="G49" s="63">
        <v>5</v>
      </c>
      <c r="H49" s="41">
        <v>1450</v>
      </c>
      <c r="I49" s="41">
        <v>167</v>
      </c>
      <c r="J49" s="41">
        <v>138</v>
      </c>
      <c r="K49" s="41">
        <v>254</v>
      </c>
      <c r="L49" s="41">
        <v>301</v>
      </c>
      <c r="M49" s="41">
        <v>143</v>
      </c>
      <c r="N49" s="41">
        <v>255</v>
      </c>
      <c r="O49" s="41">
        <v>9</v>
      </c>
      <c r="P49" s="41">
        <v>71</v>
      </c>
      <c r="Q49" s="41">
        <v>112</v>
      </c>
      <c r="R49" s="67" t="s">
        <v>63</v>
      </c>
      <c r="S49" s="68"/>
      <c r="T49" s="68"/>
      <c r="U49" s="69" t="s">
        <v>46</v>
      </c>
      <c r="V49" s="69" t="s">
        <v>46</v>
      </c>
      <c r="W49" s="69"/>
      <c r="X49" s="69"/>
      <c r="Y49" s="69"/>
      <c r="Z49" s="69"/>
      <c r="AA49" s="69"/>
      <c r="AB49" s="70"/>
      <c r="AC49" s="69"/>
      <c r="AD49" s="69" t="s">
        <v>46</v>
      </c>
      <c r="AE49" s="69"/>
      <c r="AF49" s="69"/>
      <c r="AG49" s="69"/>
      <c r="AH49" s="69"/>
      <c r="AI49" s="79" t="s">
        <v>132</v>
      </c>
      <c r="AJ49" s="52" t="s">
        <v>57</v>
      </c>
      <c r="AK49" s="49" t="s">
        <v>133</v>
      </c>
    </row>
    <row r="50" spans="1:37" ht="21.75" customHeight="1" x14ac:dyDescent="0.2">
      <c r="A50" s="34"/>
      <c r="B50" s="35"/>
      <c r="C50" s="34"/>
      <c r="D50" s="47"/>
      <c r="E50" s="51" t="s">
        <v>134</v>
      </c>
      <c r="F50" s="39"/>
      <c r="G50" s="35"/>
      <c r="H50" s="41">
        <v>1893</v>
      </c>
      <c r="I50" s="41">
        <v>376</v>
      </c>
      <c r="J50" s="41">
        <v>174</v>
      </c>
      <c r="K50" s="41">
        <v>297</v>
      </c>
      <c r="L50" s="41">
        <v>370</v>
      </c>
      <c r="M50" s="41">
        <v>181</v>
      </c>
      <c r="N50" s="41">
        <v>260</v>
      </c>
      <c r="O50" s="41">
        <v>32</v>
      </c>
      <c r="P50" s="41">
        <v>76</v>
      </c>
      <c r="Q50" s="41">
        <v>127</v>
      </c>
      <c r="R50" s="43"/>
      <c r="S50" s="44"/>
      <c r="T50" s="44"/>
      <c r="U50" s="46"/>
      <c r="V50" s="46"/>
      <c r="W50" s="46"/>
      <c r="X50" s="46"/>
      <c r="Y50" s="46"/>
      <c r="Z50" s="46"/>
      <c r="AA50" s="46"/>
      <c r="AB50" s="45"/>
      <c r="AC50" s="46"/>
      <c r="AD50" s="46"/>
      <c r="AE50" s="46"/>
      <c r="AF50" s="46"/>
      <c r="AG50" s="46"/>
      <c r="AH50" s="46"/>
      <c r="AI50" s="47"/>
      <c r="AJ50" s="52"/>
      <c r="AK50" s="53"/>
    </row>
    <row r="51" spans="1:37" ht="43.5" customHeight="1" x14ac:dyDescent="0.2">
      <c r="A51" s="34"/>
      <c r="B51" s="54"/>
      <c r="C51" s="90"/>
      <c r="D51" s="62"/>
      <c r="E51" s="51" t="s">
        <v>135</v>
      </c>
      <c r="F51" s="56"/>
      <c r="G51" s="54"/>
      <c r="H51" s="83">
        <f>H49*100/H50</f>
        <v>76.59799260433175</v>
      </c>
      <c r="I51" s="84">
        <f t="shared" ref="I51:Q51" si="9">I49*100/I50</f>
        <v>44.414893617021278</v>
      </c>
      <c r="J51" s="84">
        <f t="shared" si="9"/>
        <v>79.310344827586206</v>
      </c>
      <c r="K51" s="84">
        <f t="shared" si="9"/>
        <v>85.521885521885523</v>
      </c>
      <c r="L51" s="84">
        <f t="shared" si="9"/>
        <v>81.351351351351354</v>
      </c>
      <c r="M51" s="84">
        <f t="shared" si="9"/>
        <v>79.005524861878456</v>
      </c>
      <c r="N51" s="84">
        <f t="shared" si="9"/>
        <v>98.07692307692308</v>
      </c>
      <c r="O51" s="84">
        <f t="shared" si="9"/>
        <v>28.125</v>
      </c>
      <c r="P51" s="84">
        <f t="shared" si="9"/>
        <v>93.421052631578945</v>
      </c>
      <c r="Q51" s="84">
        <f t="shared" si="9"/>
        <v>88.188976377952756</v>
      </c>
      <c r="R51" s="58"/>
      <c r="S51" s="59"/>
      <c r="T51" s="59"/>
      <c r="U51" s="61"/>
      <c r="V51" s="61"/>
      <c r="W51" s="61"/>
      <c r="X51" s="61"/>
      <c r="Y51" s="61"/>
      <c r="Z51" s="61"/>
      <c r="AA51" s="61"/>
      <c r="AB51" s="60"/>
      <c r="AC51" s="61"/>
      <c r="AD51" s="61"/>
      <c r="AE51" s="61"/>
      <c r="AF51" s="61"/>
      <c r="AG51" s="61"/>
      <c r="AH51" s="61"/>
      <c r="AI51" s="47"/>
      <c r="AJ51" s="52"/>
      <c r="AK51" s="37"/>
    </row>
    <row r="52" spans="1:37" ht="43.5" x14ac:dyDescent="0.2">
      <c r="A52" s="34"/>
      <c r="B52" s="63">
        <v>9</v>
      </c>
      <c r="C52" s="111" t="s">
        <v>136</v>
      </c>
      <c r="D52" s="50" t="s">
        <v>137</v>
      </c>
      <c r="E52" s="51" t="s">
        <v>138</v>
      </c>
      <c r="F52" s="65">
        <v>3</v>
      </c>
      <c r="G52" s="63">
        <v>6</v>
      </c>
      <c r="H52" s="41">
        <v>257</v>
      </c>
      <c r="I52" s="41">
        <v>47</v>
      </c>
      <c r="J52" s="41">
        <v>24</v>
      </c>
      <c r="K52" s="41">
        <v>34</v>
      </c>
      <c r="L52" s="41">
        <v>34</v>
      </c>
      <c r="M52" s="41">
        <v>31</v>
      </c>
      <c r="N52" s="41">
        <v>37</v>
      </c>
      <c r="O52" s="41">
        <v>26</v>
      </c>
      <c r="P52" s="41">
        <v>13</v>
      </c>
      <c r="Q52" s="41">
        <v>11</v>
      </c>
      <c r="R52" s="67" t="s">
        <v>63</v>
      </c>
      <c r="S52" s="69" t="s">
        <v>46</v>
      </c>
      <c r="T52" s="68"/>
      <c r="U52" s="69" t="s">
        <v>46</v>
      </c>
      <c r="V52" s="68"/>
      <c r="W52" s="69"/>
      <c r="X52" s="69"/>
      <c r="Y52" s="69"/>
      <c r="Z52" s="69" t="s">
        <v>46</v>
      </c>
      <c r="AA52" s="69"/>
      <c r="AB52" s="70"/>
      <c r="AC52" s="69"/>
      <c r="AD52" s="69"/>
      <c r="AE52" s="69"/>
      <c r="AF52" s="69"/>
      <c r="AG52" s="69"/>
      <c r="AH52" s="69"/>
      <c r="AI52" s="79" t="s">
        <v>71</v>
      </c>
      <c r="AJ52" s="52" t="s">
        <v>57</v>
      </c>
      <c r="AK52" s="49" t="s">
        <v>139</v>
      </c>
    </row>
    <row r="53" spans="1:37" ht="65.25" customHeight="1" x14ac:dyDescent="0.2">
      <c r="A53" s="34"/>
      <c r="B53" s="35"/>
      <c r="C53" s="34"/>
      <c r="D53" s="50"/>
      <c r="E53" s="51" t="s">
        <v>140</v>
      </c>
      <c r="F53" s="39"/>
      <c r="G53" s="35"/>
      <c r="H53" s="41">
        <v>20237</v>
      </c>
      <c r="I53" s="41">
        <v>4070</v>
      </c>
      <c r="J53" s="41">
        <v>135</v>
      </c>
      <c r="K53" s="41">
        <v>2182</v>
      </c>
      <c r="L53" s="41">
        <v>2468</v>
      </c>
      <c r="M53" s="41">
        <v>2819</v>
      </c>
      <c r="N53" s="41">
        <v>3103</v>
      </c>
      <c r="O53" s="41">
        <v>2102</v>
      </c>
      <c r="P53" s="41">
        <v>837</v>
      </c>
      <c r="Q53" s="41">
        <v>1305</v>
      </c>
      <c r="R53" s="43"/>
      <c r="S53" s="46"/>
      <c r="T53" s="44"/>
      <c r="U53" s="46"/>
      <c r="V53" s="44"/>
      <c r="W53" s="46"/>
      <c r="X53" s="46"/>
      <c r="Y53" s="46"/>
      <c r="Z53" s="46"/>
      <c r="AA53" s="46"/>
      <c r="AB53" s="45"/>
      <c r="AC53" s="46"/>
      <c r="AD53" s="46"/>
      <c r="AE53" s="46"/>
      <c r="AF53" s="46"/>
      <c r="AG53" s="46"/>
      <c r="AH53" s="46"/>
      <c r="AI53" s="47"/>
      <c r="AJ53" s="52"/>
      <c r="AK53" s="53"/>
    </row>
    <row r="54" spans="1:37" ht="21.75" x14ac:dyDescent="0.2">
      <c r="A54" s="90"/>
      <c r="B54" s="54"/>
      <c r="C54" s="90"/>
      <c r="D54" s="50"/>
      <c r="E54" s="51" t="s">
        <v>141</v>
      </c>
      <c r="F54" s="56"/>
      <c r="G54" s="54"/>
      <c r="H54" s="83">
        <f>H52*1000/H53</f>
        <v>12.699510797054899</v>
      </c>
      <c r="I54" s="84">
        <f t="shared" ref="I54:Q54" si="10">I52*1000/I53</f>
        <v>11.547911547911548</v>
      </c>
      <c r="J54" s="84">
        <f t="shared" si="10"/>
        <v>177.77777777777777</v>
      </c>
      <c r="K54" s="84">
        <f t="shared" si="10"/>
        <v>15.582034830430798</v>
      </c>
      <c r="L54" s="84">
        <f t="shared" si="10"/>
        <v>13.776337115072934</v>
      </c>
      <c r="M54" s="84">
        <f t="shared" si="10"/>
        <v>10.996807378503016</v>
      </c>
      <c r="N54" s="84">
        <f t="shared" si="10"/>
        <v>11.923944569771189</v>
      </c>
      <c r="O54" s="84">
        <f t="shared" si="10"/>
        <v>12.369172216936251</v>
      </c>
      <c r="P54" s="84">
        <f t="shared" si="10"/>
        <v>15.531660692951016</v>
      </c>
      <c r="Q54" s="84">
        <f t="shared" si="10"/>
        <v>8.4291187739463602</v>
      </c>
      <c r="R54" s="58"/>
      <c r="S54" s="61"/>
      <c r="T54" s="59"/>
      <c r="U54" s="61"/>
      <c r="V54" s="59"/>
      <c r="W54" s="61"/>
      <c r="X54" s="61"/>
      <c r="Y54" s="61"/>
      <c r="Z54" s="61"/>
      <c r="AA54" s="61"/>
      <c r="AB54" s="60"/>
      <c r="AC54" s="61"/>
      <c r="AD54" s="61"/>
      <c r="AE54" s="61"/>
      <c r="AF54" s="61"/>
      <c r="AG54" s="61"/>
      <c r="AH54" s="61"/>
      <c r="AI54" s="47"/>
      <c r="AJ54" s="52"/>
      <c r="AK54" s="37"/>
    </row>
    <row r="55" spans="1:37" ht="43.5" customHeight="1" x14ac:dyDescent="0.2">
      <c r="A55" s="92" t="s">
        <v>142</v>
      </c>
      <c r="B55" s="63">
        <v>10</v>
      </c>
      <c r="C55" s="64" t="s">
        <v>143</v>
      </c>
      <c r="D55" s="49" t="s">
        <v>144</v>
      </c>
      <c r="E55" s="51" t="s">
        <v>145</v>
      </c>
      <c r="F55" s="65"/>
      <c r="G55" s="86"/>
      <c r="H55" s="41">
        <v>89788</v>
      </c>
      <c r="I55" s="41">
        <v>23634</v>
      </c>
      <c r="J55" s="41">
        <v>5588</v>
      </c>
      <c r="K55" s="41">
        <v>10881</v>
      </c>
      <c r="L55" s="41">
        <v>8112</v>
      </c>
      <c r="M55" s="41">
        <v>12042</v>
      </c>
      <c r="N55" s="41">
        <v>12647</v>
      </c>
      <c r="O55" s="41">
        <v>6729</v>
      </c>
      <c r="P55" s="41">
        <v>3434</v>
      </c>
      <c r="Q55" s="41">
        <v>6721</v>
      </c>
      <c r="R55" s="67" t="s">
        <v>55</v>
      </c>
      <c r="S55" s="69" t="s">
        <v>46</v>
      </c>
      <c r="T55" s="68"/>
      <c r="U55" s="68"/>
      <c r="V55" s="68"/>
      <c r="W55" s="69"/>
      <c r="X55" s="69"/>
      <c r="Y55" s="69"/>
      <c r="Z55" s="69"/>
      <c r="AA55" s="69"/>
      <c r="AB55" s="70"/>
      <c r="AC55" s="69"/>
      <c r="AD55" s="69" t="s">
        <v>46</v>
      </c>
      <c r="AE55" s="69"/>
      <c r="AF55" s="69"/>
      <c r="AG55" s="69"/>
      <c r="AH55" s="69"/>
      <c r="AI55" s="79" t="s">
        <v>146</v>
      </c>
      <c r="AJ55" s="52" t="s">
        <v>57</v>
      </c>
      <c r="AK55" s="49" t="s">
        <v>139</v>
      </c>
    </row>
    <row r="56" spans="1:37" ht="43.5" x14ac:dyDescent="0.2">
      <c r="A56" s="34"/>
      <c r="B56" s="35"/>
      <c r="C56" s="36"/>
      <c r="D56" s="53"/>
      <c r="E56" s="51" t="s">
        <v>147</v>
      </c>
      <c r="F56" s="39"/>
      <c r="G56" s="40"/>
      <c r="H56" s="41">
        <v>177651</v>
      </c>
      <c r="I56" s="41">
        <v>43431</v>
      </c>
      <c r="J56" s="41">
        <v>12947</v>
      </c>
      <c r="K56" s="41">
        <v>20671</v>
      </c>
      <c r="L56" s="41">
        <v>16240</v>
      </c>
      <c r="M56" s="41">
        <v>24173</v>
      </c>
      <c r="N56" s="41">
        <v>26648</v>
      </c>
      <c r="O56" s="41">
        <v>12952</v>
      </c>
      <c r="P56" s="41">
        <v>8297</v>
      </c>
      <c r="Q56" s="41">
        <v>12292</v>
      </c>
      <c r="R56" s="43"/>
      <c r="S56" s="46"/>
      <c r="T56" s="44"/>
      <c r="U56" s="44"/>
      <c r="V56" s="44"/>
      <c r="W56" s="46"/>
      <c r="X56" s="46"/>
      <c r="Y56" s="46"/>
      <c r="Z56" s="46"/>
      <c r="AA56" s="46"/>
      <c r="AB56" s="45"/>
      <c r="AC56" s="46"/>
      <c r="AD56" s="46"/>
      <c r="AE56" s="46"/>
      <c r="AF56" s="46"/>
      <c r="AG56" s="46"/>
      <c r="AH56" s="46"/>
      <c r="AI56" s="47"/>
      <c r="AJ56" s="52"/>
      <c r="AK56" s="53"/>
    </row>
    <row r="57" spans="1:37" ht="21.75" x14ac:dyDescent="0.2">
      <c r="A57" s="34"/>
      <c r="B57" s="54"/>
      <c r="C57" s="55"/>
      <c r="D57" s="37"/>
      <c r="E57" s="51" t="s">
        <v>141</v>
      </c>
      <c r="F57" s="56"/>
      <c r="G57" s="57"/>
      <c r="H57" s="88">
        <f>H55*100/H56</f>
        <v>50.541792615859187</v>
      </c>
      <c r="I57" s="84">
        <f t="shared" ref="I57:Q57" si="11">I55*100/I56</f>
        <v>54.417351661255786</v>
      </c>
      <c r="J57" s="84">
        <f t="shared" si="11"/>
        <v>43.16057774001699</v>
      </c>
      <c r="K57" s="84">
        <f t="shared" si="11"/>
        <v>52.638962798122975</v>
      </c>
      <c r="L57" s="84">
        <f t="shared" si="11"/>
        <v>49.950738916256157</v>
      </c>
      <c r="M57" s="84">
        <f t="shared" si="11"/>
        <v>49.815910313159307</v>
      </c>
      <c r="N57" s="84">
        <f t="shared" si="11"/>
        <v>47.459471630141095</v>
      </c>
      <c r="O57" s="84">
        <f t="shared" si="11"/>
        <v>51.953366275478693</v>
      </c>
      <c r="P57" s="84">
        <f t="shared" si="11"/>
        <v>41.388453657948659</v>
      </c>
      <c r="Q57" s="84">
        <f t="shared" si="11"/>
        <v>54.677839245037426</v>
      </c>
      <c r="R57" s="58"/>
      <c r="S57" s="61"/>
      <c r="T57" s="59"/>
      <c r="U57" s="59"/>
      <c r="V57" s="59"/>
      <c r="W57" s="61"/>
      <c r="X57" s="61"/>
      <c r="Y57" s="61"/>
      <c r="Z57" s="61"/>
      <c r="AA57" s="61"/>
      <c r="AB57" s="60"/>
      <c r="AC57" s="61"/>
      <c r="AD57" s="61"/>
      <c r="AE57" s="61"/>
      <c r="AF57" s="61"/>
      <c r="AG57" s="61"/>
      <c r="AH57" s="61"/>
      <c r="AI57" s="47"/>
      <c r="AJ57" s="52"/>
      <c r="AK57" s="37"/>
    </row>
    <row r="58" spans="1:37" ht="43.5" customHeight="1" x14ac:dyDescent="0.2">
      <c r="A58" s="34"/>
      <c r="B58" s="63">
        <v>11</v>
      </c>
      <c r="C58" s="64" t="s">
        <v>148</v>
      </c>
      <c r="D58" s="50" t="s">
        <v>61</v>
      </c>
      <c r="E58" s="51" t="s">
        <v>149</v>
      </c>
      <c r="F58" s="65"/>
      <c r="G58" s="86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67" t="s">
        <v>55</v>
      </c>
      <c r="S58" s="69" t="s">
        <v>46</v>
      </c>
      <c r="T58" s="68"/>
      <c r="U58" s="68"/>
      <c r="V58" s="68"/>
      <c r="W58" s="69"/>
      <c r="X58" s="69"/>
      <c r="Y58" s="69" t="s">
        <v>46</v>
      </c>
      <c r="Z58" s="69"/>
      <c r="AA58" s="69"/>
      <c r="AB58" s="70"/>
      <c r="AC58" s="69"/>
      <c r="AD58" s="69"/>
      <c r="AE58" s="69"/>
      <c r="AF58" s="69"/>
      <c r="AG58" s="69"/>
      <c r="AH58" s="69"/>
      <c r="AI58" s="79" t="s">
        <v>150</v>
      </c>
      <c r="AJ58" s="52" t="s">
        <v>57</v>
      </c>
      <c r="AK58" s="49" t="s">
        <v>139</v>
      </c>
    </row>
    <row r="59" spans="1:37" ht="21.75" x14ac:dyDescent="0.2">
      <c r="A59" s="34"/>
      <c r="B59" s="35"/>
      <c r="C59" s="36"/>
      <c r="D59" s="50"/>
      <c r="E59" s="51" t="s">
        <v>151</v>
      </c>
      <c r="F59" s="39"/>
      <c r="G59" s="40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43"/>
      <c r="S59" s="46"/>
      <c r="T59" s="44"/>
      <c r="U59" s="44"/>
      <c r="V59" s="44"/>
      <c r="W59" s="46"/>
      <c r="X59" s="46"/>
      <c r="Y59" s="46"/>
      <c r="Z59" s="46"/>
      <c r="AA59" s="46"/>
      <c r="AB59" s="45"/>
      <c r="AC59" s="46"/>
      <c r="AD59" s="46"/>
      <c r="AE59" s="46"/>
      <c r="AF59" s="46"/>
      <c r="AG59" s="46"/>
      <c r="AH59" s="46"/>
      <c r="AI59" s="47"/>
      <c r="AJ59" s="52"/>
      <c r="AK59" s="53"/>
    </row>
    <row r="60" spans="1:37" ht="21.75" x14ac:dyDescent="0.2">
      <c r="A60" s="90"/>
      <c r="B60" s="54"/>
      <c r="C60" s="55"/>
      <c r="D60" s="50"/>
      <c r="E60" s="51" t="s">
        <v>141</v>
      </c>
      <c r="F60" s="56"/>
      <c r="G60" s="57"/>
      <c r="H60" s="51" t="s">
        <v>128</v>
      </c>
      <c r="I60" s="51"/>
      <c r="J60" s="51"/>
      <c r="K60" s="51"/>
      <c r="L60" s="51"/>
      <c r="M60" s="51"/>
      <c r="N60" s="51"/>
      <c r="O60" s="51"/>
      <c r="P60" s="51"/>
      <c r="Q60" s="51"/>
      <c r="R60" s="43"/>
      <c r="S60" s="61"/>
      <c r="T60" s="44"/>
      <c r="U60" s="44"/>
      <c r="V60" s="44"/>
      <c r="W60" s="46"/>
      <c r="X60" s="46"/>
      <c r="Y60" s="46"/>
      <c r="Z60" s="46"/>
      <c r="AA60" s="46"/>
      <c r="AB60" s="45"/>
      <c r="AC60" s="46"/>
      <c r="AD60" s="46"/>
      <c r="AE60" s="46"/>
      <c r="AF60" s="46"/>
      <c r="AG60" s="46"/>
      <c r="AH60" s="46"/>
      <c r="AI60" s="47"/>
      <c r="AJ60" s="122"/>
      <c r="AK60" s="37"/>
    </row>
    <row r="61" spans="1:37" ht="72" customHeight="1" x14ac:dyDescent="0.2">
      <c r="A61" s="123" t="s">
        <v>152</v>
      </c>
      <c r="B61" s="63">
        <v>12</v>
      </c>
      <c r="C61" s="92" t="s">
        <v>153</v>
      </c>
      <c r="D61" s="112" t="s">
        <v>154</v>
      </c>
      <c r="E61" s="118" t="s">
        <v>155</v>
      </c>
      <c r="F61" s="124">
        <v>4</v>
      </c>
      <c r="G61" s="101">
        <v>7</v>
      </c>
      <c r="H61" s="125">
        <v>32</v>
      </c>
      <c r="I61" s="125">
        <v>4</v>
      </c>
      <c r="J61" s="125">
        <v>1</v>
      </c>
      <c r="K61" s="125">
        <v>3</v>
      </c>
      <c r="L61" s="125">
        <v>3</v>
      </c>
      <c r="M61" s="125">
        <v>3</v>
      </c>
      <c r="N61" s="125">
        <v>11</v>
      </c>
      <c r="O61" s="125">
        <v>3</v>
      </c>
      <c r="P61" s="125">
        <v>2</v>
      </c>
      <c r="Q61" s="125">
        <v>2</v>
      </c>
      <c r="R61" s="50" t="s">
        <v>63</v>
      </c>
      <c r="S61" s="69" t="s">
        <v>46</v>
      </c>
      <c r="T61" s="69" t="s">
        <v>46</v>
      </c>
      <c r="U61" s="126"/>
      <c r="V61" s="49"/>
      <c r="W61" s="127"/>
      <c r="X61" s="127"/>
      <c r="Y61" s="127"/>
      <c r="Z61" s="127"/>
      <c r="AA61" s="127"/>
      <c r="AB61" s="127" t="s">
        <v>46</v>
      </c>
      <c r="AC61" s="127"/>
      <c r="AD61" s="127"/>
      <c r="AE61" s="127"/>
      <c r="AF61" s="127"/>
      <c r="AG61" s="127"/>
      <c r="AH61" s="127"/>
      <c r="AI61" s="49" t="s">
        <v>95</v>
      </c>
      <c r="AJ61" s="122" t="s">
        <v>156</v>
      </c>
      <c r="AK61" s="50" t="s">
        <v>157</v>
      </c>
    </row>
    <row r="62" spans="1:37" ht="25.5" customHeight="1" x14ac:dyDescent="0.2">
      <c r="A62" s="128"/>
      <c r="B62" s="35"/>
      <c r="C62" s="34"/>
      <c r="D62" s="47"/>
      <c r="E62" s="51" t="s">
        <v>158</v>
      </c>
      <c r="F62" s="129"/>
      <c r="G62" s="102"/>
      <c r="H62" s="125">
        <v>58</v>
      </c>
      <c r="I62" s="125">
        <v>8</v>
      </c>
      <c r="J62" s="125">
        <v>7</v>
      </c>
      <c r="K62" s="125">
        <v>5</v>
      </c>
      <c r="L62" s="125">
        <v>4</v>
      </c>
      <c r="M62" s="125">
        <v>11</v>
      </c>
      <c r="N62" s="125">
        <v>12</v>
      </c>
      <c r="O62" s="125">
        <v>4</v>
      </c>
      <c r="P62" s="125">
        <v>4</v>
      </c>
      <c r="Q62" s="125">
        <v>3</v>
      </c>
      <c r="R62" s="50"/>
      <c r="S62" s="46"/>
      <c r="T62" s="46"/>
      <c r="U62" s="130"/>
      <c r="V62" s="53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53"/>
      <c r="AJ62" s="131"/>
      <c r="AK62" s="50"/>
    </row>
    <row r="63" spans="1:37" ht="23.25" customHeight="1" x14ac:dyDescent="0.2">
      <c r="A63" s="128"/>
      <c r="B63" s="35"/>
      <c r="C63" s="90"/>
      <c r="D63" s="62"/>
      <c r="E63" s="51" t="s">
        <v>159</v>
      </c>
      <c r="F63" s="129"/>
      <c r="G63" s="102"/>
      <c r="H63" s="132">
        <f>H61/H62*100</f>
        <v>55.172413793103445</v>
      </c>
      <c r="I63" s="132">
        <f t="shared" ref="I63:Q63" si="12">I61/I62*100</f>
        <v>50</v>
      </c>
      <c r="J63" s="132">
        <f t="shared" si="12"/>
        <v>14.285714285714285</v>
      </c>
      <c r="K63" s="132">
        <f t="shared" si="12"/>
        <v>60</v>
      </c>
      <c r="L63" s="132">
        <f t="shared" si="12"/>
        <v>75</v>
      </c>
      <c r="M63" s="132">
        <f t="shared" si="12"/>
        <v>27.27272727272727</v>
      </c>
      <c r="N63" s="132">
        <f t="shared" si="12"/>
        <v>91.666666666666657</v>
      </c>
      <c r="O63" s="132">
        <f t="shared" si="12"/>
        <v>75</v>
      </c>
      <c r="P63" s="132">
        <f t="shared" si="12"/>
        <v>50</v>
      </c>
      <c r="Q63" s="132">
        <f t="shared" si="12"/>
        <v>66.666666666666657</v>
      </c>
      <c r="R63" s="50"/>
      <c r="S63" s="61"/>
      <c r="T63" s="61"/>
      <c r="U63" s="133"/>
      <c r="V63" s="3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37"/>
      <c r="AJ63" s="131"/>
      <c r="AK63" s="50"/>
    </row>
    <row r="64" spans="1:37" ht="21.75" customHeight="1" x14ac:dyDescent="0.2">
      <c r="A64" s="128"/>
      <c r="B64" s="35"/>
      <c r="C64" s="92" t="s">
        <v>160</v>
      </c>
      <c r="D64" s="79" t="s">
        <v>161</v>
      </c>
      <c r="E64" s="51" t="s">
        <v>162</v>
      </c>
      <c r="F64" s="129"/>
      <c r="G64" s="102"/>
      <c r="H64" s="125">
        <v>58</v>
      </c>
      <c r="I64" s="125">
        <v>8</v>
      </c>
      <c r="J64" s="125">
        <v>7</v>
      </c>
      <c r="K64" s="125">
        <v>5</v>
      </c>
      <c r="L64" s="125">
        <v>4</v>
      </c>
      <c r="M64" s="125">
        <v>11</v>
      </c>
      <c r="N64" s="125">
        <v>12</v>
      </c>
      <c r="O64" s="125">
        <v>4</v>
      </c>
      <c r="P64" s="125">
        <v>4</v>
      </c>
      <c r="Q64" s="125">
        <v>3</v>
      </c>
      <c r="R64" s="50" t="s">
        <v>63</v>
      </c>
      <c r="S64" s="69" t="s">
        <v>46</v>
      </c>
      <c r="T64" s="69" t="s">
        <v>46</v>
      </c>
      <c r="U64" s="126"/>
      <c r="V64" s="49"/>
      <c r="W64" s="127"/>
      <c r="X64" s="127"/>
      <c r="Y64" s="127"/>
      <c r="Z64" s="127"/>
      <c r="AA64" s="127"/>
      <c r="AB64" s="127" t="s">
        <v>46</v>
      </c>
      <c r="AC64" s="127"/>
      <c r="AD64" s="127"/>
      <c r="AE64" s="127"/>
      <c r="AF64" s="127"/>
      <c r="AG64" s="127"/>
      <c r="AH64" s="127"/>
      <c r="AI64" s="49" t="s">
        <v>95</v>
      </c>
      <c r="AJ64" s="131"/>
      <c r="AK64" s="50"/>
    </row>
    <row r="65" spans="1:37" ht="21.75" customHeight="1" x14ac:dyDescent="0.2">
      <c r="A65" s="128"/>
      <c r="B65" s="35"/>
      <c r="C65" s="34"/>
      <c r="D65" s="47"/>
      <c r="E65" s="51" t="s">
        <v>163</v>
      </c>
      <c r="F65" s="129"/>
      <c r="G65" s="102"/>
      <c r="H65" s="125">
        <v>58</v>
      </c>
      <c r="I65" s="125">
        <v>8</v>
      </c>
      <c r="J65" s="125">
        <v>7</v>
      </c>
      <c r="K65" s="125">
        <v>5</v>
      </c>
      <c r="L65" s="125">
        <v>4</v>
      </c>
      <c r="M65" s="125">
        <v>11</v>
      </c>
      <c r="N65" s="125">
        <v>12</v>
      </c>
      <c r="O65" s="125">
        <v>4</v>
      </c>
      <c r="P65" s="125">
        <v>4</v>
      </c>
      <c r="Q65" s="125">
        <v>3</v>
      </c>
      <c r="R65" s="50"/>
      <c r="S65" s="46"/>
      <c r="T65" s="46"/>
      <c r="U65" s="130"/>
      <c r="V65" s="53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53"/>
      <c r="AJ65" s="131"/>
      <c r="AK65" s="50"/>
    </row>
    <row r="66" spans="1:37" ht="21.75" customHeight="1" x14ac:dyDescent="0.2">
      <c r="A66" s="128"/>
      <c r="B66" s="35"/>
      <c r="C66" s="90"/>
      <c r="D66" s="62"/>
      <c r="E66" s="51" t="s">
        <v>159</v>
      </c>
      <c r="F66" s="129"/>
      <c r="G66" s="102"/>
      <c r="H66" s="134">
        <v>100</v>
      </c>
      <c r="I66" s="134">
        <v>100</v>
      </c>
      <c r="J66" s="134">
        <v>100</v>
      </c>
      <c r="K66" s="134">
        <v>100</v>
      </c>
      <c r="L66" s="134">
        <v>100</v>
      </c>
      <c r="M66" s="134">
        <v>100</v>
      </c>
      <c r="N66" s="134">
        <v>100</v>
      </c>
      <c r="O66" s="134">
        <v>100</v>
      </c>
      <c r="P66" s="134">
        <v>100</v>
      </c>
      <c r="Q66" s="134">
        <v>100</v>
      </c>
      <c r="R66" s="50"/>
      <c r="S66" s="61"/>
      <c r="T66" s="61"/>
      <c r="U66" s="133"/>
      <c r="V66" s="3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37"/>
      <c r="AJ66" s="131"/>
      <c r="AK66" s="50"/>
    </row>
    <row r="67" spans="1:37" ht="21.75" customHeight="1" x14ac:dyDescent="0.2">
      <c r="A67" s="128"/>
      <c r="B67" s="35"/>
      <c r="C67" s="135" t="s">
        <v>164</v>
      </c>
      <c r="D67" s="136" t="s">
        <v>165</v>
      </c>
      <c r="E67" s="51" t="s">
        <v>166</v>
      </c>
      <c r="F67" s="137"/>
      <c r="G67" s="110"/>
      <c r="H67" s="125">
        <v>32</v>
      </c>
      <c r="I67" s="125">
        <v>4</v>
      </c>
      <c r="J67" s="125">
        <v>1</v>
      </c>
      <c r="K67" s="125">
        <v>3</v>
      </c>
      <c r="L67" s="125">
        <v>3</v>
      </c>
      <c r="M67" s="125">
        <v>3</v>
      </c>
      <c r="N67" s="125">
        <v>11</v>
      </c>
      <c r="O67" s="125">
        <v>3</v>
      </c>
      <c r="P67" s="125">
        <v>2</v>
      </c>
      <c r="Q67" s="125">
        <v>2</v>
      </c>
      <c r="R67" s="138" t="s">
        <v>63</v>
      </c>
      <c r="S67" s="139" t="s">
        <v>46</v>
      </c>
      <c r="T67" s="139" t="s">
        <v>46</v>
      </c>
      <c r="U67" s="138"/>
      <c r="V67" s="138"/>
      <c r="W67" s="140"/>
      <c r="X67" s="140"/>
      <c r="Y67" s="140"/>
      <c r="Z67" s="140"/>
      <c r="AA67" s="140"/>
      <c r="AB67" s="139" t="s">
        <v>46</v>
      </c>
      <c r="AC67" s="139"/>
      <c r="AD67" s="139"/>
      <c r="AE67" s="139"/>
      <c r="AF67" s="139"/>
      <c r="AG67" s="139"/>
      <c r="AH67" s="139"/>
      <c r="AI67" s="138" t="s">
        <v>95</v>
      </c>
      <c r="AJ67" s="48"/>
      <c r="AK67" s="50"/>
    </row>
    <row r="68" spans="1:37" ht="44.25" customHeight="1" x14ac:dyDescent="0.2">
      <c r="A68" s="128"/>
      <c r="B68" s="141">
        <v>13</v>
      </c>
      <c r="C68" s="142" t="s">
        <v>167</v>
      </c>
      <c r="D68" s="50" t="s">
        <v>168</v>
      </c>
      <c r="E68" s="143" t="s">
        <v>169</v>
      </c>
      <c r="F68" s="65"/>
      <c r="G68" s="94"/>
      <c r="H68" s="41">
        <v>28482</v>
      </c>
      <c r="I68" s="41">
        <v>8178</v>
      </c>
      <c r="J68" s="41">
        <v>1426</v>
      </c>
      <c r="K68" s="41">
        <v>4086</v>
      </c>
      <c r="L68" s="41">
        <v>3665</v>
      </c>
      <c r="M68" s="41">
        <v>5895</v>
      </c>
      <c r="N68" s="41">
        <v>1625</v>
      </c>
      <c r="O68" s="41">
        <v>1056</v>
      </c>
      <c r="P68" s="41">
        <v>1487</v>
      </c>
      <c r="Q68" s="41">
        <v>1064</v>
      </c>
      <c r="R68" s="37" t="s">
        <v>63</v>
      </c>
      <c r="S68" s="144"/>
      <c r="T68" s="69" t="s">
        <v>46</v>
      </c>
      <c r="U68" s="69" t="s">
        <v>46</v>
      </c>
      <c r="V68" s="144"/>
      <c r="W68" s="145"/>
      <c r="X68" s="46"/>
      <c r="Y68" s="46"/>
      <c r="Z68" s="46"/>
      <c r="AA68" s="46"/>
      <c r="AB68" s="45" t="s">
        <v>46</v>
      </c>
      <c r="AC68" s="46"/>
      <c r="AD68" s="46"/>
      <c r="AE68" s="46"/>
      <c r="AF68" s="46"/>
      <c r="AG68" s="46"/>
      <c r="AH68" s="46"/>
      <c r="AI68" s="47" t="s">
        <v>95</v>
      </c>
      <c r="AJ68" s="48" t="s">
        <v>48</v>
      </c>
      <c r="AK68" s="53" t="s">
        <v>157</v>
      </c>
    </row>
    <row r="69" spans="1:37" ht="48.75" customHeight="1" x14ac:dyDescent="0.2">
      <c r="A69" s="128"/>
      <c r="B69" s="141"/>
      <c r="C69" s="146"/>
      <c r="D69" s="50"/>
      <c r="E69" s="147" t="s">
        <v>170</v>
      </c>
      <c r="F69" s="39"/>
      <c r="G69" s="148"/>
      <c r="H69" s="41">
        <v>29559</v>
      </c>
      <c r="I69" s="41">
        <v>8401</v>
      </c>
      <c r="J69" s="41">
        <v>1460</v>
      </c>
      <c r="K69" s="41">
        <v>4321</v>
      </c>
      <c r="L69" s="41">
        <v>3762</v>
      </c>
      <c r="M69" s="41">
        <v>6182</v>
      </c>
      <c r="N69" s="41">
        <v>1666</v>
      </c>
      <c r="O69" s="41">
        <v>1060</v>
      </c>
      <c r="P69" s="41">
        <v>1638</v>
      </c>
      <c r="Q69" s="41">
        <v>1069</v>
      </c>
      <c r="R69" s="50"/>
      <c r="S69" s="144"/>
      <c r="T69" s="46"/>
      <c r="U69" s="46"/>
      <c r="V69" s="144"/>
      <c r="W69" s="145"/>
      <c r="X69" s="46"/>
      <c r="Y69" s="46"/>
      <c r="Z69" s="46"/>
      <c r="AA69" s="46"/>
      <c r="AB69" s="45"/>
      <c r="AC69" s="46"/>
      <c r="AD69" s="46"/>
      <c r="AE69" s="46"/>
      <c r="AF69" s="46"/>
      <c r="AG69" s="46"/>
      <c r="AH69" s="46"/>
      <c r="AI69" s="47"/>
      <c r="AJ69" s="52"/>
      <c r="AK69" s="53"/>
    </row>
    <row r="70" spans="1:37" ht="21.75" x14ac:dyDescent="0.2">
      <c r="A70" s="128"/>
      <c r="B70" s="149"/>
      <c r="C70" s="146"/>
      <c r="D70" s="49"/>
      <c r="E70" s="150" t="s">
        <v>159</v>
      </c>
      <c r="F70" s="39"/>
      <c r="G70" s="148"/>
      <c r="H70" s="83">
        <f>H68*100/H69</f>
        <v>96.356439663046785</v>
      </c>
      <c r="I70" s="84">
        <f t="shared" ref="I70:Q70" si="13">I68*100/I69</f>
        <v>97.345554100702302</v>
      </c>
      <c r="J70" s="84">
        <f t="shared" si="13"/>
        <v>97.671232876712324</v>
      </c>
      <c r="K70" s="84">
        <f t="shared" si="13"/>
        <v>94.561444110159684</v>
      </c>
      <c r="L70" s="84">
        <f t="shared" si="13"/>
        <v>97.421584263689525</v>
      </c>
      <c r="M70" s="84">
        <f t="shared" si="13"/>
        <v>95.357489485603367</v>
      </c>
      <c r="N70" s="84">
        <f t="shared" si="13"/>
        <v>97.539015606242501</v>
      </c>
      <c r="O70" s="84">
        <f t="shared" si="13"/>
        <v>99.622641509433961</v>
      </c>
      <c r="P70" s="84">
        <f t="shared" si="13"/>
        <v>90.781440781440779</v>
      </c>
      <c r="Q70" s="84">
        <f t="shared" si="13"/>
        <v>99.53227315247895</v>
      </c>
      <c r="R70" s="49"/>
      <c r="S70" s="144"/>
      <c r="T70" s="61"/>
      <c r="U70" s="61"/>
      <c r="V70" s="144"/>
      <c r="W70" s="145"/>
      <c r="X70" s="46"/>
      <c r="Y70" s="46"/>
      <c r="Z70" s="46"/>
      <c r="AA70" s="46"/>
      <c r="AB70" s="45"/>
      <c r="AC70" s="46"/>
      <c r="AD70" s="46"/>
      <c r="AE70" s="46"/>
      <c r="AF70" s="46"/>
      <c r="AG70" s="46"/>
      <c r="AH70" s="46"/>
      <c r="AI70" s="47"/>
      <c r="AJ70" s="122"/>
      <c r="AK70" s="37"/>
    </row>
    <row r="71" spans="1:37" ht="21.75" customHeight="1" x14ac:dyDescent="0.2">
      <c r="A71" s="33" t="s">
        <v>171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48" customHeight="1" x14ac:dyDescent="0.2">
      <c r="A72" s="34" t="s">
        <v>172</v>
      </c>
      <c r="B72" s="35">
        <v>14</v>
      </c>
      <c r="C72" s="34" t="s">
        <v>173</v>
      </c>
      <c r="D72" s="47" t="s">
        <v>174</v>
      </c>
      <c r="E72" s="38" t="s">
        <v>175</v>
      </c>
      <c r="F72" s="39"/>
      <c r="G72" s="35">
        <v>8</v>
      </c>
      <c r="H72" s="41">
        <v>1</v>
      </c>
      <c r="I72" s="151"/>
      <c r="J72" s="151"/>
      <c r="K72" s="151"/>
      <c r="L72" s="151"/>
      <c r="M72" s="151"/>
      <c r="N72" s="151"/>
      <c r="O72" s="151"/>
      <c r="P72" s="151"/>
      <c r="Q72" s="151"/>
      <c r="R72" s="43" t="s">
        <v>45</v>
      </c>
      <c r="S72" s="46" t="s">
        <v>46</v>
      </c>
      <c r="T72" s="44"/>
      <c r="U72" s="44"/>
      <c r="V72" s="44"/>
      <c r="W72" s="46"/>
      <c r="X72" s="46"/>
      <c r="Y72" s="46"/>
      <c r="Z72" s="46"/>
      <c r="AA72" s="46" t="s">
        <v>46</v>
      </c>
      <c r="AB72" s="45"/>
      <c r="AC72" s="46"/>
      <c r="AD72" s="46"/>
      <c r="AE72" s="46"/>
      <c r="AF72" s="46"/>
      <c r="AG72" s="46"/>
      <c r="AH72" s="46"/>
      <c r="AI72" s="47" t="s">
        <v>71</v>
      </c>
      <c r="AJ72" s="48" t="s">
        <v>176</v>
      </c>
      <c r="AK72" s="49" t="s">
        <v>177</v>
      </c>
    </row>
    <row r="73" spans="1:37" ht="27" customHeight="1" x14ac:dyDescent="0.2">
      <c r="A73" s="34"/>
      <c r="B73" s="35"/>
      <c r="C73" s="34"/>
      <c r="D73" s="47"/>
      <c r="E73" s="51" t="s">
        <v>178</v>
      </c>
      <c r="F73" s="39"/>
      <c r="G73" s="35"/>
      <c r="H73" s="41">
        <v>1</v>
      </c>
      <c r="I73" s="151"/>
      <c r="J73" s="151"/>
      <c r="K73" s="151"/>
      <c r="L73" s="151"/>
      <c r="M73" s="151"/>
      <c r="N73" s="151"/>
      <c r="O73" s="151"/>
      <c r="P73" s="151"/>
      <c r="Q73" s="151"/>
      <c r="R73" s="43"/>
      <c r="S73" s="46"/>
      <c r="T73" s="44"/>
      <c r="U73" s="44"/>
      <c r="V73" s="44"/>
      <c r="W73" s="46"/>
      <c r="X73" s="46"/>
      <c r="Y73" s="46"/>
      <c r="Z73" s="46"/>
      <c r="AA73" s="46"/>
      <c r="AB73" s="45"/>
      <c r="AC73" s="46"/>
      <c r="AD73" s="46"/>
      <c r="AE73" s="46"/>
      <c r="AF73" s="46"/>
      <c r="AG73" s="46"/>
      <c r="AH73" s="46"/>
      <c r="AI73" s="47"/>
      <c r="AJ73" s="52"/>
      <c r="AK73" s="53"/>
    </row>
    <row r="74" spans="1:37" ht="33.75" customHeight="1" x14ac:dyDescent="0.2">
      <c r="A74" s="90"/>
      <c r="B74" s="54"/>
      <c r="C74" s="90"/>
      <c r="D74" s="62"/>
      <c r="E74" s="51" t="s">
        <v>127</v>
      </c>
      <c r="F74" s="56"/>
      <c r="G74" s="54"/>
      <c r="H74" s="152">
        <v>100</v>
      </c>
      <c r="I74" s="151"/>
      <c r="J74" s="151"/>
      <c r="K74" s="151"/>
      <c r="L74" s="151"/>
      <c r="M74" s="151"/>
      <c r="N74" s="151"/>
      <c r="O74" s="151"/>
      <c r="P74" s="151"/>
      <c r="Q74" s="151"/>
      <c r="R74" s="58"/>
      <c r="S74" s="61"/>
      <c r="T74" s="59"/>
      <c r="U74" s="59"/>
      <c r="V74" s="59"/>
      <c r="W74" s="61"/>
      <c r="X74" s="61"/>
      <c r="Y74" s="61"/>
      <c r="Z74" s="61"/>
      <c r="AA74" s="61"/>
      <c r="AB74" s="60"/>
      <c r="AC74" s="61"/>
      <c r="AD74" s="61"/>
      <c r="AE74" s="61"/>
      <c r="AF74" s="61"/>
      <c r="AG74" s="61"/>
      <c r="AH74" s="61"/>
      <c r="AI74" s="47"/>
      <c r="AJ74" s="52"/>
      <c r="AK74" s="37"/>
    </row>
    <row r="75" spans="1:37" ht="107.25" customHeight="1" x14ac:dyDescent="0.2">
      <c r="A75" s="153" t="s">
        <v>179</v>
      </c>
      <c r="B75" s="63">
        <v>15</v>
      </c>
      <c r="C75" s="92" t="s">
        <v>180</v>
      </c>
      <c r="D75" s="79" t="s">
        <v>181</v>
      </c>
      <c r="E75" s="154" t="s">
        <v>182</v>
      </c>
      <c r="F75" s="124">
        <v>5</v>
      </c>
      <c r="G75" s="63">
        <v>9</v>
      </c>
      <c r="H75" s="155" t="s">
        <v>183</v>
      </c>
      <c r="I75" s="155" t="s">
        <v>183</v>
      </c>
      <c r="J75" s="155" t="s">
        <v>183</v>
      </c>
      <c r="K75" s="155" t="s">
        <v>183</v>
      </c>
      <c r="L75" s="155" t="s">
        <v>183</v>
      </c>
      <c r="M75" s="155" t="s">
        <v>183</v>
      </c>
      <c r="N75" s="155" t="s">
        <v>183</v>
      </c>
      <c r="O75" s="155" t="s">
        <v>183</v>
      </c>
      <c r="P75" s="155" t="s">
        <v>183</v>
      </c>
      <c r="Q75" s="155" t="s">
        <v>183</v>
      </c>
      <c r="R75" s="67" t="s">
        <v>63</v>
      </c>
      <c r="S75" s="69" t="s">
        <v>46</v>
      </c>
      <c r="T75" s="68"/>
      <c r="U75" s="69" t="s">
        <v>46</v>
      </c>
      <c r="V75" s="68"/>
      <c r="W75" s="69"/>
      <c r="X75" s="69"/>
      <c r="Y75" s="69"/>
      <c r="Z75" s="69"/>
      <c r="AA75" s="69" t="s">
        <v>46</v>
      </c>
      <c r="AB75" s="70"/>
      <c r="AC75" s="69"/>
      <c r="AD75" s="69"/>
      <c r="AE75" s="69"/>
      <c r="AF75" s="69"/>
      <c r="AG75" s="69"/>
      <c r="AH75" s="69"/>
      <c r="AI75" s="79" t="s">
        <v>132</v>
      </c>
      <c r="AJ75" s="52" t="s">
        <v>176</v>
      </c>
      <c r="AK75" s="49" t="s">
        <v>184</v>
      </c>
    </row>
    <row r="76" spans="1:37" ht="63.75" customHeight="1" x14ac:dyDescent="0.2">
      <c r="A76" s="156"/>
      <c r="B76" s="35"/>
      <c r="C76" s="34"/>
      <c r="D76" s="47"/>
      <c r="E76" s="154" t="s">
        <v>185</v>
      </c>
      <c r="F76" s="129"/>
      <c r="G76" s="35"/>
      <c r="H76" s="155">
        <v>344</v>
      </c>
      <c r="I76" s="155">
        <v>142</v>
      </c>
      <c r="J76" s="155">
        <v>22</v>
      </c>
      <c r="K76" s="155">
        <v>40</v>
      </c>
      <c r="L76" s="155">
        <v>42</v>
      </c>
      <c r="M76" s="155">
        <v>37</v>
      </c>
      <c r="N76" s="155">
        <v>44</v>
      </c>
      <c r="O76" s="155">
        <v>17</v>
      </c>
      <c r="P76" s="155" t="s">
        <v>186</v>
      </c>
      <c r="Q76" s="155" t="s">
        <v>187</v>
      </c>
      <c r="R76" s="43"/>
      <c r="S76" s="46"/>
      <c r="T76" s="44"/>
      <c r="U76" s="46"/>
      <c r="V76" s="44"/>
      <c r="W76" s="46"/>
      <c r="X76" s="46"/>
      <c r="Y76" s="46"/>
      <c r="Z76" s="46"/>
      <c r="AA76" s="46"/>
      <c r="AB76" s="45"/>
      <c r="AC76" s="46"/>
      <c r="AD76" s="46"/>
      <c r="AE76" s="46"/>
      <c r="AF76" s="46"/>
      <c r="AG76" s="46"/>
      <c r="AH76" s="46"/>
      <c r="AI76" s="47"/>
      <c r="AJ76" s="52"/>
      <c r="AK76" s="53"/>
    </row>
    <row r="77" spans="1:37" ht="21.75" x14ac:dyDescent="0.2">
      <c r="A77" s="156"/>
      <c r="B77" s="54"/>
      <c r="C77" s="90"/>
      <c r="D77" s="62"/>
      <c r="E77" s="51" t="s">
        <v>127</v>
      </c>
      <c r="F77" s="137"/>
      <c r="G77" s="54"/>
      <c r="H77" s="157" t="s">
        <v>188</v>
      </c>
      <c r="I77" s="158"/>
      <c r="J77" s="158"/>
      <c r="K77" s="158"/>
      <c r="L77" s="158"/>
      <c r="M77" s="158"/>
      <c r="N77" s="158"/>
      <c r="O77" s="158"/>
      <c r="P77" s="158"/>
      <c r="Q77" s="159"/>
      <c r="R77" s="58"/>
      <c r="S77" s="61"/>
      <c r="T77" s="59"/>
      <c r="U77" s="61"/>
      <c r="V77" s="59"/>
      <c r="W77" s="61"/>
      <c r="X77" s="61"/>
      <c r="Y77" s="61"/>
      <c r="Z77" s="61"/>
      <c r="AA77" s="61"/>
      <c r="AB77" s="60"/>
      <c r="AC77" s="61"/>
      <c r="AD77" s="61"/>
      <c r="AE77" s="61"/>
      <c r="AF77" s="61"/>
      <c r="AG77" s="61"/>
      <c r="AH77" s="61"/>
      <c r="AI77" s="47"/>
      <c r="AJ77" s="52"/>
      <c r="AK77" s="37"/>
    </row>
    <row r="78" spans="1:37" ht="68.25" customHeight="1" x14ac:dyDescent="0.2">
      <c r="A78" s="156"/>
      <c r="B78" s="63">
        <v>16</v>
      </c>
      <c r="C78" s="92" t="s">
        <v>189</v>
      </c>
      <c r="D78" s="79" t="s">
        <v>181</v>
      </c>
      <c r="E78" s="113" t="s">
        <v>190</v>
      </c>
      <c r="F78" s="114"/>
      <c r="G78" s="86"/>
      <c r="H78" s="160">
        <v>800</v>
      </c>
      <c r="I78" s="160">
        <v>800</v>
      </c>
      <c r="J78" s="161"/>
      <c r="K78" s="162"/>
      <c r="L78" s="162"/>
      <c r="M78" s="162"/>
      <c r="N78" s="162"/>
      <c r="O78" s="162"/>
      <c r="P78" s="162"/>
      <c r="Q78" s="162"/>
      <c r="R78" s="67" t="s">
        <v>63</v>
      </c>
      <c r="S78" s="69" t="s">
        <v>46</v>
      </c>
      <c r="T78" s="68"/>
      <c r="U78" s="69" t="s">
        <v>46</v>
      </c>
      <c r="V78" s="68"/>
      <c r="W78" s="69"/>
      <c r="X78" s="69"/>
      <c r="Y78" s="69"/>
      <c r="Z78" s="69" t="s">
        <v>46</v>
      </c>
      <c r="AA78" s="69"/>
      <c r="AB78" s="70"/>
      <c r="AC78" s="69"/>
      <c r="AD78" s="69"/>
      <c r="AE78" s="69"/>
      <c r="AF78" s="69"/>
      <c r="AG78" s="69"/>
      <c r="AH78" s="69"/>
      <c r="AI78" s="79" t="s">
        <v>132</v>
      </c>
      <c r="AJ78" s="52" t="s">
        <v>176</v>
      </c>
      <c r="AK78" s="49" t="s">
        <v>191</v>
      </c>
    </row>
    <row r="79" spans="1:37" ht="47.25" customHeight="1" x14ac:dyDescent="0.2">
      <c r="A79" s="156"/>
      <c r="B79" s="35"/>
      <c r="C79" s="34"/>
      <c r="D79" s="47"/>
      <c r="E79" s="113" t="s">
        <v>192</v>
      </c>
      <c r="F79" s="119"/>
      <c r="G79" s="40"/>
      <c r="H79" s="163">
        <v>1000</v>
      </c>
      <c r="I79" s="163">
        <v>1000</v>
      </c>
      <c r="J79" s="66"/>
      <c r="K79" s="66"/>
      <c r="L79" s="66"/>
      <c r="M79" s="66"/>
      <c r="N79" s="66"/>
      <c r="O79" s="66"/>
      <c r="P79" s="66"/>
      <c r="Q79" s="66"/>
      <c r="R79" s="43"/>
      <c r="S79" s="46"/>
      <c r="T79" s="44"/>
      <c r="U79" s="46"/>
      <c r="V79" s="44"/>
      <c r="W79" s="46"/>
      <c r="X79" s="46"/>
      <c r="Y79" s="46"/>
      <c r="Z79" s="46"/>
      <c r="AA79" s="46"/>
      <c r="AB79" s="45"/>
      <c r="AC79" s="46"/>
      <c r="AD79" s="46"/>
      <c r="AE79" s="46"/>
      <c r="AF79" s="46"/>
      <c r="AG79" s="46"/>
      <c r="AH79" s="46"/>
      <c r="AI79" s="47"/>
      <c r="AJ79" s="52"/>
      <c r="AK79" s="53"/>
    </row>
    <row r="80" spans="1:37" ht="21.75" x14ac:dyDescent="0.2">
      <c r="A80" s="156"/>
      <c r="B80" s="54"/>
      <c r="C80" s="90"/>
      <c r="D80" s="62"/>
      <c r="E80" s="51" t="s">
        <v>127</v>
      </c>
      <c r="F80" s="120"/>
      <c r="G80" s="57"/>
      <c r="H80" s="89">
        <f>H78*100/H79</f>
        <v>80</v>
      </c>
      <c r="I80" s="41">
        <f>I78*100/I79</f>
        <v>80</v>
      </c>
      <c r="J80" s="66"/>
      <c r="K80" s="66"/>
      <c r="L80" s="66"/>
      <c r="M80" s="66"/>
      <c r="N80" s="66"/>
      <c r="O80" s="66"/>
      <c r="P80" s="66"/>
      <c r="Q80" s="66"/>
      <c r="R80" s="58"/>
      <c r="S80" s="61"/>
      <c r="T80" s="59"/>
      <c r="U80" s="61"/>
      <c r="V80" s="59"/>
      <c r="W80" s="61"/>
      <c r="X80" s="61"/>
      <c r="Y80" s="61"/>
      <c r="Z80" s="61"/>
      <c r="AA80" s="61"/>
      <c r="AB80" s="60"/>
      <c r="AC80" s="61"/>
      <c r="AD80" s="61"/>
      <c r="AE80" s="61"/>
      <c r="AF80" s="61"/>
      <c r="AG80" s="61"/>
      <c r="AH80" s="61"/>
      <c r="AI80" s="47"/>
      <c r="AJ80" s="52"/>
      <c r="AK80" s="37"/>
    </row>
    <row r="81" spans="1:37" ht="43.5" x14ac:dyDescent="0.2">
      <c r="A81" s="156"/>
      <c r="B81" s="63">
        <v>17</v>
      </c>
      <c r="C81" s="92" t="s">
        <v>193</v>
      </c>
      <c r="D81" s="67" t="s">
        <v>61</v>
      </c>
      <c r="E81" s="113" t="s">
        <v>194</v>
      </c>
      <c r="F81" s="85">
        <v>6</v>
      </c>
      <c r="G81" s="86"/>
      <c r="H81" s="41" t="s">
        <v>195</v>
      </c>
      <c r="I81" s="164">
        <v>0</v>
      </c>
      <c r="J81" s="164">
        <v>0</v>
      </c>
      <c r="K81" s="164">
        <v>0</v>
      </c>
      <c r="L81" s="164">
        <v>0</v>
      </c>
      <c r="M81" s="41">
        <v>1</v>
      </c>
      <c r="N81" s="164">
        <v>0</v>
      </c>
      <c r="O81" s="41">
        <v>1</v>
      </c>
      <c r="P81" s="164">
        <v>0</v>
      </c>
      <c r="Q81" s="164">
        <v>0</v>
      </c>
      <c r="R81" s="67" t="s">
        <v>63</v>
      </c>
      <c r="S81" s="69" t="s">
        <v>46</v>
      </c>
      <c r="T81" s="69" t="s">
        <v>46</v>
      </c>
      <c r="U81" s="68"/>
      <c r="V81" s="68"/>
      <c r="W81" s="69"/>
      <c r="X81" s="69"/>
      <c r="Y81" s="69"/>
      <c r="Z81" s="69"/>
      <c r="AA81" s="69" t="s">
        <v>46</v>
      </c>
      <c r="AB81" s="70"/>
      <c r="AC81" s="69"/>
      <c r="AD81" s="69"/>
      <c r="AE81" s="69"/>
      <c r="AF81" s="69"/>
      <c r="AG81" s="69"/>
      <c r="AH81" s="69"/>
      <c r="AI81" s="126" t="s">
        <v>196</v>
      </c>
      <c r="AJ81" s="52" t="s">
        <v>176</v>
      </c>
      <c r="AK81" s="49" t="s">
        <v>197</v>
      </c>
    </row>
    <row r="82" spans="1:37" ht="21.75" x14ac:dyDescent="0.2">
      <c r="A82" s="156"/>
      <c r="B82" s="35"/>
      <c r="C82" s="34"/>
      <c r="D82" s="43"/>
      <c r="E82" s="118" t="s">
        <v>198</v>
      </c>
      <c r="F82" s="87"/>
      <c r="G82" s="40"/>
      <c r="H82" s="41" t="s">
        <v>199</v>
      </c>
      <c r="I82" s="164">
        <v>0</v>
      </c>
      <c r="J82" s="164">
        <v>0</v>
      </c>
      <c r="K82" s="164">
        <v>0</v>
      </c>
      <c r="L82" s="164">
        <v>0</v>
      </c>
      <c r="M82" s="41">
        <v>2</v>
      </c>
      <c r="N82" s="164">
        <v>0</v>
      </c>
      <c r="O82" s="41">
        <v>2</v>
      </c>
      <c r="P82" s="164">
        <v>0</v>
      </c>
      <c r="Q82" s="164">
        <v>0</v>
      </c>
      <c r="R82" s="43"/>
      <c r="S82" s="46"/>
      <c r="T82" s="46"/>
      <c r="U82" s="44"/>
      <c r="V82" s="44"/>
      <c r="W82" s="46"/>
      <c r="X82" s="46"/>
      <c r="Y82" s="46"/>
      <c r="Z82" s="46"/>
      <c r="AA82" s="46"/>
      <c r="AB82" s="45"/>
      <c r="AC82" s="46"/>
      <c r="AD82" s="46"/>
      <c r="AE82" s="46"/>
      <c r="AF82" s="46"/>
      <c r="AG82" s="46"/>
      <c r="AH82" s="46"/>
      <c r="AI82" s="130"/>
      <c r="AJ82" s="52"/>
      <c r="AK82" s="53"/>
    </row>
    <row r="83" spans="1:37" ht="21.75" x14ac:dyDescent="0.2">
      <c r="A83" s="165"/>
      <c r="B83" s="54"/>
      <c r="C83" s="90"/>
      <c r="D83" s="58"/>
      <c r="E83" s="51" t="s">
        <v>141</v>
      </c>
      <c r="F83" s="91"/>
      <c r="G83" s="57"/>
      <c r="H83" s="89">
        <v>50</v>
      </c>
      <c r="I83" s="164"/>
      <c r="J83" s="164"/>
      <c r="K83" s="164"/>
      <c r="L83" s="164"/>
      <c r="M83" s="41">
        <v>50</v>
      </c>
      <c r="N83" s="164"/>
      <c r="O83" s="41">
        <v>50</v>
      </c>
      <c r="P83" s="164"/>
      <c r="Q83" s="164"/>
      <c r="R83" s="58"/>
      <c r="S83" s="61"/>
      <c r="T83" s="61"/>
      <c r="U83" s="59"/>
      <c r="V83" s="59"/>
      <c r="W83" s="61"/>
      <c r="X83" s="61"/>
      <c r="Y83" s="61"/>
      <c r="Z83" s="61"/>
      <c r="AA83" s="61"/>
      <c r="AB83" s="60"/>
      <c r="AC83" s="61"/>
      <c r="AD83" s="61"/>
      <c r="AE83" s="61"/>
      <c r="AF83" s="61"/>
      <c r="AG83" s="61"/>
      <c r="AH83" s="61"/>
      <c r="AI83" s="166"/>
      <c r="AJ83" s="52"/>
      <c r="AK83" s="37"/>
    </row>
    <row r="84" spans="1:37" ht="39.75" customHeight="1" x14ac:dyDescent="0.2">
      <c r="A84" s="167" t="s">
        <v>200</v>
      </c>
      <c r="B84" s="63">
        <v>18</v>
      </c>
      <c r="C84" s="92" t="s">
        <v>201</v>
      </c>
      <c r="D84" s="168" t="s">
        <v>202</v>
      </c>
      <c r="E84" s="169" t="s">
        <v>203</v>
      </c>
      <c r="F84" s="114"/>
      <c r="G84" s="63">
        <v>10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67" t="s">
        <v>55</v>
      </c>
      <c r="S84" s="68"/>
      <c r="T84" s="68"/>
      <c r="U84" s="69" t="s">
        <v>46</v>
      </c>
      <c r="V84" s="69"/>
      <c r="W84" s="69"/>
      <c r="X84" s="69"/>
      <c r="Y84" s="69"/>
      <c r="Z84" s="69" t="s">
        <v>46</v>
      </c>
      <c r="AA84" s="69"/>
      <c r="AB84" s="70"/>
      <c r="AC84" s="69"/>
      <c r="AD84" s="69"/>
      <c r="AE84" s="69"/>
      <c r="AF84" s="69"/>
      <c r="AG84" s="69"/>
      <c r="AH84" s="69"/>
      <c r="AI84" s="79" t="s">
        <v>132</v>
      </c>
      <c r="AJ84" s="52" t="s">
        <v>176</v>
      </c>
      <c r="AK84" s="49" t="s">
        <v>177</v>
      </c>
    </row>
    <row r="85" spans="1:37" ht="43.5" x14ac:dyDescent="0.2">
      <c r="A85" s="170"/>
      <c r="B85" s="35"/>
      <c r="C85" s="34"/>
      <c r="D85" s="130"/>
      <c r="E85" s="169" t="s">
        <v>204</v>
      </c>
      <c r="F85" s="119"/>
      <c r="G85" s="35"/>
      <c r="H85" s="171">
        <f>I85+J85+K85+L85+M85+N85+O85+P85+Q85</f>
        <v>91158</v>
      </c>
      <c r="I85" s="171">
        <v>18083</v>
      </c>
      <c r="J85" s="171">
        <v>6586</v>
      </c>
      <c r="K85" s="171">
        <v>9502</v>
      </c>
      <c r="L85" s="171">
        <v>11068</v>
      </c>
      <c r="M85" s="171">
        <v>12422</v>
      </c>
      <c r="N85" s="171">
        <v>14075</v>
      </c>
      <c r="O85" s="171">
        <v>9741</v>
      </c>
      <c r="P85" s="171">
        <v>4012</v>
      </c>
      <c r="Q85" s="171">
        <v>5669</v>
      </c>
      <c r="R85" s="43"/>
      <c r="S85" s="44"/>
      <c r="T85" s="44"/>
      <c r="U85" s="46"/>
      <c r="V85" s="46"/>
      <c r="W85" s="46"/>
      <c r="X85" s="46"/>
      <c r="Y85" s="46"/>
      <c r="Z85" s="46"/>
      <c r="AA85" s="46"/>
      <c r="AB85" s="45"/>
      <c r="AC85" s="46"/>
      <c r="AD85" s="46"/>
      <c r="AE85" s="46"/>
      <c r="AF85" s="46"/>
      <c r="AG85" s="46"/>
      <c r="AH85" s="46"/>
      <c r="AI85" s="47"/>
      <c r="AJ85" s="52"/>
      <c r="AK85" s="53"/>
    </row>
    <row r="86" spans="1:37" ht="27" customHeight="1" x14ac:dyDescent="0.2">
      <c r="A86" s="170"/>
      <c r="B86" s="54"/>
      <c r="C86" s="90"/>
      <c r="D86" s="166"/>
      <c r="E86" s="172" t="s">
        <v>205</v>
      </c>
      <c r="F86" s="120"/>
      <c r="G86" s="54"/>
      <c r="H86" s="152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58"/>
      <c r="S86" s="59"/>
      <c r="T86" s="59"/>
      <c r="U86" s="61"/>
      <c r="V86" s="61"/>
      <c r="W86" s="61"/>
      <c r="X86" s="61"/>
      <c r="Y86" s="61"/>
      <c r="Z86" s="61"/>
      <c r="AA86" s="61"/>
      <c r="AB86" s="60"/>
      <c r="AC86" s="61"/>
      <c r="AD86" s="61"/>
      <c r="AE86" s="61"/>
      <c r="AF86" s="61"/>
      <c r="AG86" s="61"/>
      <c r="AH86" s="61"/>
      <c r="AI86" s="47"/>
      <c r="AJ86" s="52"/>
      <c r="AK86" s="37"/>
    </row>
    <row r="87" spans="1:37" ht="43.5" x14ac:dyDescent="0.2">
      <c r="A87" s="170"/>
      <c r="B87" s="63">
        <v>19</v>
      </c>
      <c r="C87" s="92" t="s">
        <v>206</v>
      </c>
      <c r="D87" s="168" t="s">
        <v>207</v>
      </c>
      <c r="E87" s="51" t="s">
        <v>208</v>
      </c>
      <c r="F87" s="85">
        <v>7</v>
      </c>
      <c r="G87" s="63">
        <v>11</v>
      </c>
      <c r="H87" s="173">
        <v>82</v>
      </c>
      <c r="I87" s="174">
        <v>15</v>
      </c>
      <c r="J87" s="174">
        <v>6</v>
      </c>
      <c r="K87" s="174">
        <v>10</v>
      </c>
      <c r="L87" s="174">
        <v>8</v>
      </c>
      <c r="M87" s="174">
        <v>19</v>
      </c>
      <c r="N87" s="174">
        <v>11</v>
      </c>
      <c r="O87" s="174">
        <v>6</v>
      </c>
      <c r="P87" s="174">
        <v>0</v>
      </c>
      <c r="Q87" s="174">
        <v>7</v>
      </c>
      <c r="R87" s="67" t="s">
        <v>55</v>
      </c>
      <c r="S87" s="68"/>
      <c r="T87" s="68"/>
      <c r="U87" s="69" t="s">
        <v>46</v>
      </c>
      <c r="V87" s="68"/>
      <c r="W87" s="69"/>
      <c r="X87" s="69"/>
      <c r="Y87" s="69"/>
      <c r="Z87" s="69" t="s">
        <v>46</v>
      </c>
      <c r="AA87" s="69"/>
      <c r="AB87" s="70"/>
      <c r="AC87" s="69"/>
      <c r="AD87" s="69"/>
      <c r="AE87" s="69"/>
      <c r="AF87" s="69"/>
      <c r="AG87" s="69"/>
      <c r="AH87" s="69"/>
      <c r="AI87" s="79" t="s">
        <v>132</v>
      </c>
      <c r="AJ87" s="52" t="s">
        <v>176</v>
      </c>
      <c r="AK87" s="49" t="s">
        <v>177</v>
      </c>
    </row>
    <row r="88" spans="1:37" ht="21.75" x14ac:dyDescent="0.5">
      <c r="A88" s="170"/>
      <c r="B88" s="35"/>
      <c r="C88" s="34"/>
      <c r="D88" s="130"/>
      <c r="E88" s="51" t="s">
        <v>209</v>
      </c>
      <c r="F88" s="87"/>
      <c r="G88" s="35"/>
      <c r="H88" s="171">
        <v>559017</v>
      </c>
      <c r="I88" s="175">
        <v>110575</v>
      </c>
      <c r="J88" s="176">
        <v>38173</v>
      </c>
      <c r="K88" s="175">
        <v>56757</v>
      </c>
      <c r="L88" s="175">
        <v>63570</v>
      </c>
      <c r="M88" s="175">
        <v>81645</v>
      </c>
      <c r="N88" s="175">
        <v>88716</v>
      </c>
      <c r="O88" s="175">
        <v>56512</v>
      </c>
      <c r="P88" s="176">
        <v>26949</v>
      </c>
      <c r="Q88" s="175">
        <v>36120</v>
      </c>
      <c r="R88" s="43"/>
      <c r="S88" s="44"/>
      <c r="T88" s="44"/>
      <c r="U88" s="46"/>
      <c r="V88" s="44"/>
      <c r="W88" s="46"/>
      <c r="X88" s="46"/>
      <c r="Y88" s="46"/>
      <c r="Z88" s="46"/>
      <c r="AA88" s="46"/>
      <c r="AB88" s="45"/>
      <c r="AC88" s="46"/>
      <c r="AD88" s="46"/>
      <c r="AE88" s="46"/>
      <c r="AF88" s="46"/>
      <c r="AG88" s="46"/>
      <c r="AH88" s="46"/>
      <c r="AI88" s="47"/>
      <c r="AJ88" s="52"/>
      <c r="AK88" s="53"/>
    </row>
    <row r="89" spans="1:37" ht="21.75" x14ac:dyDescent="0.2">
      <c r="A89" s="170"/>
      <c r="B89" s="35"/>
      <c r="C89" s="34"/>
      <c r="D89" s="166"/>
      <c r="E89" s="172" t="s">
        <v>210</v>
      </c>
      <c r="F89" s="177"/>
      <c r="G89" s="178"/>
      <c r="H89" s="179">
        <f>H87*100000/H88</f>
        <v>14.668605784797242</v>
      </c>
      <c r="I89" s="179">
        <f t="shared" ref="I89:Q89" si="14">I87*100000/I88</f>
        <v>13.565453312231517</v>
      </c>
      <c r="J89" s="179">
        <f t="shared" si="14"/>
        <v>15.717915804364342</v>
      </c>
      <c r="K89" s="179">
        <f t="shared" si="14"/>
        <v>17.618972109167153</v>
      </c>
      <c r="L89" s="179">
        <f t="shared" si="14"/>
        <v>12.584552461853075</v>
      </c>
      <c r="M89" s="179">
        <f t="shared" si="14"/>
        <v>23.271480188621471</v>
      </c>
      <c r="N89" s="179">
        <f t="shared" si="14"/>
        <v>12.399116281166869</v>
      </c>
      <c r="O89" s="179">
        <f t="shared" si="14"/>
        <v>10.617214043035107</v>
      </c>
      <c r="P89" s="179">
        <f t="shared" si="14"/>
        <v>0</v>
      </c>
      <c r="Q89" s="179">
        <f t="shared" si="14"/>
        <v>19.379844961240309</v>
      </c>
      <c r="R89" s="58"/>
      <c r="S89" s="59"/>
      <c r="T89" s="59"/>
      <c r="U89" s="61"/>
      <c r="V89" s="59"/>
      <c r="W89" s="61"/>
      <c r="X89" s="61"/>
      <c r="Y89" s="61"/>
      <c r="Z89" s="61"/>
      <c r="AA89" s="61"/>
      <c r="AB89" s="60"/>
      <c r="AC89" s="61"/>
      <c r="AD89" s="61"/>
      <c r="AE89" s="61"/>
      <c r="AF89" s="61"/>
      <c r="AG89" s="61"/>
      <c r="AH89" s="61"/>
      <c r="AI89" s="47"/>
      <c r="AJ89" s="52"/>
      <c r="AK89" s="37"/>
    </row>
    <row r="90" spans="1:37" ht="66" customHeight="1" x14ac:dyDescent="0.2">
      <c r="A90" s="170"/>
      <c r="B90" s="180">
        <v>20</v>
      </c>
      <c r="C90" s="181" t="s">
        <v>211</v>
      </c>
      <c r="D90" s="49" t="s">
        <v>212</v>
      </c>
      <c r="E90" s="51" t="s">
        <v>213</v>
      </c>
      <c r="F90" s="182">
        <v>8</v>
      </c>
      <c r="G90" s="183">
        <v>12</v>
      </c>
      <c r="H90" s="41">
        <v>4035</v>
      </c>
      <c r="I90" s="41">
        <v>645</v>
      </c>
      <c r="J90" s="41">
        <v>248</v>
      </c>
      <c r="K90" s="41">
        <v>261</v>
      </c>
      <c r="L90" s="41">
        <v>469</v>
      </c>
      <c r="M90" s="41">
        <v>568</v>
      </c>
      <c r="N90" s="41">
        <v>1011</v>
      </c>
      <c r="O90" s="41">
        <v>387</v>
      </c>
      <c r="P90" s="41">
        <v>161</v>
      </c>
      <c r="Q90" s="41">
        <v>285</v>
      </c>
      <c r="R90" s="184"/>
      <c r="S90" s="185"/>
      <c r="T90" s="185"/>
      <c r="U90" s="186" t="s">
        <v>46</v>
      </c>
      <c r="V90" s="186" t="s">
        <v>46</v>
      </c>
      <c r="W90" s="69"/>
      <c r="X90" s="69"/>
      <c r="Y90" s="69"/>
      <c r="Z90" s="69"/>
      <c r="AA90" s="69"/>
      <c r="AB90" s="70"/>
      <c r="AC90" s="69"/>
      <c r="AD90" s="69"/>
      <c r="AE90" s="69"/>
      <c r="AF90" s="69"/>
      <c r="AG90" s="69"/>
      <c r="AH90" s="69"/>
      <c r="AI90" s="79"/>
      <c r="AJ90" s="52"/>
      <c r="AK90" s="53" t="s">
        <v>214</v>
      </c>
    </row>
    <row r="91" spans="1:37" ht="21.75" x14ac:dyDescent="0.5">
      <c r="A91" s="170"/>
      <c r="B91" s="187"/>
      <c r="C91" s="188"/>
      <c r="D91" s="53"/>
      <c r="E91" s="51" t="s">
        <v>215</v>
      </c>
      <c r="F91" s="182"/>
      <c r="G91" s="183"/>
      <c r="H91" s="189">
        <v>370567</v>
      </c>
      <c r="I91" s="189">
        <v>73952</v>
      </c>
      <c r="J91" s="189">
        <v>24162</v>
      </c>
      <c r="K91" s="189">
        <v>32209</v>
      </c>
      <c r="L91" s="189">
        <v>48813</v>
      </c>
      <c r="M91" s="189">
        <v>49606</v>
      </c>
      <c r="N91" s="189">
        <v>57658</v>
      </c>
      <c r="O91" s="189">
        <v>39384</v>
      </c>
      <c r="P91" s="189">
        <v>15744</v>
      </c>
      <c r="Q91" s="189">
        <v>29039</v>
      </c>
      <c r="R91" s="190"/>
      <c r="S91" s="191"/>
      <c r="T91" s="191"/>
      <c r="U91" s="186"/>
      <c r="V91" s="186"/>
      <c r="W91" s="46"/>
      <c r="X91" s="46"/>
      <c r="Y91" s="46"/>
      <c r="Z91" s="46"/>
      <c r="AA91" s="46"/>
      <c r="AB91" s="45"/>
      <c r="AC91" s="46"/>
      <c r="AD91" s="46"/>
      <c r="AE91" s="46"/>
      <c r="AF91" s="46"/>
      <c r="AG91" s="46"/>
      <c r="AH91" s="46"/>
      <c r="AI91" s="47"/>
      <c r="AJ91" s="52"/>
      <c r="AK91" s="53"/>
    </row>
    <row r="92" spans="1:37" ht="21.75" x14ac:dyDescent="0.2">
      <c r="A92" s="170"/>
      <c r="B92" s="187"/>
      <c r="C92" s="188"/>
      <c r="D92" s="37"/>
      <c r="E92" s="51" t="s">
        <v>216</v>
      </c>
      <c r="F92" s="182"/>
      <c r="G92" s="183"/>
      <c r="H92" s="192">
        <f>H90*100000/H91</f>
        <v>1088.8719178987876</v>
      </c>
      <c r="I92" s="193">
        <f t="shared" ref="I92:Q92" si="15">I90*100000/I91</f>
        <v>872.18736477715277</v>
      </c>
      <c r="J92" s="193">
        <f t="shared" si="15"/>
        <v>1026.4050989156526</v>
      </c>
      <c r="K92" s="193">
        <f t="shared" si="15"/>
        <v>810.33251575646557</v>
      </c>
      <c r="L92" s="193">
        <f t="shared" si="15"/>
        <v>960.80962038801135</v>
      </c>
      <c r="M92" s="193">
        <f t="shared" si="15"/>
        <v>1145.0227795024796</v>
      </c>
      <c r="N92" s="193">
        <f t="shared" si="15"/>
        <v>1753.4427139338861</v>
      </c>
      <c r="O92" s="193">
        <f t="shared" si="15"/>
        <v>982.63254113345522</v>
      </c>
      <c r="P92" s="193">
        <f t="shared" si="15"/>
        <v>1022.6117886178862</v>
      </c>
      <c r="Q92" s="193">
        <f t="shared" si="15"/>
        <v>981.43875477805705</v>
      </c>
      <c r="R92" s="190"/>
      <c r="S92" s="191"/>
      <c r="T92" s="191"/>
      <c r="U92" s="194"/>
      <c r="V92" s="194"/>
      <c r="W92" s="46"/>
      <c r="X92" s="46"/>
      <c r="Y92" s="46"/>
      <c r="Z92" s="46"/>
      <c r="AA92" s="46"/>
      <c r="AB92" s="45"/>
      <c r="AC92" s="46"/>
      <c r="AD92" s="46"/>
      <c r="AE92" s="46"/>
      <c r="AF92" s="46"/>
      <c r="AG92" s="46"/>
      <c r="AH92" s="46"/>
      <c r="AI92" s="47"/>
      <c r="AJ92" s="52"/>
      <c r="AK92" s="37"/>
    </row>
    <row r="93" spans="1:37" ht="64.5" customHeight="1" x14ac:dyDescent="0.2">
      <c r="A93" s="170"/>
      <c r="B93" s="187"/>
      <c r="C93" s="188"/>
      <c r="D93" s="49" t="s">
        <v>217</v>
      </c>
      <c r="E93" s="51" t="s">
        <v>218</v>
      </c>
      <c r="F93" s="195"/>
      <c r="G93" s="183"/>
      <c r="H93" s="41">
        <v>1497</v>
      </c>
      <c r="I93" s="41">
        <v>308</v>
      </c>
      <c r="J93" s="41">
        <v>117</v>
      </c>
      <c r="K93" s="41">
        <v>129</v>
      </c>
      <c r="L93" s="41">
        <v>172</v>
      </c>
      <c r="M93" s="41">
        <v>197</v>
      </c>
      <c r="N93" s="41">
        <v>275</v>
      </c>
      <c r="O93" s="41">
        <v>135</v>
      </c>
      <c r="P93" s="41">
        <v>64</v>
      </c>
      <c r="Q93" s="41">
        <v>100</v>
      </c>
      <c r="R93" s="50"/>
      <c r="S93" s="49"/>
      <c r="T93" s="49"/>
      <c r="U93" s="186" t="s">
        <v>46</v>
      </c>
      <c r="V93" s="186" t="s">
        <v>46</v>
      </c>
      <c r="W93" s="186"/>
      <c r="X93" s="186"/>
      <c r="Y93" s="186"/>
      <c r="Z93" s="186"/>
      <c r="AA93" s="186"/>
      <c r="AB93" s="127"/>
      <c r="AC93" s="186"/>
      <c r="AD93" s="186"/>
      <c r="AE93" s="186"/>
      <c r="AF93" s="186"/>
      <c r="AG93" s="186"/>
      <c r="AH93" s="186"/>
      <c r="AI93" s="52"/>
      <c r="AJ93" s="52"/>
      <c r="AK93" s="53"/>
    </row>
    <row r="94" spans="1:37" ht="21.75" x14ac:dyDescent="0.5">
      <c r="A94" s="170"/>
      <c r="B94" s="187"/>
      <c r="C94" s="188"/>
      <c r="D94" s="53"/>
      <c r="E94" s="51" t="s">
        <v>215</v>
      </c>
      <c r="F94" s="195"/>
      <c r="G94" s="183"/>
      <c r="H94" s="189">
        <v>370567</v>
      </c>
      <c r="I94" s="189">
        <v>73952</v>
      </c>
      <c r="J94" s="189">
        <v>24162</v>
      </c>
      <c r="K94" s="189">
        <v>32209</v>
      </c>
      <c r="L94" s="189">
        <v>48813</v>
      </c>
      <c r="M94" s="189">
        <v>49606</v>
      </c>
      <c r="N94" s="189">
        <v>57658</v>
      </c>
      <c r="O94" s="189">
        <v>39384</v>
      </c>
      <c r="P94" s="189">
        <v>15744</v>
      </c>
      <c r="Q94" s="189">
        <v>29039</v>
      </c>
      <c r="R94" s="50"/>
      <c r="S94" s="53"/>
      <c r="T94" s="53"/>
      <c r="U94" s="186"/>
      <c r="V94" s="186"/>
      <c r="W94" s="186"/>
      <c r="X94" s="186"/>
      <c r="Y94" s="186"/>
      <c r="Z94" s="186"/>
      <c r="AA94" s="186"/>
      <c r="AB94" s="127"/>
      <c r="AC94" s="186"/>
      <c r="AD94" s="186"/>
      <c r="AE94" s="186"/>
      <c r="AF94" s="186"/>
      <c r="AG94" s="186"/>
      <c r="AH94" s="186"/>
      <c r="AI94" s="52"/>
      <c r="AJ94" s="52"/>
      <c r="AK94" s="53"/>
    </row>
    <row r="95" spans="1:37" ht="21.75" x14ac:dyDescent="0.2">
      <c r="A95" s="196"/>
      <c r="B95" s="197"/>
      <c r="C95" s="198"/>
      <c r="D95" s="37"/>
      <c r="E95" s="51" t="s">
        <v>216</v>
      </c>
      <c r="F95" s="195"/>
      <c r="G95" s="199"/>
      <c r="H95" s="88">
        <f>H93*100000/H94</f>
        <v>403.97552939144606</v>
      </c>
      <c r="I95" s="84">
        <f t="shared" ref="I95:Q95" si="16">I93*100000/I94</f>
        <v>416.48636953699696</v>
      </c>
      <c r="J95" s="84">
        <f t="shared" si="16"/>
        <v>484.23143779488453</v>
      </c>
      <c r="K95" s="84">
        <f t="shared" si="16"/>
        <v>400.50917445434504</v>
      </c>
      <c r="L95" s="84">
        <f t="shared" si="16"/>
        <v>352.36514862843916</v>
      </c>
      <c r="M95" s="84">
        <f t="shared" si="16"/>
        <v>397.12937951054306</v>
      </c>
      <c r="N95" s="84">
        <f t="shared" si="16"/>
        <v>476.95029310763465</v>
      </c>
      <c r="O95" s="84">
        <f t="shared" si="16"/>
        <v>342.77879341864718</v>
      </c>
      <c r="P95" s="84">
        <f t="shared" si="16"/>
        <v>406.5040650406504</v>
      </c>
      <c r="Q95" s="84">
        <f t="shared" si="16"/>
        <v>344.36447536072177</v>
      </c>
      <c r="R95" s="49"/>
      <c r="S95" s="37"/>
      <c r="T95" s="37"/>
      <c r="U95" s="194"/>
      <c r="V95" s="194"/>
      <c r="W95" s="194"/>
      <c r="X95" s="194"/>
      <c r="Y95" s="194"/>
      <c r="Z95" s="194"/>
      <c r="AA95" s="194"/>
      <c r="AB95" s="200"/>
      <c r="AC95" s="194"/>
      <c r="AD95" s="194"/>
      <c r="AE95" s="194"/>
      <c r="AF95" s="194"/>
      <c r="AG95" s="194"/>
      <c r="AH95" s="194"/>
      <c r="AI95" s="122"/>
      <c r="AJ95" s="122"/>
      <c r="AK95" s="37"/>
    </row>
    <row r="96" spans="1:37" ht="21.75" customHeight="1" x14ac:dyDescent="0.2">
      <c r="A96" s="33" t="s">
        <v>219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41.25" customHeight="1" x14ac:dyDescent="0.2">
      <c r="A97" s="156" t="s">
        <v>220</v>
      </c>
      <c r="B97" s="35">
        <v>21</v>
      </c>
      <c r="C97" s="34" t="s">
        <v>221</v>
      </c>
      <c r="D97" s="130" t="s">
        <v>61</v>
      </c>
      <c r="E97" s="38" t="s">
        <v>222</v>
      </c>
      <c r="F97" s="87">
        <v>9</v>
      </c>
      <c r="G97" s="35">
        <v>13</v>
      </c>
      <c r="H97" s="66">
        <v>778</v>
      </c>
      <c r="I97" s="66">
        <v>92</v>
      </c>
      <c r="J97" s="66">
        <v>38</v>
      </c>
      <c r="K97" s="66">
        <v>62</v>
      </c>
      <c r="L97" s="66">
        <v>106</v>
      </c>
      <c r="M97" s="66">
        <v>198</v>
      </c>
      <c r="N97" s="66">
        <v>98</v>
      </c>
      <c r="O97" s="66">
        <v>35</v>
      </c>
      <c r="P97" s="66">
        <v>35</v>
      </c>
      <c r="Q97" s="66">
        <v>127</v>
      </c>
      <c r="R97" s="37" t="s">
        <v>63</v>
      </c>
      <c r="S97" s="201" t="s">
        <v>46</v>
      </c>
      <c r="T97" s="202"/>
      <c r="U97" s="202"/>
      <c r="V97" s="202"/>
      <c r="W97" s="203"/>
      <c r="X97" s="203"/>
      <c r="Y97" s="203"/>
      <c r="Z97" s="203"/>
      <c r="AA97" s="203"/>
      <c r="AB97" s="201" t="s">
        <v>46</v>
      </c>
      <c r="AC97" s="203"/>
      <c r="AD97" s="203"/>
      <c r="AE97" s="203"/>
      <c r="AF97" s="203"/>
      <c r="AG97" s="203"/>
      <c r="AH97" s="203"/>
      <c r="AI97" s="48" t="s">
        <v>132</v>
      </c>
      <c r="AJ97" s="48" t="s">
        <v>223</v>
      </c>
      <c r="AK97" s="49" t="s">
        <v>224</v>
      </c>
    </row>
    <row r="98" spans="1:37" ht="43.5" x14ac:dyDescent="0.2">
      <c r="A98" s="156"/>
      <c r="B98" s="35"/>
      <c r="C98" s="34"/>
      <c r="D98" s="130"/>
      <c r="E98" s="51" t="s">
        <v>225</v>
      </c>
      <c r="F98" s="87"/>
      <c r="G98" s="35"/>
      <c r="H98" s="66">
        <v>810</v>
      </c>
      <c r="I98" s="66">
        <v>93</v>
      </c>
      <c r="J98" s="66">
        <v>38</v>
      </c>
      <c r="K98" s="66">
        <v>62</v>
      </c>
      <c r="L98" s="66">
        <v>108</v>
      </c>
      <c r="M98" s="66">
        <v>219</v>
      </c>
      <c r="N98" s="66">
        <v>99</v>
      </c>
      <c r="O98" s="66">
        <v>39</v>
      </c>
      <c r="P98" s="66">
        <v>39</v>
      </c>
      <c r="Q98" s="66">
        <v>128</v>
      </c>
      <c r="R98" s="50"/>
      <c r="S98" s="127"/>
      <c r="T98" s="204"/>
      <c r="U98" s="204"/>
      <c r="V98" s="204"/>
      <c r="W98" s="186"/>
      <c r="X98" s="186"/>
      <c r="Y98" s="186"/>
      <c r="Z98" s="186"/>
      <c r="AA98" s="186"/>
      <c r="AB98" s="127"/>
      <c r="AC98" s="186"/>
      <c r="AD98" s="186"/>
      <c r="AE98" s="186"/>
      <c r="AF98" s="186"/>
      <c r="AG98" s="186"/>
      <c r="AH98" s="186"/>
      <c r="AI98" s="52"/>
      <c r="AJ98" s="52"/>
      <c r="AK98" s="53"/>
    </row>
    <row r="99" spans="1:37" ht="22.5" customHeight="1" x14ac:dyDescent="0.2">
      <c r="A99" s="156"/>
      <c r="B99" s="35"/>
      <c r="C99" s="34"/>
      <c r="D99" s="166"/>
      <c r="E99" s="51" t="s">
        <v>127</v>
      </c>
      <c r="F99" s="91"/>
      <c r="G99" s="54"/>
      <c r="H99" s="205">
        <f>H97*100/H98</f>
        <v>96.049382716049379</v>
      </c>
      <c r="I99" s="206">
        <f t="shared" ref="I99:Q99" si="17">I97*100/I98</f>
        <v>98.924731182795696</v>
      </c>
      <c r="J99" s="206">
        <f t="shared" si="17"/>
        <v>100</v>
      </c>
      <c r="K99" s="206">
        <f t="shared" si="17"/>
        <v>100</v>
      </c>
      <c r="L99" s="206">
        <f t="shared" si="17"/>
        <v>98.148148148148152</v>
      </c>
      <c r="M99" s="206">
        <f t="shared" si="17"/>
        <v>90.410958904109592</v>
      </c>
      <c r="N99" s="206">
        <f t="shared" si="17"/>
        <v>98.98989898989899</v>
      </c>
      <c r="O99" s="206">
        <f t="shared" si="17"/>
        <v>89.743589743589737</v>
      </c>
      <c r="P99" s="206">
        <f t="shared" si="17"/>
        <v>89.743589743589737</v>
      </c>
      <c r="Q99" s="206">
        <f t="shared" si="17"/>
        <v>99.21875</v>
      </c>
      <c r="R99" s="50"/>
      <c r="S99" s="127"/>
      <c r="T99" s="207"/>
      <c r="U99" s="207"/>
      <c r="V99" s="207"/>
      <c r="W99" s="186"/>
      <c r="X99" s="186"/>
      <c r="Y99" s="186"/>
      <c r="Z99" s="186"/>
      <c r="AA99" s="186"/>
      <c r="AB99" s="127"/>
      <c r="AC99" s="186"/>
      <c r="AD99" s="186"/>
      <c r="AE99" s="186"/>
      <c r="AF99" s="186"/>
      <c r="AG99" s="186"/>
      <c r="AH99" s="186"/>
      <c r="AI99" s="52"/>
      <c r="AJ99" s="52" t="s">
        <v>226</v>
      </c>
      <c r="AK99" s="37"/>
    </row>
    <row r="100" spans="1:37" ht="48" customHeight="1" x14ac:dyDescent="0.2">
      <c r="A100" s="156"/>
      <c r="B100" s="63">
        <v>22</v>
      </c>
      <c r="C100" s="92" t="s">
        <v>227</v>
      </c>
      <c r="D100" s="168" t="s">
        <v>161</v>
      </c>
      <c r="E100" s="51" t="s">
        <v>228</v>
      </c>
      <c r="F100" s="65"/>
      <c r="G100" s="86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50" t="s">
        <v>55</v>
      </c>
      <c r="S100" s="201" t="s">
        <v>46</v>
      </c>
      <c r="T100" s="202"/>
      <c r="U100" s="202"/>
      <c r="V100" s="202"/>
      <c r="W100" s="186"/>
      <c r="X100" s="186"/>
      <c r="Y100" s="186"/>
      <c r="Z100" s="186"/>
      <c r="AA100" s="186"/>
      <c r="AB100" s="127"/>
      <c r="AC100" s="186" t="s">
        <v>46</v>
      </c>
      <c r="AD100" s="186"/>
      <c r="AE100" s="186"/>
      <c r="AF100" s="186"/>
      <c r="AG100" s="186"/>
      <c r="AH100" s="186"/>
      <c r="AI100" s="52" t="s">
        <v>229</v>
      </c>
      <c r="AJ100" s="52" t="s">
        <v>223</v>
      </c>
      <c r="AK100" s="49" t="s">
        <v>230</v>
      </c>
    </row>
    <row r="101" spans="1:37" ht="21.75" x14ac:dyDescent="0.2">
      <c r="A101" s="156"/>
      <c r="B101" s="35"/>
      <c r="C101" s="34"/>
      <c r="D101" s="130"/>
      <c r="E101" s="51" t="s">
        <v>231</v>
      </c>
      <c r="F101" s="39"/>
      <c r="G101" s="40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50"/>
      <c r="S101" s="127"/>
      <c r="T101" s="204"/>
      <c r="U101" s="204"/>
      <c r="V101" s="204"/>
      <c r="W101" s="186"/>
      <c r="X101" s="186"/>
      <c r="Y101" s="186"/>
      <c r="Z101" s="186"/>
      <c r="AA101" s="186"/>
      <c r="AB101" s="127"/>
      <c r="AC101" s="186"/>
      <c r="AD101" s="186"/>
      <c r="AE101" s="186"/>
      <c r="AF101" s="186"/>
      <c r="AG101" s="186"/>
      <c r="AH101" s="186"/>
      <c r="AI101" s="52"/>
      <c r="AJ101" s="52"/>
      <c r="AK101" s="53"/>
    </row>
    <row r="102" spans="1:37" ht="21.75" x14ac:dyDescent="0.2">
      <c r="A102" s="165"/>
      <c r="B102" s="35"/>
      <c r="C102" s="34"/>
      <c r="D102" s="166"/>
      <c r="E102" s="51" t="s">
        <v>127</v>
      </c>
      <c r="F102" s="56"/>
      <c r="G102" s="57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50"/>
      <c r="S102" s="127"/>
      <c r="T102" s="207"/>
      <c r="U102" s="207"/>
      <c r="V102" s="207"/>
      <c r="W102" s="186"/>
      <c r="X102" s="186"/>
      <c r="Y102" s="186"/>
      <c r="Z102" s="186"/>
      <c r="AA102" s="186"/>
      <c r="AB102" s="127"/>
      <c r="AC102" s="186"/>
      <c r="AD102" s="186"/>
      <c r="AE102" s="186"/>
      <c r="AF102" s="186"/>
      <c r="AG102" s="186"/>
      <c r="AH102" s="186"/>
      <c r="AI102" s="52"/>
      <c r="AJ102" s="52"/>
      <c r="AK102" s="37"/>
    </row>
    <row r="103" spans="1:37" ht="47.25" customHeight="1" x14ac:dyDescent="0.2">
      <c r="A103" s="153" t="s">
        <v>232</v>
      </c>
      <c r="B103" s="63">
        <v>23</v>
      </c>
      <c r="C103" s="92" t="s">
        <v>233</v>
      </c>
      <c r="D103" s="168" t="s">
        <v>234</v>
      </c>
      <c r="E103" s="51" t="s">
        <v>235</v>
      </c>
      <c r="F103" s="65"/>
      <c r="G103" s="86"/>
      <c r="H103" s="209" t="s">
        <v>236</v>
      </c>
      <c r="I103" s="116"/>
      <c r="J103" s="116"/>
      <c r="K103" s="116"/>
      <c r="L103" s="116"/>
      <c r="M103" s="116"/>
      <c r="N103" s="116"/>
      <c r="O103" s="116"/>
      <c r="P103" s="116"/>
      <c r="Q103" s="117"/>
      <c r="R103" s="50" t="s">
        <v>55</v>
      </c>
      <c r="S103" s="201" t="s">
        <v>46</v>
      </c>
      <c r="T103" s="202"/>
      <c r="U103" s="202"/>
      <c r="V103" s="202"/>
      <c r="W103" s="186"/>
      <c r="X103" s="186"/>
      <c r="Y103" s="186" t="s">
        <v>46</v>
      </c>
      <c r="Z103" s="186"/>
      <c r="AA103" s="186"/>
      <c r="AB103" s="127"/>
      <c r="AC103" s="186"/>
      <c r="AD103" s="186"/>
      <c r="AE103" s="186"/>
      <c r="AF103" s="186"/>
      <c r="AG103" s="186"/>
      <c r="AH103" s="186"/>
      <c r="AI103" s="52" t="s">
        <v>237</v>
      </c>
      <c r="AJ103" s="52" t="s">
        <v>176</v>
      </c>
      <c r="AK103" s="49" t="s">
        <v>125</v>
      </c>
    </row>
    <row r="104" spans="1:37" ht="27" customHeight="1" x14ac:dyDescent="0.2">
      <c r="A104" s="156"/>
      <c r="B104" s="35"/>
      <c r="C104" s="34"/>
      <c r="D104" s="130"/>
      <c r="E104" s="51" t="s">
        <v>238</v>
      </c>
      <c r="F104" s="39"/>
      <c r="G104" s="40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50"/>
      <c r="S104" s="127"/>
      <c r="T104" s="204"/>
      <c r="U104" s="204"/>
      <c r="V104" s="204"/>
      <c r="W104" s="186"/>
      <c r="X104" s="186"/>
      <c r="Y104" s="186"/>
      <c r="Z104" s="186"/>
      <c r="AA104" s="186"/>
      <c r="AB104" s="127"/>
      <c r="AC104" s="186"/>
      <c r="AD104" s="186"/>
      <c r="AE104" s="186"/>
      <c r="AF104" s="186"/>
      <c r="AG104" s="186"/>
      <c r="AH104" s="186"/>
      <c r="AI104" s="52"/>
      <c r="AJ104" s="52"/>
      <c r="AK104" s="53"/>
    </row>
    <row r="105" spans="1:37" ht="26.25" customHeight="1" x14ac:dyDescent="0.2">
      <c r="A105" s="156"/>
      <c r="B105" s="35"/>
      <c r="C105" s="34"/>
      <c r="D105" s="166"/>
      <c r="E105" s="51" t="s">
        <v>127</v>
      </c>
      <c r="F105" s="56"/>
      <c r="G105" s="57"/>
      <c r="H105" s="66" t="s">
        <v>128</v>
      </c>
      <c r="I105" s="66" t="s">
        <v>128</v>
      </c>
      <c r="J105" s="66" t="s">
        <v>128</v>
      </c>
      <c r="K105" s="66" t="s">
        <v>128</v>
      </c>
      <c r="L105" s="66" t="s">
        <v>128</v>
      </c>
      <c r="M105" s="66" t="s">
        <v>128</v>
      </c>
      <c r="N105" s="66" t="s">
        <v>128</v>
      </c>
      <c r="O105" s="66" t="s">
        <v>128</v>
      </c>
      <c r="P105" s="66" t="s">
        <v>128</v>
      </c>
      <c r="Q105" s="66" t="s">
        <v>128</v>
      </c>
      <c r="R105" s="50"/>
      <c r="S105" s="127"/>
      <c r="T105" s="207"/>
      <c r="U105" s="207"/>
      <c r="V105" s="207"/>
      <c r="W105" s="186"/>
      <c r="X105" s="186"/>
      <c r="Y105" s="186"/>
      <c r="Z105" s="186"/>
      <c r="AA105" s="186"/>
      <c r="AB105" s="127"/>
      <c r="AC105" s="186"/>
      <c r="AD105" s="186"/>
      <c r="AE105" s="186"/>
      <c r="AF105" s="186"/>
      <c r="AG105" s="186"/>
      <c r="AH105" s="186"/>
      <c r="AI105" s="52"/>
      <c r="AJ105" s="52"/>
      <c r="AK105" s="37"/>
    </row>
    <row r="106" spans="1:37" ht="240.75" customHeight="1" x14ac:dyDescent="0.2">
      <c r="A106" s="156"/>
      <c r="B106" s="63">
        <v>24</v>
      </c>
      <c r="C106" s="92" t="s">
        <v>239</v>
      </c>
      <c r="D106" s="168" t="s">
        <v>240</v>
      </c>
      <c r="E106" s="51" t="s">
        <v>241</v>
      </c>
      <c r="F106" s="65"/>
      <c r="G106" s="86"/>
      <c r="H106" s="210" t="s">
        <v>242</v>
      </c>
      <c r="I106" s="211"/>
      <c r="J106" s="211"/>
      <c r="K106" s="211"/>
      <c r="L106" s="211"/>
      <c r="M106" s="211"/>
      <c r="N106" s="211"/>
      <c r="O106" s="211"/>
      <c r="P106" s="211"/>
      <c r="Q106" s="212"/>
      <c r="R106" s="50" t="s">
        <v>55</v>
      </c>
      <c r="S106" s="201" t="s">
        <v>46</v>
      </c>
      <c r="T106" s="202"/>
      <c r="U106" s="202"/>
      <c r="V106" s="202"/>
      <c r="W106" s="186"/>
      <c r="X106" s="186"/>
      <c r="Y106" s="186" t="s">
        <v>46</v>
      </c>
      <c r="Z106" s="186"/>
      <c r="AA106" s="186"/>
      <c r="AB106" s="127"/>
      <c r="AC106" s="186"/>
      <c r="AD106" s="186"/>
      <c r="AE106" s="186"/>
      <c r="AF106" s="186"/>
      <c r="AG106" s="186"/>
      <c r="AH106" s="186"/>
      <c r="AI106" s="52" t="s">
        <v>132</v>
      </c>
      <c r="AJ106" s="52" t="s">
        <v>176</v>
      </c>
      <c r="AK106" s="49" t="s">
        <v>125</v>
      </c>
    </row>
    <row r="107" spans="1:37" ht="21.75" x14ac:dyDescent="0.2">
      <c r="A107" s="156"/>
      <c r="B107" s="35"/>
      <c r="C107" s="34"/>
      <c r="D107" s="130"/>
      <c r="E107" s="51" t="s">
        <v>243</v>
      </c>
      <c r="F107" s="39"/>
      <c r="G107" s="40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50"/>
      <c r="S107" s="127"/>
      <c r="T107" s="204"/>
      <c r="U107" s="204"/>
      <c r="V107" s="204"/>
      <c r="W107" s="186"/>
      <c r="X107" s="186"/>
      <c r="Y107" s="186"/>
      <c r="Z107" s="186"/>
      <c r="AA107" s="186"/>
      <c r="AB107" s="127"/>
      <c r="AC107" s="186"/>
      <c r="AD107" s="186"/>
      <c r="AE107" s="186"/>
      <c r="AF107" s="186"/>
      <c r="AG107" s="186"/>
      <c r="AH107" s="186"/>
      <c r="AI107" s="52"/>
      <c r="AJ107" s="52"/>
      <c r="AK107" s="53"/>
    </row>
    <row r="108" spans="1:37" ht="21.75" x14ac:dyDescent="0.2">
      <c r="A108" s="156"/>
      <c r="B108" s="35"/>
      <c r="C108" s="34"/>
      <c r="D108" s="166"/>
      <c r="E108" s="51" t="s">
        <v>244</v>
      </c>
      <c r="F108" s="56"/>
      <c r="G108" s="57"/>
      <c r="H108" s="66" t="s">
        <v>128</v>
      </c>
      <c r="I108" s="66" t="s">
        <v>128</v>
      </c>
      <c r="J108" s="66" t="s">
        <v>128</v>
      </c>
      <c r="K108" s="66" t="s">
        <v>128</v>
      </c>
      <c r="L108" s="66" t="s">
        <v>128</v>
      </c>
      <c r="M108" s="66" t="s">
        <v>128</v>
      </c>
      <c r="N108" s="66" t="s">
        <v>128</v>
      </c>
      <c r="O108" s="66" t="s">
        <v>128</v>
      </c>
      <c r="P108" s="66" t="s">
        <v>128</v>
      </c>
      <c r="Q108" s="66" t="s">
        <v>128</v>
      </c>
      <c r="R108" s="50"/>
      <c r="S108" s="127"/>
      <c r="T108" s="207"/>
      <c r="U108" s="207"/>
      <c r="V108" s="207"/>
      <c r="W108" s="186"/>
      <c r="X108" s="186"/>
      <c r="Y108" s="186"/>
      <c r="Z108" s="186"/>
      <c r="AA108" s="186"/>
      <c r="AB108" s="127"/>
      <c r="AC108" s="186"/>
      <c r="AD108" s="186"/>
      <c r="AE108" s="186"/>
      <c r="AF108" s="186"/>
      <c r="AG108" s="186"/>
      <c r="AH108" s="186"/>
      <c r="AI108" s="52"/>
      <c r="AJ108" s="52"/>
      <c r="AK108" s="37"/>
    </row>
    <row r="109" spans="1:37" ht="66.75" customHeight="1" x14ac:dyDescent="0.2">
      <c r="A109" s="156"/>
      <c r="B109" s="63">
        <v>25</v>
      </c>
      <c r="C109" s="92" t="s">
        <v>245</v>
      </c>
      <c r="D109" s="168" t="s">
        <v>246</v>
      </c>
      <c r="E109" s="51" t="s">
        <v>247</v>
      </c>
      <c r="F109" s="87">
        <v>10</v>
      </c>
      <c r="G109" s="63">
        <v>14</v>
      </c>
      <c r="H109" s="213">
        <v>103</v>
      </c>
      <c r="I109" s="213">
        <v>31</v>
      </c>
      <c r="J109" s="213">
        <v>0</v>
      </c>
      <c r="K109" s="213">
        <v>0</v>
      </c>
      <c r="L109" s="213">
        <v>6</v>
      </c>
      <c r="M109" s="213">
        <v>20</v>
      </c>
      <c r="N109" s="213">
        <v>28</v>
      </c>
      <c r="O109" s="213">
        <v>12</v>
      </c>
      <c r="P109" s="213">
        <v>6</v>
      </c>
      <c r="Q109" s="41">
        <v>0</v>
      </c>
      <c r="R109" s="50" t="s">
        <v>63</v>
      </c>
      <c r="S109" s="186" t="s">
        <v>46</v>
      </c>
      <c r="T109" s="202"/>
      <c r="U109" s="202"/>
      <c r="V109" s="202"/>
      <c r="W109" s="186"/>
      <c r="X109" s="186"/>
      <c r="Y109" s="186"/>
      <c r="Z109" s="186"/>
      <c r="AA109" s="186"/>
      <c r="AB109" s="127"/>
      <c r="AC109" s="186"/>
      <c r="AD109" s="186" t="s">
        <v>46</v>
      </c>
      <c r="AE109" s="186"/>
      <c r="AF109" s="186"/>
      <c r="AG109" s="186"/>
      <c r="AH109" s="186"/>
      <c r="AI109" s="52" t="s">
        <v>196</v>
      </c>
      <c r="AJ109" s="52" t="s">
        <v>48</v>
      </c>
      <c r="AK109" s="49" t="s">
        <v>125</v>
      </c>
    </row>
    <row r="110" spans="1:37" ht="44.25" customHeight="1" x14ac:dyDescent="0.2">
      <c r="A110" s="156"/>
      <c r="B110" s="35"/>
      <c r="C110" s="34"/>
      <c r="D110" s="130"/>
      <c r="E110" s="51" t="s">
        <v>248</v>
      </c>
      <c r="F110" s="87"/>
      <c r="G110" s="35"/>
      <c r="H110" s="41">
        <v>103</v>
      </c>
      <c r="I110" s="41">
        <v>31</v>
      </c>
      <c r="J110" s="41">
        <v>0</v>
      </c>
      <c r="K110" s="41">
        <v>0</v>
      </c>
      <c r="L110" s="41">
        <v>6</v>
      </c>
      <c r="M110" s="41">
        <v>20</v>
      </c>
      <c r="N110" s="41">
        <v>28</v>
      </c>
      <c r="O110" s="41">
        <v>12</v>
      </c>
      <c r="P110" s="41">
        <v>6</v>
      </c>
      <c r="Q110" s="41">
        <v>0</v>
      </c>
      <c r="R110" s="50"/>
      <c r="S110" s="186"/>
      <c r="T110" s="204"/>
      <c r="U110" s="204"/>
      <c r="V110" s="204"/>
      <c r="W110" s="186"/>
      <c r="X110" s="186"/>
      <c r="Y110" s="186"/>
      <c r="Z110" s="186"/>
      <c r="AA110" s="186"/>
      <c r="AB110" s="127"/>
      <c r="AC110" s="186"/>
      <c r="AD110" s="186"/>
      <c r="AE110" s="186"/>
      <c r="AF110" s="186"/>
      <c r="AG110" s="186"/>
      <c r="AH110" s="186"/>
      <c r="AI110" s="52"/>
      <c r="AJ110" s="52"/>
      <c r="AK110" s="53"/>
    </row>
    <row r="111" spans="1:37" ht="21.75" x14ac:dyDescent="0.2">
      <c r="A111" s="156"/>
      <c r="B111" s="35"/>
      <c r="C111" s="34"/>
      <c r="D111" s="130"/>
      <c r="E111" s="51" t="s">
        <v>141</v>
      </c>
      <c r="F111" s="91"/>
      <c r="G111" s="54"/>
      <c r="H111" s="152">
        <f>H109*100/H110</f>
        <v>100</v>
      </c>
      <c r="I111" s="41">
        <f t="shared" ref="I111:P111" si="18">I109*100/I110</f>
        <v>100</v>
      </c>
      <c r="J111" s="41">
        <v>100</v>
      </c>
      <c r="K111" s="41">
        <v>100</v>
      </c>
      <c r="L111" s="41">
        <f t="shared" si="18"/>
        <v>100</v>
      </c>
      <c r="M111" s="41">
        <f t="shared" si="18"/>
        <v>100</v>
      </c>
      <c r="N111" s="41">
        <f t="shared" si="18"/>
        <v>100</v>
      </c>
      <c r="O111" s="41">
        <f t="shared" si="18"/>
        <v>100</v>
      </c>
      <c r="P111" s="41">
        <f t="shared" si="18"/>
        <v>100</v>
      </c>
      <c r="Q111" s="41">
        <v>100</v>
      </c>
      <c r="R111" s="50"/>
      <c r="S111" s="186"/>
      <c r="T111" s="207"/>
      <c r="U111" s="207"/>
      <c r="V111" s="207"/>
      <c r="W111" s="186"/>
      <c r="X111" s="186"/>
      <c r="Y111" s="186"/>
      <c r="Z111" s="186"/>
      <c r="AA111" s="186"/>
      <c r="AB111" s="127"/>
      <c r="AC111" s="186"/>
      <c r="AD111" s="186"/>
      <c r="AE111" s="186"/>
      <c r="AF111" s="186"/>
      <c r="AG111" s="186"/>
      <c r="AH111" s="186"/>
      <c r="AI111" s="52"/>
      <c r="AJ111" s="52"/>
      <c r="AK111" s="37"/>
    </row>
    <row r="112" spans="1:37" ht="46.5" customHeight="1" x14ac:dyDescent="0.2">
      <c r="A112" s="214" t="s">
        <v>249</v>
      </c>
      <c r="B112" s="141">
        <v>26</v>
      </c>
      <c r="C112" s="104" t="s">
        <v>250</v>
      </c>
      <c r="D112" s="50" t="s">
        <v>251</v>
      </c>
      <c r="E112" s="215" t="s">
        <v>252</v>
      </c>
      <c r="F112" s="87">
        <v>11</v>
      </c>
      <c r="G112" s="216">
        <v>15</v>
      </c>
      <c r="H112" s="217">
        <v>1128</v>
      </c>
      <c r="I112" s="217">
        <v>227</v>
      </c>
      <c r="J112" s="217">
        <v>38</v>
      </c>
      <c r="K112" s="217">
        <v>91</v>
      </c>
      <c r="L112" s="217">
        <v>123</v>
      </c>
      <c r="M112" s="217">
        <v>252</v>
      </c>
      <c r="N112" s="217">
        <v>178</v>
      </c>
      <c r="O112" s="217">
        <v>22</v>
      </c>
      <c r="P112" s="217">
        <v>70</v>
      </c>
      <c r="Q112" s="217">
        <v>127</v>
      </c>
      <c r="R112" s="50" t="s">
        <v>63</v>
      </c>
      <c r="S112" s="186" t="s">
        <v>46</v>
      </c>
      <c r="T112" s="202"/>
      <c r="U112" s="202"/>
      <c r="V112" s="202"/>
      <c r="W112" s="186"/>
      <c r="X112" s="186"/>
      <c r="Y112" s="186"/>
      <c r="Z112" s="186"/>
      <c r="AA112" s="186" t="s">
        <v>46</v>
      </c>
      <c r="AB112" s="127"/>
      <c r="AC112" s="186"/>
      <c r="AD112" s="186"/>
      <c r="AE112" s="186"/>
      <c r="AF112" s="186"/>
      <c r="AG112" s="186"/>
      <c r="AH112" s="186"/>
      <c r="AI112" s="47" t="s">
        <v>196</v>
      </c>
      <c r="AJ112" s="52" t="s">
        <v>223</v>
      </c>
      <c r="AK112" s="49" t="s">
        <v>253</v>
      </c>
    </row>
    <row r="113" spans="1:37" ht="21.75" x14ac:dyDescent="0.2">
      <c r="A113" s="214"/>
      <c r="B113" s="141"/>
      <c r="C113" s="104"/>
      <c r="D113" s="50"/>
      <c r="E113" s="215" t="s">
        <v>254</v>
      </c>
      <c r="F113" s="87"/>
      <c r="G113" s="218"/>
      <c r="H113" s="66">
        <v>1185</v>
      </c>
      <c r="I113" s="66">
        <v>231</v>
      </c>
      <c r="J113" s="66">
        <v>38</v>
      </c>
      <c r="K113" s="66">
        <v>94</v>
      </c>
      <c r="L113" s="66">
        <v>127</v>
      </c>
      <c r="M113" s="66">
        <v>275</v>
      </c>
      <c r="N113" s="66">
        <v>194</v>
      </c>
      <c r="O113" s="66">
        <v>24</v>
      </c>
      <c r="P113" s="66">
        <v>74</v>
      </c>
      <c r="Q113" s="66">
        <v>128</v>
      </c>
      <c r="R113" s="50"/>
      <c r="S113" s="186"/>
      <c r="T113" s="204"/>
      <c r="U113" s="204"/>
      <c r="V113" s="204"/>
      <c r="W113" s="186"/>
      <c r="X113" s="186"/>
      <c r="Y113" s="186"/>
      <c r="Z113" s="186"/>
      <c r="AA113" s="186"/>
      <c r="AB113" s="127"/>
      <c r="AC113" s="186"/>
      <c r="AD113" s="186"/>
      <c r="AE113" s="186"/>
      <c r="AF113" s="186"/>
      <c r="AG113" s="186"/>
      <c r="AH113" s="186"/>
      <c r="AI113" s="47"/>
      <c r="AJ113" s="52" t="s">
        <v>226</v>
      </c>
      <c r="AK113" s="53"/>
    </row>
    <row r="114" spans="1:37" ht="21.75" customHeight="1" x14ac:dyDescent="0.2">
      <c r="A114" s="214"/>
      <c r="B114" s="141"/>
      <c r="C114" s="104"/>
      <c r="D114" s="50"/>
      <c r="E114" s="215" t="s">
        <v>127</v>
      </c>
      <c r="F114" s="91"/>
      <c r="G114" s="218"/>
      <c r="H114" s="205">
        <f>H112*100/H113</f>
        <v>95.189873417721515</v>
      </c>
      <c r="I114" s="66">
        <v>98.26</v>
      </c>
      <c r="J114" s="66">
        <v>100</v>
      </c>
      <c r="K114" s="66">
        <v>96.8</v>
      </c>
      <c r="L114" s="66">
        <v>96.85</v>
      </c>
      <c r="M114" s="66">
        <v>98.48</v>
      </c>
      <c r="N114" s="66">
        <v>93.06</v>
      </c>
      <c r="O114" s="66">
        <v>91.66</v>
      </c>
      <c r="P114" s="66">
        <v>79.540000000000006</v>
      </c>
      <c r="Q114" s="66">
        <v>99.21</v>
      </c>
      <c r="R114" s="50"/>
      <c r="S114" s="186"/>
      <c r="T114" s="207"/>
      <c r="U114" s="207"/>
      <c r="V114" s="207"/>
      <c r="W114" s="186"/>
      <c r="X114" s="186"/>
      <c r="Y114" s="186"/>
      <c r="Z114" s="186"/>
      <c r="AA114" s="186"/>
      <c r="AB114" s="127"/>
      <c r="AC114" s="186"/>
      <c r="AD114" s="186"/>
      <c r="AE114" s="186"/>
      <c r="AF114" s="186"/>
      <c r="AG114" s="186"/>
      <c r="AH114" s="186"/>
      <c r="AI114" s="47"/>
      <c r="AJ114" s="52"/>
      <c r="AK114" s="37"/>
    </row>
    <row r="115" spans="1:37" ht="25.5" customHeight="1" x14ac:dyDescent="0.2">
      <c r="A115" s="214"/>
      <c r="B115" s="141">
        <v>27</v>
      </c>
      <c r="C115" s="104" t="s">
        <v>255</v>
      </c>
      <c r="D115" s="50" t="s">
        <v>256</v>
      </c>
      <c r="E115" s="215" t="s">
        <v>257</v>
      </c>
      <c r="F115" s="219"/>
      <c r="G115" s="141">
        <v>16</v>
      </c>
      <c r="H115" s="66">
        <v>9</v>
      </c>
      <c r="I115" s="66">
        <v>1</v>
      </c>
      <c r="J115" s="66">
        <v>1</v>
      </c>
      <c r="K115" s="66">
        <v>1</v>
      </c>
      <c r="L115" s="66">
        <v>1</v>
      </c>
      <c r="M115" s="66">
        <v>1</v>
      </c>
      <c r="N115" s="66">
        <v>1</v>
      </c>
      <c r="O115" s="66">
        <v>1</v>
      </c>
      <c r="P115" s="66">
        <v>1</v>
      </c>
      <c r="Q115" s="66">
        <v>1</v>
      </c>
      <c r="R115" s="50" t="s">
        <v>45</v>
      </c>
      <c r="S115" s="202"/>
      <c r="T115" s="202"/>
      <c r="U115" s="220" t="s">
        <v>46</v>
      </c>
      <c r="V115" s="202"/>
      <c r="W115" s="186"/>
      <c r="X115" s="186"/>
      <c r="Y115" s="186"/>
      <c r="Z115" s="186"/>
      <c r="AA115" s="186"/>
      <c r="AB115" s="220" t="s">
        <v>46</v>
      </c>
      <c r="AC115" s="186"/>
      <c r="AD115" s="186"/>
      <c r="AE115" s="186"/>
      <c r="AF115" s="186"/>
      <c r="AG115" s="186"/>
      <c r="AH115" s="186"/>
      <c r="AI115" s="52" t="s">
        <v>196</v>
      </c>
      <c r="AJ115" s="52" t="s">
        <v>258</v>
      </c>
      <c r="AK115" s="49" t="s">
        <v>259</v>
      </c>
    </row>
    <row r="116" spans="1:37" ht="21.75" x14ac:dyDescent="0.2">
      <c r="A116" s="214"/>
      <c r="B116" s="141"/>
      <c r="C116" s="104"/>
      <c r="D116" s="50"/>
      <c r="E116" s="215" t="s">
        <v>260</v>
      </c>
      <c r="F116" s="219"/>
      <c r="G116" s="141"/>
      <c r="H116" s="217">
        <v>9</v>
      </c>
      <c r="I116" s="66">
        <v>1</v>
      </c>
      <c r="J116" s="66">
        <v>1</v>
      </c>
      <c r="K116" s="66">
        <v>1</v>
      </c>
      <c r="L116" s="66">
        <v>1</v>
      </c>
      <c r="M116" s="66">
        <v>1</v>
      </c>
      <c r="N116" s="66">
        <v>1</v>
      </c>
      <c r="O116" s="66">
        <v>1</v>
      </c>
      <c r="P116" s="66">
        <v>1</v>
      </c>
      <c r="Q116" s="66">
        <v>1</v>
      </c>
      <c r="R116" s="50"/>
      <c r="S116" s="204"/>
      <c r="T116" s="204"/>
      <c r="U116" s="204"/>
      <c r="V116" s="204"/>
      <c r="W116" s="186"/>
      <c r="X116" s="186"/>
      <c r="Y116" s="186"/>
      <c r="Z116" s="186"/>
      <c r="AA116" s="186"/>
      <c r="AB116" s="221"/>
      <c r="AC116" s="186"/>
      <c r="AD116" s="186"/>
      <c r="AE116" s="186"/>
      <c r="AF116" s="186"/>
      <c r="AG116" s="186"/>
      <c r="AH116" s="186"/>
      <c r="AI116" s="52"/>
      <c r="AJ116" s="52"/>
      <c r="AK116" s="53"/>
    </row>
    <row r="117" spans="1:37" ht="21.75" x14ac:dyDescent="0.2">
      <c r="A117" s="214"/>
      <c r="B117" s="141"/>
      <c r="C117" s="104"/>
      <c r="D117" s="50"/>
      <c r="E117" s="215" t="s">
        <v>97</v>
      </c>
      <c r="F117" s="219"/>
      <c r="G117" s="141"/>
      <c r="H117" s="75">
        <v>100</v>
      </c>
      <c r="I117" s="66">
        <v>100</v>
      </c>
      <c r="J117" s="66">
        <v>100</v>
      </c>
      <c r="K117" s="66">
        <v>100</v>
      </c>
      <c r="L117" s="66">
        <v>100</v>
      </c>
      <c r="M117" s="66">
        <v>100</v>
      </c>
      <c r="N117" s="66">
        <v>100</v>
      </c>
      <c r="O117" s="66">
        <v>100</v>
      </c>
      <c r="P117" s="66">
        <v>100</v>
      </c>
      <c r="Q117" s="66">
        <v>100</v>
      </c>
      <c r="R117" s="50"/>
      <c r="S117" s="207"/>
      <c r="T117" s="207"/>
      <c r="U117" s="207"/>
      <c r="V117" s="207"/>
      <c r="W117" s="186"/>
      <c r="X117" s="186"/>
      <c r="Y117" s="186"/>
      <c r="Z117" s="186"/>
      <c r="AA117" s="186"/>
      <c r="AB117" s="221"/>
      <c r="AC117" s="186"/>
      <c r="AD117" s="186"/>
      <c r="AE117" s="186"/>
      <c r="AF117" s="186"/>
      <c r="AG117" s="186"/>
      <c r="AH117" s="186"/>
      <c r="AI117" s="52"/>
      <c r="AJ117" s="52"/>
      <c r="AK117" s="53"/>
    </row>
    <row r="118" spans="1:37" ht="25.5" customHeight="1" x14ac:dyDescent="0.2">
      <c r="A118" s="214"/>
      <c r="B118" s="141"/>
      <c r="C118" s="104"/>
      <c r="D118" s="50" t="s">
        <v>261</v>
      </c>
      <c r="E118" s="215" t="s">
        <v>262</v>
      </c>
      <c r="F118" s="219"/>
      <c r="G118" s="141"/>
      <c r="H118" s="66">
        <v>108</v>
      </c>
      <c r="I118" s="66">
        <v>38</v>
      </c>
      <c r="J118" s="66">
        <v>3</v>
      </c>
      <c r="K118" s="66">
        <v>2</v>
      </c>
      <c r="L118" s="66">
        <v>15</v>
      </c>
      <c r="M118" s="66">
        <v>7</v>
      </c>
      <c r="N118" s="66">
        <v>29</v>
      </c>
      <c r="O118" s="66">
        <v>10</v>
      </c>
      <c r="P118" s="66">
        <v>1</v>
      </c>
      <c r="Q118" s="66">
        <v>3</v>
      </c>
      <c r="R118" s="50"/>
      <c r="S118" s="220" t="s">
        <v>46</v>
      </c>
      <c r="T118" s="202"/>
      <c r="U118" s="202"/>
      <c r="V118" s="202"/>
      <c r="W118" s="186"/>
      <c r="X118" s="186"/>
      <c r="Y118" s="186"/>
      <c r="Z118" s="186"/>
      <c r="AA118" s="186"/>
      <c r="AB118" s="221"/>
      <c r="AC118" s="186"/>
      <c r="AD118" s="186"/>
      <c r="AE118" s="186"/>
      <c r="AF118" s="186"/>
      <c r="AG118" s="186"/>
      <c r="AH118" s="186"/>
      <c r="AI118" s="52"/>
      <c r="AJ118" s="52"/>
      <c r="AK118" s="53"/>
    </row>
    <row r="119" spans="1:37" ht="21.75" x14ac:dyDescent="0.2">
      <c r="A119" s="214"/>
      <c r="B119" s="141"/>
      <c r="C119" s="104"/>
      <c r="D119" s="50"/>
      <c r="E119" s="215" t="s">
        <v>263</v>
      </c>
      <c r="F119" s="219"/>
      <c r="G119" s="141"/>
      <c r="H119" s="66">
        <v>108</v>
      </c>
      <c r="I119" s="66">
        <v>38</v>
      </c>
      <c r="J119" s="66">
        <v>3</v>
      </c>
      <c r="K119" s="66">
        <v>2</v>
      </c>
      <c r="L119" s="66">
        <v>15</v>
      </c>
      <c r="M119" s="66">
        <v>7</v>
      </c>
      <c r="N119" s="66">
        <v>29</v>
      </c>
      <c r="O119" s="66">
        <v>10</v>
      </c>
      <c r="P119" s="66">
        <v>1</v>
      </c>
      <c r="Q119" s="66">
        <v>3</v>
      </c>
      <c r="R119" s="50"/>
      <c r="S119" s="204"/>
      <c r="T119" s="204"/>
      <c r="U119" s="204"/>
      <c r="V119" s="204"/>
      <c r="W119" s="186"/>
      <c r="X119" s="186"/>
      <c r="Y119" s="186"/>
      <c r="Z119" s="186"/>
      <c r="AA119" s="186"/>
      <c r="AB119" s="221"/>
      <c r="AC119" s="186"/>
      <c r="AD119" s="186"/>
      <c r="AE119" s="186"/>
      <c r="AF119" s="186"/>
      <c r="AG119" s="186"/>
      <c r="AH119" s="186"/>
      <c r="AI119" s="52"/>
      <c r="AJ119" s="52"/>
      <c r="AK119" s="53"/>
    </row>
    <row r="120" spans="1:37" ht="21.75" x14ac:dyDescent="0.2">
      <c r="A120" s="214"/>
      <c r="B120" s="141"/>
      <c r="C120" s="104"/>
      <c r="D120" s="50"/>
      <c r="E120" s="215" t="s">
        <v>264</v>
      </c>
      <c r="F120" s="219"/>
      <c r="G120" s="141"/>
      <c r="H120" s="75">
        <v>100</v>
      </c>
      <c r="I120" s="66">
        <v>100</v>
      </c>
      <c r="J120" s="66">
        <v>100</v>
      </c>
      <c r="K120" s="66">
        <v>100</v>
      </c>
      <c r="L120" s="66">
        <v>100</v>
      </c>
      <c r="M120" s="66">
        <v>100</v>
      </c>
      <c r="N120" s="66">
        <v>100</v>
      </c>
      <c r="O120" s="66">
        <v>100</v>
      </c>
      <c r="P120" s="66">
        <v>100</v>
      </c>
      <c r="Q120" s="66">
        <v>100</v>
      </c>
      <c r="R120" s="50"/>
      <c r="S120" s="207"/>
      <c r="T120" s="207"/>
      <c r="U120" s="207"/>
      <c r="V120" s="207"/>
      <c r="W120" s="186"/>
      <c r="X120" s="186"/>
      <c r="Y120" s="186"/>
      <c r="Z120" s="186"/>
      <c r="AA120" s="186"/>
      <c r="AB120" s="221"/>
      <c r="AC120" s="186"/>
      <c r="AD120" s="186"/>
      <c r="AE120" s="186"/>
      <c r="AF120" s="186"/>
      <c r="AG120" s="186"/>
      <c r="AH120" s="186"/>
      <c r="AI120" s="52"/>
      <c r="AJ120" s="52"/>
      <c r="AK120" s="53"/>
    </row>
    <row r="121" spans="1:37" ht="42.75" customHeight="1" x14ac:dyDescent="0.2">
      <c r="A121" s="214"/>
      <c r="B121" s="141"/>
      <c r="C121" s="104"/>
      <c r="D121" s="50" t="s">
        <v>265</v>
      </c>
      <c r="E121" s="215" t="s">
        <v>266</v>
      </c>
      <c r="F121" s="219"/>
      <c r="G121" s="141"/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50"/>
      <c r="S121" s="220" t="s">
        <v>46</v>
      </c>
      <c r="T121" s="204"/>
      <c r="U121" s="204"/>
      <c r="V121" s="204"/>
      <c r="W121" s="186"/>
      <c r="X121" s="186"/>
      <c r="Y121" s="186"/>
      <c r="Z121" s="186"/>
      <c r="AA121" s="186"/>
      <c r="AB121" s="221"/>
      <c r="AC121" s="186"/>
      <c r="AD121" s="186"/>
      <c r="AE121" s="186"/>
      <c r="AF121" s="186"/>
      <c r="AG121" s="186"/>
      <c r="AH121" s="186"/>
      <c r="AI121" s="52"/>
      <c r="AJ121" s="52"/>
      <c r="AK121" s="53"/>
    </row>
    <row r="122" spans="1:37" ht="21.75" x14ac:dyDescent="0.2">
      <c r="A122" s="214"/>
      <c r="B122" s="141"/>
      <c r="C122" s="104"/>
      <c r="D122" s="50"/>
      <c r="E122" s="215" t="s">
        <v>267</v>
      </c>
      <c r="F122" s="219"/>
      <c r="G122" s="141"/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50"/>
      <c r="S122" s="204"/>
      <c r="T122" s="204"/>
      <c r="U122" s="204"/>
      <c r="V122" s="204"/>
      <c r="W122" s="186"/>
      <c r="X122" s="186"/>
      <c r="Y122" s="186"/>
      <c r="Z122" s="186"/>
      <c r="AA122" s="186"/>
      <c r="AB122" s="221"/>
      <c r="AC122" s="186"/>
      <c r="AD122" s="186"/>
      <c r="AE122" s="186"/>
      <c r="AF122" s="186"/>
      <c r="AG122" s="186"/>
      <c r="AH122" s="186"/>
      <c r="AI122" s="52"/>
      <c r="AJ122" s="52"/>
      <c r="AK122" s="53"/>
    </row>
    <row r="123" spans="1:37" ht="21.75" x14ac:dyDescent="0.2">
      <c r="A123" s="222"/>
      <c r="B123" s="149"/>
      <c r="C123" s="142"/>
      <c r="D123" s="49"/>
      <c r="E123" s="223" t="s">
        <v>127</v>
      </c>
      <c r="F123" s="224"/>
      <c r="G123" s="149"/>
      <c r="H123" s="225">
        <v>0</v>
      </c>
      <c r="I123" s="226">
        <v>0</v>
      </c>
      <c r="J123" s="226">
        <v>0</v>
      </c>
      <c r="K123" s="226">
        <v>0</v>
      </c>
      <c r="L123" s="226">
        <v>0</v>
      </c>
      <c r="M123" s="226">
        <v>0</v>
      </c>
      <c r="N123" s="226">
        <v>0</v>
      </c>
      <c r="O123" s="226">
        <v>0</v>
      </c>
      <c r="P123" s="226">
        <v>0</v>
      </c>
      <c r="Q123" s="226">
        <v>0</v>
      </c>
      <c r="R123" s="49"/>
      <c r="S123" s="207"/>
      <c r="T123" s="207"/>
      <c r="U123" s="207"/>
      <c r="V123" s="207"/>
      <c r="W123" s="194"/>
      <c r="X123" s="194"/>
      <c r="Y123" s="194"/>
      <c r="Z123" s="194"/>
      <c r="AA123" s="194"/>
      <c r="AB123" s="227"/>
      <c r="AC123" s="194"/>
      <c r="AD123" s="194"/>
      <c r="AE123" s="194"/>
      <c r="AF123" s="194"/>
      <c r="AG123" s="194"/>
      <c r="AH123" s="194"/>
      <c r="AI123" s="122"/>
      <c r="AJ123" s="122"/>
      <c r="AK123" s="37"/>
    </row>
    <row r="124" spans="1:37" ht="21.75" customHeight="1" x14ac:dyDescent="0.2">
      <c r="A124" s="33" t="s">
        <v>268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68.25" customHeight="1" x14ac:dyDescent="0.2">
      <c r="A125" s="228" t="s">
        <v>269</v>
      </c>
      <c r="B125" s="229">
        <v>28</v>
      </c>
      <c r="C125" s="230" t="s">
        <v>270</v>
      </c>
      <c r="D125" s="53" t="s">
        <v>271</v>
      </c>
      <c r="E125" s="231" t="s">
        <v>272</v>
      </c>
      <c r="F125" s="87">
        <v>12</v>
      </c>
      <c r="G125" s="35">
        <v>17</v>
      </c>
      <c r="H125" s="66">
        <v>6</v>
      </c>
      <c r="I125" s="66">
        <v>1</v>
      </c>
      <c r="J125" s="66">
        <v>1</v>
      </c>
      <c r="K125" s="66">
        <v>1</v>
      </c>
      <c r="L125" s="66">
        <v>0</v>
      </c>
      <c r="M125" s="66">
        <v>2</v>
      </c>
      <c r="N125" s="66">
        <v>1</v>
      </c>
      <c r="O125" s="66">
        <v>0</v>
      </c>
      <c r="P125" s="66">
        <v>0</v>
      </c>
      <c r="Q125" s="66">
        <v>0</v>
      </c>
      <c r="R125" s="47" t="s">
        <v>63</v>
      </c>
      <c r="S125" s="232"/>
      <c r="T125" s="233"/>
      <c r="U125" s="220" t="s">
        <v>46</v>
      </c>
      <c r="V125" s="234"/>
      <c r="W125" s="145"/>
      <c r="X125" s="46"/>
      <c r="Y125" s="46"/>
      <c r="Z125" s="46"/>
      <c r="AA125" s="45" t="s">
        <v>46</v>
      </c>
      <c r="AB125" s="46"/>
      <c r="AC125" s="46"/>
      <c r="AD125" s="46"/>
      <c r="AE125" s="46"/>
      <c r="AF125" s="46"/>
      <c r="AG125" s="46"/>
      <c r="AH125" s="46"/>
      <c r="AI125" s="47" t="s">
        <v>95</v>
      </c>
      <c r="AJ125" s="48" t="s">
        <v>273</v>
      </c>
      <c r="AK125" s="49" t="s">
        <v>274</v>
      </c>
    </row>
    <row r="126" spans="1:37" ht="43.5" x14ac:dyDescent="0.2">
      <c r="A126" s="228"/>
      <c r="B126" s="141"/>
      <c r="C126" s="104"/>
      <c r="D126" s="53"/>
      <c r="E126" s="215" t="s">
        <v>275</v>
      </c>
      <c r="F126" s="87"/>
      <c r="G126" s="35"/>
      <c r="H126" s="66">
        <v>10</v>
      </c>
      <c r="I126" s="66">
        <v>1</v>
      </c>
      <c r="J126" s="66">
        <v>1</v>
      </c>
      <c r="K126" s="66">
        <v>1</v>
      </c>
      <c r="L126" s="66">
        <v>1</v>
      </c>
      <c r="M126" s="66">
        <v>2</v>
      </c>
      <c r="N126" s="66">
        <v>1</v>
      </c>
      <c r="O126" s="66">
        <v>1</v>
      </c>
      <c r="P126" s="66">
        <v>1</v>
      </c>
      <c r="Q126" s="66">
        <v>1</v>
      </c>
      <c r="R126" s="47"/>
      <c r="S126" s="235"/>
      <c r="T126" s="44"/>
      <c r="U126" s="44"/>
      <c r="V126" s="236"/>
      <c r="W126" s="145"/>
      <c r="X126" s="46"/>
      <c r="Y126" s="46"/>
      <c r="Z126" s="46"/>
      <c r="AA126" s="45"/>
      <c r="AB126" s="46"/>
      <c r="AC126" s="46"/>
      <c r="AD126" s="46"/>
      <c r="AE126" s="46"/>
      <c r="AF126" s="46"/>
      <c r="AG126" s="46"/>
      <c r="AH126" s="46"/>
      <c r="AI126" s="47"/>
      <c r="AJ126" s="52"/>
      <c r="AK126" s="53"/>
    </row>
    <row r="127" spans="1:37" ht="27.75" customHeight="1" x14ac:dyDescent="0.2">
      <c r="A127" s="228"/>
      <c r="B127" s="141"/>
      <c r="C127" s="104"/>
      <c r="D127" s="53"/>
      <c r="E127" s="215" t="s">
        <v>127</v>
      </c>
      <c r="F127" s="87"/>
      <c r="G127" s="35"/>
      <c r="H127" s="237">
        <v>60</v>
      </c>
      <c r="I127" s="66">
        <v>100</v>
      </c>
      <c r="J127" s="66">
        <v>100</v>
      </c>
      <c r="K127" s="66">
        <v>100</v>
      </c>
      <c r="L127" s="66">
        <v>0</v>
      </c>
      <c r="M127" s="66">
        <v>100</v>
      </c>
      <c r="N127" s="66">
        <v>100</v>
      </c>
      <c r="O127" s="66">
        <v>0</v>
      </c>
      <c r="P127" s="66">
        <v>0</v>
      </c>
      <c r="Q127" s="66">
        <v>0</v>
      </c>
      <c r="R127" s="47"/>
      <c r="S127" s="238"/>
      <c r="T127" s="239"/>
      <c r="U127" s="239"/>
      <c r="V127" s="240"/>
      <c r="W127" s="145"/>
      <c r="X127" s="46"/>
      <c r="Y127" s="46"/>
      <c r="Z127" s="46"/>
      <c r="AA127" s="45"/>
      <c r="AB127" s="46"/>
      <c r="AC127" s="46"/>
      <c r="AD127" s="46"/>
      <c r="AE127" s="46"/>
      <c r="AF127" s="46"/>
      <c r="AG127" s="46"/>
      <c r="AH127" s="46"/>
      <c r="AI127" s="47"/>
      <c r="AJ127" s="52"/>
      <c r="AK127" s="53"/>
    </row>
    <row r="128" spans="1:37" ht="69" customHeight="1" x14ac:dyDescent="0.2">
      <c r="A128" s="153" t="s">
        <v>276</v>
      </c>
      <c r="B128" s="241">
        <v>29</v>
      </c>
      <c r="C128" s="111" t="s">
        <v>277</v>
      </c>
      <c r="D128" s="112" t="s">
        <v>278</v>
      </c>
      <c r="E128" s="51" t="s">
        <v>279</v>
      </c>
      <c r="F128" s="65"/>
      <c r="G128" s="86"/>
      <c r="H128" s="66" t="s">
        <v>280</v>
      </c>
      <c r="I128" s="151"/>
      <c r="J128" s="151"/>
      <c r="K128" s="151"/>
      <c r="L128" s="151"/>
      <c r="M128" s="151"/>
      <c r="N128" s="151"/>
      <c r="O128" s="151"/>
      <c r="P128" s="151"/>
      <c r="Q128" s="151"/>
      <c r="R128" s="50" t="s">
        <v>45</v>
      </c>
      <c r="S128" s="203" t="s">
        <v>46</v>
      </c>
      <c r="T128" s="53"/>
      <c r="U128" s="53"/>
      <c r="V128" s="53"/>
      <c r="W128" s="186"/>
      <c r="X128" s="186"/>
      <c r="Y128" s="186"/>
      <c r="Z128" s="186"/>
      <c r="AA128" s="186" t="s">
        <v>46</v>
      </c>
      <c r="AB128" s="127"/>
      <c r="AC128" s="186"/>
      <c r="AD128" s="186"/>
      <c r="AE128" s="186"/>
      <c r="AF128" s="186"/>
      <c r="AG128" s="186"/>
      <c r="AH128" s="186"/>
      <c r="AI128" s="52" t="s">
        <v>95</v>
      </c>
      <c r="AJ128" s="52" t="s">
        <v>273</v>
      </c>
      <c r="AK128" s="49" t="s">
        <v>274</v>
      </c>
    </row>
    <row r="129" spans="1:37" ht="21.75" x14ac:dyDescent="0.2">
      <c r="A129" s="156"/>
      <c r="B129" s="35"/>
      <c r="C129" s="34"/>
      <c r="D129" s="47"/>
      <c r="E129" s="51" t="s">
        <v>281</v>
      </c>
      <c r="F129" s="39"/>
      <c r="G129" s="40"/>
      <c r="H129" s="226">
        <v>1</v>
      </c>
      <c r="I129" s="242"/>
      <c r="J129" s="242"/>
      <c r="K129" s="242"/>
      <c r="L129" s="242"/>
      <c r="M129" s="242"/>
      <c r="N129" s="242"/>
      <c r="O129" s="242"/>
      <c r="P129" s="242"/>
      <c r="Q129" s="242"/>
      <c r="R129" s="50"/>
      <c r="S129" s="186"/>
      <c r="T129" s="53"/>
      <c r="U129" s="53"/>
      <c r="V129" s="53"/>
      <c r="W129" s="186"/>
      <c r="X129" s="186"/>
      <c r="Y129" s="186"/>
      <c r="Z129" s="186"/>
      <c r="AA129" s="186"/>
      <c r="AB129" s="127"/>
      <c r="AC129" s="186"/>
      <c r="AD129" s="186"/>
      <c r="AE129" s="186"/>
      <c r="AF129" s="186"/>
      <c r="AG129" s="186"/>
      <c r="AH129" s="186"/>
      <c r="AI129" s="52"/>
      <c r="AJ129" s="52"/>
      <c r="AK129" s="53"/>
    </row>
    <row r="130" spans="1:37" ht="61.5" customHeight="1" x14ac:dyDescent="0.2">
      <c r="A130" s="156"/>
      <c r="B130" s="35"/>
      <c r="C130" s="34"/>
      <c r="D130" s="47"/>
      <c r="E130" s="150" t="s">
        <v>127</v>
      </c>
      <c r="F130" s="39"/>
      <c r="G130" s="40"/>
      <c r="H130" s="66" t="s">
        <v>128</v>
      </c>
      <c r="I130" s="151"/>
      <c r="J130" s="151"/>
      <c r="K130" s="151"/>
      <c r="L130" s="151"/>
      <c r="M130" s="151"/>
      <c r="N130" s="151"/>
      <c r="O130" s="151"/>
      <c r="P130" s="151"/>
      <c r="Q130" s="151"/>
      <c r="R130" s="49"/>
      <c r="S130" s="194"/>
      <c r="T130" s="37"/>
      <c r="U130" s="37"/>
      <c r="V130" s="37"/>
      <c r="W130" s="194"/>
      <c r="X130" s="194"/>
      <c r="Y130" s="194"/>
      <c r="Z130" s="194"/>
      <c r="AA130" s="194"/>
      <c r="AB130" s="200"/>
      <c r="AC130" s="194"/>
      <c r="AD130" s="194"/>
      <c r="AE130" s="194"/>
      <c r="AF130" s="194"/>
      <c r="AG130" s="194"/>
      <c r="AH130" s="194"/>
      <c r="AI130" s="122"/>
      <c r="AJ130" s="122"/>
      <c r="AK130" s="37"/>
    </row>
    <row r="131" spans="1:37" ht="21.75" customHeight="1" x14ac:dyDescent="0.2">
      <c r="A131" s="32" t="s">
        <v>282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21.75" customHeight="1" x14ac:dyDescent="0.2">
      <c r="A132" s="33" t="s">
        <v>283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ht="71.25" customHeight="1" x14ac:dyDescent="0.2">
      <c r="A133" s="156" t="s">
        <v>284</v>
      </c>
      <c r="B133" s="35">
        <v>30</v>
      </c>
      <c r="C133" s="34" t="s">
        <v>285</v>
      </c>
      <c r="D133" s="47" t="s">
        <v>286</v>
      </c>
      <c r="E133" s="38" t="s">
        <v>287</v>
      </c>
      <c r="F133" s="87">
        <v>13</v>
      </c>
      <c r="G133" s="35">
        <v>18</v>
      </c>
      <c r="H133" s="66">
        <v>2</v>
      </c>
      <c r="I133" s="66">
        <v>1</v>
      </c>
      <c r="J133" s="66">
        <v>0</v>
      </c>
      <c r="K133" s="66">
        <v>0</v>
      </c>
      <c r="L133" s="66">
        <v>0</v>
      </c>
      <c r="M133" s="66">
        <v>0</v>
      </c>
      <c r="N133" s="66">
        <v>1</v>
      </c>
      <c r="O133" s="66">
        <v>0</v>
      </c>
      <c r="P133" s="66">
        <v>0</v>
      </c>
      <c r="Q133" s="66">
        <v>0</v>
      </c>
      <c r="R133" s="37" t="s">
        <v>45</v>
      </c>
      <c r="S133" s="202"/>
      <c r="T133" s="202"/>
      <c r="U133" s="201" t="s">
        <v>46</v>
      </c>
      <c r="V133" s="202"/>
      <c r="W133" s="199"/>
      <c r="X133" s="199"/>
      <c r="Y133" s="199"/>
      <c r="Z133" s="199"/>
      <c r="AA133" s="199"/>
      <c r="AB133" s="201" t="s">
        <v>46</v>
      </c>
      <c r="AC133" s="199"/>
      <c r="AD133" s="199"/>
      <c r="AE133" s="199"/>
      <c r="AF133" s="199"/>
      <c r="AG133" s="199"/>
      <c r="AH133" s="199"/>
      <c r="AI133" s="48" t="s">
        <v>132</v>
      </c>
      <c r="AJ133" s="48" t="s">
        <v>288</v>
      </c>
      <c r="AK133" s="49" t="s">
        <v>289</v>
      </c>
    </row>
    <row r="134" spans="1:37" ht="31.5" customHeight="1" x14ac:dyDescent="0.2">
      <c r="A134" s="156"/>
      <c r="B134" s="35"/>
      <c r="C134" s="34"/>
      <c r="D134" s="47"/>
      <c r="E134" s="51" t="s">
        <v>290</v>
      </c>
      <c r="F134" s="87"/>
      <c r="G134" s="35"/>
      <c r="H134" s="66">
        <v>4</v>
      </c>
      <c r="I134" s="66">
        <v>2</v>
      </c>
      <c r="J134" s="66">
        <v>0</v>
      </c>
      <c r="K134" s="66">
        <v>0</v>
      </c>
      <c r="L134" s="66">
        <v>0</v>
      </c>
      <c r="M134" s="66">
        <v>0</v>
      </c>
      <c r="N134" s="66">
        <v>2</v>
      </c>
      <c r="O134" s="66">
        <v>0</v>
      </c>
      <c r="P134" s="66">
        <v>0</v>
      </c>
      <c r="Q134" s="66">
        <v>0</v>
      </c>
      <c r="R134" s="50"/>
      <c r="S134" s="204"/>
      <c r="T134" s="204"/>
      <c r="U134" s="127"/>
      <c r="V134" s="204"/>
      <c r="W134" s="219"/>
      <c r="X134" s="219"/>
      <c r="Y134" s="219"/>
      <c r="Z134" s="219"/>
      <c r="AA134" s="219"/>
      <c r="AB134" s="127"/>
      <c r="AC134" s="219"/>
      <c r="AD134" s="219"/>
      <c r="AE134" s="219"/>
      <c r="AF134" s="219"/>
      <c r="AG134" s="219"/>
      <c r="AH134" s="219"/>
      <c r="AI134" s="52"/>
      <c r="AJ134" s="52"/>
      <c r="AK134" s="53"/>
    </row>
    <row r="135" spans="1:37" ht="21.75" x14ac:dyDescent="0.2">
      <c r="A135" s="156"/>
      <c r="B135" s="54"/>
      <c r="C135" s="90"/>
      <c r="D135" s="62"/>
      <c r="E135" s="150" t="s">
        <v>127</v>
      </c>
      <c r="F135" s="91"/>
      <c r="G135" s="35"/>
      <c r="H135" s="75">
        <v>50</v>
      </c>
      <c r="I135" s="66">
        <v>50</v>
      </c>
      <c r="J135" s="66">
        <v>0</v>
      </c>
      <c r="K135" s="66">
        <v>0</v>
      </c>
      <c r="L135" s="66">
        <v>0</v>
      </c>
      <c r="M135" s="66">
        <v>0</v>
      </c>
      <c r="N135" s="66">
        <v>50</v>
      </c>
      <c r="O135" s="66">
        <v>0</v>
      </c>
      <c r="P135" s="66">
        <v>0</v>
      </c>
      <c r="Q135" s="66">
        <v>0</v>
      </c>
      <c r="R135" s="49"/>
      <c r="S135" s="207"/>
      <c r="T135" s="207"/>
      <c r="U135" s="200"/>
      <c r="V135" s="207"/>
      <c r="W135" s="224"/>
      <c r="X135" s="224"/>
      <c r="Y135" s="224"/>
      <c r="Z135" s="224"/>
      <c r="AA135" s="224"/>
      <c r="AB135" s="200"/>
      <c r="AC135" s="224"/>
      <c r="AD135" s="224"/>
      <c r="AE135" s="224"/>
      <c r="AF135" s="224"/>
      <c r="AG135" s="224"/>
      <c r="AH135" s="224"/>
      <c r="AI135" s="122"/>
      <c r="AJ135" s="52"/>
      <c r="AK135" s="37"/>
    </row>
    <row r="136" spans="1:37" ht="45.75" customHeight="1" x14ac:dyDescent="0.2">
      <c r="A136" s="156"/>
      <c r="B136" s="63">
        <v>31</v>
      </c>
      <c r="C136" s="92" t="s">
        <v>291</v>
      </c>
      <c r="D136" s="79" t="s">
        <v>251</v>
      </c>
      <c r="E136" s="51" t="s">
        <v>292</v>
      </c>
      <c r="F136" s="243"/>
      <c r="G136" s="219"/>
      <c r="H136" s="66">
        <v>9</v>
      </c>
      <c r="I136" s="66">
        <v>1</v>
      </c>
      <c r="J136" s="66">
        <v>1</v>
      </c>
      <c r="K136" s="66">
        <v>1</v>
      </c>
      <c r="L136" s="66">
        <v>1</v>
      </c>
      <c r="M136" s="66">
        <v>1</v>
      </c>
      <c r="N136" s="66">
        <v>1</v>
      </c>
      <c r="O136" s="66">
        <v>1</v>
      </c>
      <c r="P136" s="66">
        <v>1</v>
      </c>
      <c r="Q136" s="66">
        <v>1</v>
      </c>
      <c r="R136" s="50" t="s">
        <v>45</v>
      </c>
      <c r="S136" s="202"/>
      <c r="T136" s="127" t="s">
        <v>46</v>
      </c>
      <c r="U136" s="202"/>
      <c r="V136" s="202"/>
      <c r="W136" s="219"/>
      <c r="X136" s="219"/>
      <c r="Y136" s="219"/>
      <c r="Z136" s="219"/>
      <c r="AA136" s="219"/>
      <c r="AB136" s="127" t="s">
        <v>46</v>
      </c>
      <c r="AC136" s="219"/>
      <c r="AD136" s="219"/>
      <c r="AE136" s="219"/>
      <c r="AF136" s="219"/>
      <c r="AG136" s="219"/>
      <c r="AH136" s="219"/>
      <c r="AI136" s="52" t="s">
        <v>293</v>
      </c>
      <c r="AJ136" s="52" t="s">
        <v>294</v>
      </c>
      <c r="AK136" s="49" t="s">
        <v>289</v>
      </c>
    </row>
    <row r="137" spans="1:37" ht="21.75" x14ac:dyDescent="0.2">
      <c r="A137" s="156"/>
      <c r="B137" s="35"/>
      <c r="C137" s="34"/>
      <c r="D137" s="47"/>
      <c r="E137" s="51" t="s">
        <v>295</v>
      </c>
      <c r="F137" s="244"/>
      <c r="G137" s="219"/>
      <c r="H137" s="66">
        <v>9</v>
      </c>
      <c r="I137" s="66">
        <v>1</v>
      </c>
      <c r="J137" s="66">
        <v>1</v>
      </c>
      <c r="K137" s="66">
        <v>1</v>
      </c>
      <c r="L137" s="66">
        <v>1</v>
      </c>
      <c r="M137" s="66">
        <v>1</v>
      </c>
      <c r="N137" s="66">
        <v>1</v>
      </c>
      <c r="O137" s="66">
        <v>1</v>
      </c>
      <c r="P137" s="66">
        <v>1</v>
      </c>
      <c r="Q137" s="66">
        <v>1</v>
      </c>
      <c r="R137" s="50"/>
      <c r="S137" s="204"/>
      <c r="T137" s="127"/>
      <c r="U137" s="204"/>
      <c r="V137" s="204"/>
      <c r="W137" s="219"/>
      <c r="X137" s="219"/>
      <c r="Y137" s="219"/>
      <c r="Z137" s="219"/>
      <c r="AA137" s="219"/>
      <c r="AB137" s="127"/>
      <c r="AC137" s="219"/>
      <c r="AD137" s="219"/>
      <c r="AE137" s="219"/>
      <c r="AF137" s="219"/>
      <c r="AG137" s="219"/>
      <c r="AH137" s="219"/>
      <c r="AI137" s="52"/>
      <c r="AJ137" s="52"/>
      <c r="AK137" s="53"/>
    </row>
    <row r="138" spans="1:37" ht="21.75" x14ac:dyDescent="0.2">
      <c r="A138" s="156"/>
      <c r="B138" s="35"/>
      <c r="C138" s="34"/>
      <c r="D138" s="47"/>
      <c r="E138" s="150" t="s">
        <v>127</v>
      </c>
      <c r="F138" s="244"/>
      <c r="G138" s="224"/>
      <c r="H138" s="75">
        <v>100</v>
      </c>
      <c r="I138" s="66">
        <v>100</v>
      </c>
      <c r="J138" s="66">
        <v>100</v>
      </c>
      <c r="K138" s="66">
        <v>100</v>
      </c>
      <c r="L138" s="66">
        <v>100</v>
      </c>
      <c r="M138" s="66">
        <v>100</v>
      </c>
      <c r="N138" s="66">
        <v>100</v>
      </c>
      <c r="O138" s="66">
        <v>100</v>
      </c>
      <c r="P138" s="66">
        <v>100</v>
      </c>
      <c r="Q138" s="66">
        <v>100</v>
      </c>
      <c r="R138" s="49"/>
      <c r="S138" s="207"/>
      <c r="T138" s="200"/>
      <c r="U138" s="207"/>
      <c r="V138" s="207"/>
      <c r="W138" s="224"/>
      <c r="X138" s="224"/>
      <c r="Y138" s="224"/>
      <c r="Z138" s="224"/>
      <c r="AA138" s="224"/>
      <c r="AB138" s="200"/>
      <c r="AC138" s="224"/>
      <c r="AD138" s="224"/>
      <c r="AE138" s="224"/>
      <c r="AF138" s="224"/>
      <c r="AG138" s="224"/>
      <c r="AH138" s="224"/>
      <c r="AI138" s="122"/>
      <c r="AJ138" s="122"/>
      <c r="AK138" s="37"/>
    </row>
    <row r="139" spans="1:37" ht="21.75" customHeight="1" x14ac:dyDescent="0.2">
      <c r="A139" s="33" t="s">
        <v>296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1:37" ht="44.25" customHeight="1" x14ac:dyDescent="0.2">
      <c r="A140" s="245" t="s">
        <v>297</v>
      </c>
      <c r="B140" s="246">
        <v>32</v>
      </c>
      <c r="C140" s="198" t="s">
        <v>298</v>
      </c>
      <c r="D140" s="191" t="s">
        <v>299</v>
      </c>
      <c r="E140" s="154" t="s">
        <v>300</v>
      </c>
      <c r="F140" s="247"/>
      <c r="G140" s="248">
        <v>19</v>
      </c>
      <c r="H140" s="41">
        <v>27.52</v>
      </c>
      <c r="I140" s="41">
        <v>28.63</v>
      </c>
      <c r="J140" s="41">
        <v>25.07</v>
      </c>
      <c r="K140" s="41">
        <v>32.39</v>
      </c>
      <c r="L140" s="41">
        <v>31.02</v>
      </c>
      <c r="M140" s="41">
        <v>37.56</v>
      </c>
      <c r="N140" s="41">
        <v>18.12</v>
      </c>
      <c r="O140" s="41">
        <v>22.43</v>
      </c>
      <c r="P140" s="41">
        <v>26.5</v>
      </c>
      <c r="Q140" s="41">
        <v>23.99</v>
      </c>
      <c r="R140" s="44" t="s">
        <v>63</v>
      </c>
      <c r="S140" s="44"/>
      <c r="T140" s="44"/>
      <c r="U140" s="249" t="s">
        <v>46</v>
      </c>
      <c r="V140" s="249" t="s">
        <v>46</v>
      </c>
      <c r="W140" s="249"/>
      <c r="X140" s="249"/>
      <c r="Y140" s="249"/>
      <c r="Z140" s="249"/>
      <c r="AA140" s="249"/>
      <c r="AB140" s="249"/>
      <c r="AC140" s="249"/>
      <c r="AD140" s="249" t="s">
        <v>46</v>
      </c>
      <c r="AE140" s="249"/>
      <c r="AF140" s="249"/>
      <c r="AG140" s="249"/>
      <c r="AH140" s="249"/>
      <c r="AI140" s="136" t="s">
        <v>132</v>
      </c>
      <c r="AJ140" s="49" t="s">
        <v>176</v>
      </c>
      <c r="AK140" s="202" t="s">
        <v>214</v>
      </c>
    </row>
    <row r="141" spans="1:37" ht="68.25" customHeight="1" x14ac:dyDescent="0.2">
      <c r="A141" s="250"/>
      <c r="B141" s="246"/>
      <c r="C141" s="49" t="s">
        <v>301</v>
      </c>
      <c r="D141" s="191"/>
      <c r="E141" s="118" t="s">
        <v>302</v>
      </c>
      <c r="F141" s="247"/>
      <c r="G141" s="248"/>
      <c r="H141" s="251">
        <v>3144</v>
      </c>
      <c r="I141" s="251">
        <v>568</v>
      </c>
      <c r="J141" s="251">
        <v>390</v>
      </c>
      <c r="K141" s="251">
        <v>131</v>
      </c>
      <c r="L141" s="251">
        <v>400</v>
      </c>
      <c r="M141" s="251">
        <v>962</v>
      </c>
      <c r="N141" s="251">
        <v>315</v>
      </c>
      <c r="O141" s="251">
        <v>26</v>
      </c>
      <c r="P141" s="251">
        <v>158</v>
      </c>
      <c r="Q141" s="251">
        <v>194</v>
      </c>
      <c r="R141" s="44"/>
      <c r="S141" s="44"/>
      <c r="T141" s="44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136"/>
      <c r="AJ141" s="53"/>
      <c r="AK141" s="204"/>
    </row>
    <row r="142" spans="1:37" ht="47.25" customHeight="1" x14ac:dyDescent="0.2">
      <c r="A142" s="250"/>
      <c r="B142" s="246"/>
      <c r="C142" s="53"/>
      <c r="D142" s="191"/>
      <c r="E142" s="118" t="s">
        <v>303</v>
      </c>
      <c r="F142" s="247"/>
      <c r="G142" s="248"/>
      <c r="H142" s="41">
        <v>20252</v>
      </c>
      <c r="I142" s="41">
        <v>3835</v>
      </c>
      <c r="J142" s="41">
        <v>1516</v>
      </c>
      <c r="K142" s="41">
        <v>1627</v>
      </c>
      <c r="L142" s="41">
        <v>2405</v>
      </c>
      <c r="M142" s="41">
        <v>3051</v>
      </c>
      <c r="N142" s="41">
        <v>3225</v>
      </c>
      <c r="O142" s="41">
        <v>2284</v>
      </c>
      <c r="P142" s="41">
        <v>981</v>
      </c>
      <c r="Q142" s="41">
        <v>1328</v>
      </c>
      <c r="R142" s="44"/>
      <c r="S142" s="44"/>
      <c r="T142" s="44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136"/>
      <c r="AJ142" s="53"/>
      <c r="AK142" s="204"/>
    </row>
    <row r="143" spans="1:37" ht="23.25" customHeight="1" x14ac:dyDescent="0.2">
      <c r="A143" s="250"/>
      <c r="B143" s="246"/>
      <c r="C143" s="53"/>
      <c r="D143" s="191"/>
      <c r="E143" s="51" t="s">
        <v>127</v>
      </c>
      <c r="F143" s="247"/>
      <c r="G143" s="248"/>
      <c r="H143" s="84">
        <f>H141*100/H142</f>
        <v>15.524392652577523</v>
      </c>
      <c r="I143" s="84">
        <f t="shared" ref="I143:Q143" si="19">I141*100/I142</f>
        <v>14.810951760104302</v>
      </c>
      <c r="J143" s="84">
        <f t="shared" si="19"/>
        <v>25.725593667546175</v>
      </c>
      <c r="K143" s="84">
        <f t="shared" si="19"/>
        <v>8.0516287645974192</v>
      </c>
      <c r="L143" s="84">
        <f t="shared" si="19"/>
        <v>16.632016632016633</v>
      </c>
      <c r="M143" s="84">
        <f t="shared" si="19"/>
        <v>31.530645689937725</v>
      </c>
      <c r="N143" s="84">
        <f t="shared" si="19"/>
        <v>9.7674418604651159</v>
      </c>
      <c r="O143" s="84">
        <f t="shared" si="19"/>
        <v>1.138353765323993</v>
      </c>
      <c r="P143" s="84">
        <f t="shared" si="19"/>
        <v>16.106014271151885</v>
      </c>
      <c r="Q143" s="84">
        <f t="shared" si="19"/>
        <v>14.608433734939759</v>
      </c>
      <c r="R143" s="44"/>
      <c r="S143" s="44"/>
      <c r="T143" s="44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136"/>
      <c r="AJ143" s="53"/>
      <c r="AK143" s="204"/>
    </row>
    <row r="144" spans="1:37" ht="23.25" customHeight="1" x14ac:dyDescent="0.2">
      <c r="A144" s="250"/>
      <c r="B144" s="246"/>
      <c r="C144" s="37"/>
      <c r="D144" s="191"/>
      <c r="E144" s="118" t="s">
        <v>304</v>
      </c>
      <c r="F144" s="247"/>
      <c r="G144" s="248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59"/>
      <c r="S144" s="59"/>
      <c r="T144" s="59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3"/>
      <c r="AJ144" s="37"/>
      <c r="AK144" s="204"/>
    </row>
    <row r="145" spans="1:37" ht="23.25" customHeight="1" x14ac:dyDescent="0.2">
      <c r="A145" s="250"/>
      <c r="B145" s="248"/>
      <c r="C145" s="44" t="s">
        <v>305</v>
      </c>
      <c r="D145" s="68" t="s">
        <v>306</v>
      </c>
      <c r="E145" s="113" t="s">
        <v>300</v>
      </c>
      <c r="F145" s="247"/>
      <c r="G145" s="248"/>
      <c r="H145" s="41">
        <v>30.47</v>
      </c>
      <c r="I145" s="41">
        <v>21.33</v>
      </c>
      <c r="J145" s="41">
        <v>41.81</v>
      </c>
      <c r="K145" s="41">
        <v>36.9</v>
      </c>
      <c r="L145" s="41">
        <v>37.159999999999997</v>
      </c>
      <c r="M145" s="41">
        <v>41.48</v>
      </c>
      <c r="N145" s="41">
        <v>22.93</v>
      </c>
      <c r="O145" s="41">
        <v>25.44</v>
      </c>
      <c r="P145" s="41">
        <v>26.67</v>
      </c>
      <c r="Q145" s="41">
        <v>27.68</v>
      </c>
      <c r="R145" s="68" t="s">
        <v>63</v>
      </c>
      <c r="S145" s="68"/>
      <c r="T145" s="68"/>
      <c r="U145" s="249" t="s">
        <v>46</v>
      </c>
      <c r="V145" s="249" t="s">
        <v>46</v>
      </c>
      <c r="W145" s="254"/>
      <c r="X145" s="254"/>
      <c r="Y145" s="254"/>
      <c r="Z145" s="254"/>
      <c r="AA145" s="254"/>
      <c r="AB145" s="254"/>
      <c r="AC145" s="254"/>
      <c r="AD145" s="254" t="s">
        <v>46</v>
      </c>
      <c r="AE145" s="254"/>
      <c r="AF145" s="254"/>
      <c r="AG145" s="254"/>
      <c r="AH145" s="254"/>
      <c r="AI145" s="255" t="s">
        <v>132</v>
      </c>
      <c r="AJ145" s="49" t="s">
        <v>176</v>
      </c>
      <c r="AK145" s="204"/>
    </row>
    <row r="146" spans="1:37" ht="64.5" customHeight="1" x14ac:dyDescent="0.2">
      <c r="A146" s="250"/>
      <c r="B146" s="248"/>
      <c r="C146" s="44"/>
      <c r="D146" s="44"/>
      <c r="E146" s="118" t="s">
        <v>307</v>
      </c>
      <c r="F146" s="247"/>
      <c r="G146" s="248"/>
      <c r="H146" s="251">
        <v>9828</v>
      </c>
      <c r="I146" s="251">
        <v>1433</v>
      </c>
      <c r="J146" s="251">
        <v>1176</v>
      </c>
      <c r="K146" s="251">
        <v>1339</v>
      </c>
      <c r="L146" s="251">
        <v>1020</v>
      </c>
      <c r="M146" s="251">
        <v>2417</v>
      </c>
      <c r="N146" s="251">
        <v>1207</v>
      </c>
      <c r="O146" s="251">
        <v>656</v>
      </c>
      <c r="P146" s="251">
        <v>355</v>
      </c>
      <c r="Q146" s="251">
        <v>225</v>
      </c>
      <c r="R146" s="44"/>
      <c r="S146" s="44"/>
      <c r="T146" s="44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136"/>
      <c r="AJ146" s="53"/>
      <c r="AK146" s="204"/>
    </row>
    <row r="147" spans="1:37" ht="63" customHeight="1" x14ac:dyDescent="0.2">
      <c r="A147" s="250"/>
      <c r="B147" s="248"/>
      <c r="C147" s="44"/>
      <c r="D147" s="44"/>
      <c r="E147" s="118" t="s">
        <v>308</v>
      </c>
      <c r="F147" s="247"/>
      <c r="G147" s="248"/>
      <c r="H147" s="256">
        <v>42793</v>
      </c>
      <c r="I147" s="257">
        <v>9144</v>
      </c>
      <c r="J147" s="257">
        <v>3099</v>
      </c>
      <c r="K147" s="257">
        <v>3126</v>
      </c>
      <c r="L147" s="257">
        <v>4983</v>
      </c>
      <c r="M147" s="257">
        <v>6944</v>
      </c>
      <c r="N147" s="257">
        <v>6498</v>
      </c>
      <c r="O147" s="257">
        <v>4090</v>
      </c>
      <c r="P147" s="257">
        <v>2019</v>
      </c>
      <c r="Q147" s="257">
        <v>2890</v>
      </c>
      <c r="R147" s="44"/>
      <c r="S147" s="44"/>
      <c r="T147" s="44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136"/>
      <c r="AJ147" s="53"/>
      <c r="AK147" s="204"/>
    </row>
    <row r="148" spans="1:37" ht="21.75" customHeight="1" x14ac:dyDescent="0.2">
      <c r="A148" s="250"/>
      <c r="B148" s="248"/>
      <c r="C148" s="44"/>
      <c r="D148" s="44"/>
      <c r="E148" s="51" t="s">
        <v>309</v>
      </c>
      <c r="F148" s="247"/>
      <c r="G148" s="248"/>
      <c r="H148" s="84">
        <f>H146*100/H147</f>
        <v>22.966373004930713</v>
      </c>
      <c r="I148" s="84">
        <f t="shared" ref="I148:Q148" si="20">I146*100/I147</f>
        <v>15.671478565179353</v>
      </c>
      <c r="J148" s="84">
        <f t="shared" si="20"/>
        <v>37.947725072604065</v>
      </c>
      <c r="K148" s="84">
        <f t="shared" si="20"/>
        <v>42.834293026231606</v>
      </c>
      <c r="L148" s="84">
        <f t="shared" si="20"/>
        <v>20.469596628537026</v>
      </c>
      <c r="M148" s="84">
        <f t="shared" si="20"/>
        <v>34.807027649769587</v>
      </c>
      <c r="N148" s="84">
        <f t="shared" si="20"/>
        <v>18.574946137273006</v>
      </c>
      <c r="O148" s="84">
        <f t="shared" si="20"/>
        <v>16.039119804400979</v>
      </c>
      <c r="P148" s="84">
        <f t="shared" si="20"/>
        <v>17.582961862308075</v>
      </c>
      <c r="Q148" s="84">
        <f t="shared" si="20"/>
        <v>7.7854671280276815</v>
      </c>
      <c r="R148" s="44"/>
      <c r="S148" s="44"/>
      <c r="T148" s="44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136"/>
      <c r="AJ148" s="53"/>
      <c r="AK148" s="204"/>
    </row>
    <row r="149" spans="1:37" ht="21.75" x14ac:dyDescent="0.2">
      <c r="A149" s="250"/>
      <c r="B149" s="258"/>
      <c r="C149" s="59"/>
      <c r="D149" s="44"/>
      <c r="E149" s="118" t="s">
        <v>304</v>
      </c>
      <c r="F149" s="259"/>
      <c r="G149" s="258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59"/>
      <c r="S149" s="59"/>
      <c r="T149" s="59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3"/>
      <c r="AJ149" s="37"/>
      <c r="AK149" s="207"/>
    </row>
    <row r="150" spans="1:37" ht="89.25" customHeight="1" x14ac:dyDescent="0.2">
      <c r="A150" s="250"/>
      <c r="B150" s="63">
        <v>33</v>
      </c>
      <c r="C150" s="92" t="s">
        <v>310</v>
      </c>
      <c r="D150" s="168" t="s">
        <v>311</v>
      </c>
      <c r="E150" s="51" t="s">
        <v>312</v>
      </c>
      <c r="F150" s="85">
        <v>14</v>
      </c>
      <c r="G150" s="63">
        <v>20</v>
      </c>
      <c r="H150" s="41">
        <v>11011</v>
      </c>
      <c r="I150" s="41">
        <v>2073</v>
      </c>
      <c r="J150" s="41">
        <v>1215</v>
      </c>
      <c r="K150" s="41">
        <v>775</v>
      </c>
      <c r="L150" s="41">
        <v>1205</v>
      </c>
      <c r="M150" s="41">
        <v>2094</v>
      </c>
      <c r="N150" s="41">
        <v>1505</v>
      </c>
      <c r="O150" s="41">
        <v>573</v>
      </c>
      <c r="P150" s="41">
        <v>633</v>
      </c>
      <c r="Q150" s="41">
        <v>938</v>
      </c>
      <c r="R150" s="67" t="s">
        <v>63</v>
      </c>
      <c r="S150" s="68"/>
      <c r="T150" s="68"/>
      <c r="U150" s="69" t="s">
        <v>46</v>
      </c>
      <c r="V150" s="69" t="s">
        <v>46</v>
      </c>
      <c r="W150" s="69"/>
      <c r="X150" s="69"/>
      <c r="Y150" s="69"/>
      <c r="Z150" s="69"/>
      <c r="AA150" s="69"/>
      <c r="AB150" s="70"/>
      <c r="AC150" s="69"/>
      <c r="AD150" s="69" t="s">
        <v>46</v>
      </c>
      <c r="AE150" s="69"/>
      <c r="AF150" s="69"/>
      <c r="AG150" s="69"/>
      <c r="AH150" s="69"/>
      <c r="AI150" s="79" t="s">
        <v>313</v>
      </c>
      <c r="AJ150" s="52" t="s">
        <v>176</v>
      </c>
      <c r="AK150" s="49" t="s">
        <v>214</v>
      </c>
    </row>
    <row r="151" spans="1:37" ht="44.25" customHeight="1" x14ac:dyDescent="0.2">
      <c r="A151" s="250"/>
      <c r="B151" s="35"/>
      <c r="C151" s="34"/>
      <c r="D151" s="130"/>
      <c r="E151" s="51" t="s">
        <v>314</v>
      </c>
      <c r="F151" s="87"/>
      <c r="G151" s="35"/>
      <c r="H151" s="105">
        <v>18591</v>
      </c>
      <c r="I151" s="105">
        <v>3799</v>
      </c>
      <c r="J151" s="105">
        <v>1630</v>
      </c>
      <c r="K151" s="105">
        <v>1467</v>
      </c>
      <c r="L151" s="105">
        <v>2137</v>
      </c>
      <c r="M151" s="105">
        <v>3206</v>
      </c>
      <c r="N151" s="105">
        <v>3989</v>
      </c>
      <c r="O151" s="105">
        <v>1210</v>
      </c>
      <c r="P151" s="105">
        <v>950</v>
      </c>
      <c r="Q151" s="105">
        <v>1203</v>
      </c>
      <c r="R151" s="43"/>
      <c r="S151" s="44"/>
      <c r="T151" s="44"/>
      <c r="U151" s="46"/>
      <c r="V151" s="46"/>
      <c r="W151" s="46"/>
      <c r="X151" s="46"/>
      <c r="Y151" s="46"/>
      <c r="Z151" s="46"/>
      <c r="AA151" s="46"/>
      <c r="AB151" s="45"/>
      <c r="AC151" s="46"/>
      <c r="AD151" s="46"/>
      <c r="AE151" s="46"/>
      <c r="AF151" s="46"/>
      <c r="AG151" s="46"/>
      <c r="AH151" s="46"/>
      <c r="AI151" s="47"/>
      <c r="AJ151" s="52"/>
      <c r="AK151" s="53"/>
    </row>
    <row r="152" spans="1:37" ht="21.75" x14ac:dyDescent="0.2">
      <c r="A152" s="250"/>
      <c r="B152" s="54"/>
      <c r="C152" s="90"/>
      <c r="D152" s="166"/>
      <c r="E152" s="51" t="s">
        <v>127</v>
      </c>
      <c r="F152" s="91"/>
      <c r="G152" s="54"/>
      <c r="H152" s="88">
        <f>H150*100/H151</f>
        <v>59.227583239201763</v>
      </c>
      <c r="I152" s="84">
        <f t="shared" ref="I152:Q152" si="21">I150*100/I151</f>
        <v>54.56699131350355</v>
      </c>
      <c r="J152" s="84">
        <f t="shared" si="21"/>
        <v>74.539877300613497</v>
      </c>
      <c r="K152" s="84">
        <f t="shared" si="21"/>
        <v>52.828902522154053</v>
      </c>
      <c r="L152" s="84">
        <f t="shared" si="21"/>
        <v>56.387459054749648</v>
      </c>
      <c r="M152" s="84">
        <f t="shared" si="21"/>
        <v>65.3150343106675</v>
      </c>
      <c r="N152" s="84">
        <f t="shared" si="21"/>
        <v>37.728754073702682</v>
      </c>
      <c r="O152" s="84">
        <f t="shared" si="21"/>
        <v>47.355371900826448</v>
      </c>
      <c r="P152" s="84">
        <f t="shared" si="21"/>
        <v>66.631578947368425</v>
      </c>
      <c r="Q152" s="84">
        <f t="shared" si="21"/>
        <v>77.971737323358269</v>
      </c>
      <c r="R152" s="58"/>
      <c r="S152" s="59"/>
      <c r="T152" s="59"/>
      <c r="U152" s="61"/>
      <c r="V152" s="61"/>
      <c r="W152" s="61"/>
      <c r="X152" s="61"/>
      <c r="Y152" s="61"/>
      <c r="Z152" s="61"/>
      <c r="AA152" s="61"/>
      <c r="AB152" s="60"/>
      <c r="AC152" s="61"/>
      <c r="AD152" s="61"/>
      <c r="AE152" s="61"/>
      <c r="AF152" s="61"/>
      <c r="AG152" s="61"/>
      <c r="AH152" s="61"/>
      <c r="AI152" s="47"/>
      <c r="AJ152" s="52"/>
      <c r="AK152" s="37"/>
    </row>
    <row r="153" spans="1:37" ht="43.5" customHeight="1" x14ac:dyDescent="0.2">
      <c r="A153" s="250"/>
      <c r="B153" s="260">
        <v>34</v>
      </c>
      <c r="C153" s="118" t="s">
        <v>315</v>
      </c>
      <c r="D153" s="255" t="s">
        <v>316</v>
      </c>
      <c r="E153" s="51" t="s">
        <v>317</v>
      </c>
      <c r="F153" s="261">
        <v>15</v>
      </c>
      <c r="G153" s="260">
        <v>21</v>
      </c>
      <c r="H153" s="105">
        <v>76</v>
      </c>
      <c r="I153" s="105">
        <v>64</v>
      </c>
      <c r="J153" s="105">
        <v>8</v>
      </c>
      <c r="K153" s="105">
        <v>1</v>
      </c>
      <c r="L153" s="105">
        <v>0</v>
      </c>
      <c r="M153" s="105">
        <v>0</v>
      </c>
      <c r="N153" s="105">
        <v>3</v>
      </c>
      <c r="O153" s="105">
        <v>0</v>
      </c>
      <c r="P153" s="105">
        <v>0</v>
      </c>
      <c r="Q153" s="105">
        <v>0</v>
      </c>
      <c r="R153" s="68" t="s">
        <v>55</v>
      </c>
      <c r="S153" s="68"/>
      <c r="T153" s="68"/>
      <c r="U153" s="254" t="s">
        <v>46</v>
      </c>
      <c r="V153" s="68"/>
      <c r="W153" s="254"/>
      <c r="X153" s="254"/>
      <c r="Y153" s="254"/>
      <c r="Z153" s="254" t="s">
        <v>46</v>
      </c>
      <c r="AA153" s="254"/>
      <c r="AB153" s="254"/>
      <c r="AC153" s="254"/>
      <c r="AD153" s="254"/>
      <c r="AE153" s="254"/>
      <c r="AF153" s="254"/>
      <c r="AG153" s="254"/>
      <c r="AH153" s="254"/>
      <c r="AI153" s="255" t="s">
        <v>318</v>
      </c>
      <c r="AJ153" s="262" t="s">
        <v>48</v>
      </c>
      <c r="AK153" s="202" t="s">
        <v>214</v>
      </c>
    </row>
    <row r="154" spans="1:37" ht="65.25" customHeight="1" x14ac:dyDescent="0.2">
      <c r="A154" s="250"/>
      <c r="B154" s="248"/>
      <c r="C154" s="263"/>
      <c r="D154" s="136"/>
      <c r="E154" s="51" t="s">
        <v>319</v>
      </c>
      <c r="F154" s="264"/>
      <c r="G154" s="248"/>
      <c r="H154" s="41">
        <v>487</v>
      </c>
      <c r="I154" s="41">
        <v>312</v>
      </c>
      <c r="J154" s="41">
        <v>112</v>
      </c>
      <c r="K154" s="41">
        <v>12</v>
      </c>
      <c r="L154" s="41">
        <v>18</v>
      </c>
      <c r="M154" s="41">
        <v>10</v>
      </c>
      <c r="N154" s="41">
        <v>21</v>
      </c>
      <c r="O154" s="41">
        <v>2</v>
      </c>
      <c r="P154" s="41">
        <v>0</v>
      </c>
      <c r="Q154" s="41">
        <v>0</v>
      </c>
      <c r="R154" s="44"/>
      <c r="S154" s="44"/>
      <c r="T154" s="44"/>
      <c r="U154" s="249"/>
      <c r="V154" s="44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136"/>
      <c r="AJ154" s="262"/>
      <c r="AK154" s="204"/>
    </row>
    <row r="155" spans="1:37" ht="21.75" x14ac:dyDescent="0.2">
      <c r="A155" s="250"/>
      <c r="B155" s="258"/>
      <c r="C155" s="154"/>
      <c r="D155" s="253"/>
      <c r="E155" s="51" t="s">
        <v>127</v>
      </c>
      <c r="F155" s="265"/>
      <c r="G155" s="258"/>
      <c r="H155" s="88">
        <f>H153*100/H154</f>
        <v>15.605749486652977</v>
      </c>
      <c r="I155" s="41">
        <v>20.399999999999999</v>
      </c>
      <c r="J155" s="41">
        <v>10.34</v>
      </c>
      <c r="K155" s="41">
        <v>12.5</v>
      </c>
      <c r="L155" s="41">
        <v>0</v>
      </c>
      <c r="M155" s="41">
        <v>0</v>
      </c>
      <c r="N155" s="41">
        <v>22.22</v>
      </c>
      <c r="O155" s="41">
        <v>0</v>
      </c>
      <c r="P155" s="41">
        <v>0</v>
      </c>
      <c r="Q155" s="41">
        <v>0</v>
      </c>
      <c r="R155" s="44"/>
      <c r="S155" s="44"/>
      <c r="T155" s="44"/>
      <c r="U155" s="249"/>
      <c r="V155" s="44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136"/>
      <c r="AJ155" s="262"/>
      <c r="AK155" s="207"/>
    </row>
    <row r="156" spans="1:37" ht="68.25" customHeight="1" x14ac:dyDescent="0.2">
      <c r="A156" s="250"/>
      <c r="B156" s="260">
        <v>35</v>
      </c>
      <c r="C156" s="118" t="s">
        <v>320</v>
      </c>
      <c r="D156" s="79" t="s">
        <v>321</v>
      </c>
      <c r="E156" s="154" t="s">
        <v>322</v>
      </c>
      <c r="F156" s="266"/>
      <c r="G156" s="267"/>
      <c r="H156" s="268">
        <v>565</v>
      </c>
      <c r="I156" s="268">
        <v>138</v>
      </c>
      <c r="J156" s="268">
        <v>23</v>
      </c>
      <c r="K156" s="268">
        <v>41</v>
      </c>
      <c r="L156" s="268">
        <v>160</v>
      </c>
      <c r="M156" s="268">
        <v>85</v>
      </c>
      <c r="N156" s="268">
        <v>56</v>
      </c>
      <c r="O156" s="268">
        <v>33</v>
      </c>
      <c r="P156" s="268">
        <v>13</v>
      </c>
      <c r="Q156" s="268">
        <v>16</v>
      </c>
      <c r="R156" s="68" t="s">
        <v>63</v>
      </c>
      <c r="S156" s="68"/>
      <c r="T156" s="68"/>
      <c r="U156" s="254" t="s">
        <v>46</v>
      </c>
      <c r="V156" s="68"/>
      <c r="W156" s="254"/>
      <c r="X156" s="254"/>
      <c r="Y156" s="254"/>
      <c r="Z156" s="254"/>
      <c r="AA156" s="254"/>
      <c r="AB156" s="254"/>
      <c r="AC156" s="254"/>
      <c r="AD156" s="254" t="s">
        <v>46</v>
      </c>
      <c r="AE156" s="254"/>
      <c r="AF156" s="254"/>
      <c r="AG156" s="254"/>
      <c r="AH156" s="254"/>
      <c r="AI156" s="255" t="s">
        <v>132</v>
      </c>
      <c r="AJ156" s="262" t="s">
        <v>48</v>
      </c>
      <c r="AK156" s="202" t="s">
        <v>214</v>
      </c>
    </row>
    <row r="157" spans="1:37" ht="43.5" x14ac:dyDescent="0.5">
      <c r="A157" s="250"/>
      <c r="B157" s="248"/>
      <c r="C157" s="263"/>
      <c r="D157" s="47"/>
      <c r="E157" s="263" t="s">
        <v>323</v>
      </c>
      <c r="F157" s="269"/>
      <c r="G157" s="247"/>
      <c r="H157" s="189">
        <v>370567</v>
      </c>
      <c r="I157" s="189">
        <v>73952</v>
      </c>
      <c r="J157" s="189">
        <v>24162</v>
      </c>
      <c r="K157" s="189">
        <v>32209</v>
      </c>
      <c r="L157" s="189">
        <v>48813</v>
      </c>
      <c r="M157" s="189">
        <v>49606</v>
      </c>
      <c r="N157" s="189">
        <v>57658</v>
      </c>
      <c r="O157" s="189">
        <v>39384</v>
      </c>
      <c r="P157" s="189">
        <v>15744</v>
      </c>
      <c r="Q157" s="189">
        <v>29039</v>
      </c>
      <c r="R157" s="44"/>
      <c r="S157" s="44"/>
      <c r="T157" s="44"/>
      <c r="U157" s="249"/>
      <c r="V157" s="44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136"/>
      <c r="AJ157" s="262"/>
      <c r="AK157" s="204"/>
    </row>
    <row r="158" spans="1:37" ht="21.75" x14ac:dyDescent="0.5">
      <c r="A158" s="270"/>
      <c r="B158" s="258"/>
      <c r="C158" s="154"/>
      <c r="D158" s="62"/>
      <c r="E158" s="51" t="s">
        <v>59</v>
      </c>
      <c r="F158" s="271"/>
      <c r="G158" s="259"/>
      <c r="H158" s="272">
        <f>H156*100000/H157</f>
        <v>152.46905417913629</v>
      </c>
      <c r="I158" s="273">
        <f t="shared" ref="I158:Q158" si="22">I156*100000/I157</f>
        <v>186.60752920813502</v>
      </c>
      <c r="J158" s="273">
        <f t="shared" si="22"/>
        <v>95.190795463951659</v>
      </c>
      <c r="K158" s="273">
        <f t="shared" si="22"/>
        <v>127.29361358626471</v>
      </c>
      <c r="L158" s="273">
        <f t="shared" si="22"/>
        <v>327.78153360785035</v>
      </c>
      <c r="M158" s="273">
        <f t="shared" si="22"/>
        <v>171.35023989033584</v>
      </c>
      <c r="N158" s="273">
        <f t="shared" si="22"/>
        <v>97.124423323736522</v>
      </c>
      <c r="O158" s="273">
        <f t="shared" si="22"/>
        <v>83.790371724558199</v>
      </c>
      <c r="P158" s="273">
        <f t="shared" si="22"/>
        <v>82.57113821138212</v>
      </c>
      <c r="Q158" s="273">
        <f t="shared" si="22"/>
        <v>55.098316057715486</v>
      </c>
      <c r="R158" s="44"/>
      <c r="S158" s="44"/>
      <c r="T158" s="44"/>
      <c r="U158" s="249"/>
      <c r="V158" s="44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136"/>
      <c r="AJ158" s="262"/>
      <c r="AK158" s="207"/>
    </row>
    <row r="159" spans="1:37" ht="54.75" customHeight="1" x14ac:dyDescent="0.2">
      <c r="A159" s="153" t="s">
        <v>324</v>
      </c>
      <c r="B159" s="63">
        <v>36</v>
      </c>
      <c r="C159" s="92" t="s">
        <v>325</v>
      </c>
      <c r="D159" s="79" t="s">
        <v>326</v>
      </c>
      <c r="E159" s="51" t="s">
        <v>327</v>
      </c>
      <c r="F159" s="85">
        <v>16</v>
      </c>
      <c r="G159" s="78">
        <v>22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67" t="s">
        <v>45</v>
      </c>
      <c r="S159" s="68"/>
      <c r="T159" s="70" t="s">
        <v>46</v>
      </c>
      <c r="U159" s="70" t="s">
        <v>46</v>
      </c>
      <c r="V159" s="68"/>
      <c r="W159" s="70"/>
      <c r="X159" s="70"/>
      <c r="Y159" s="70"/>
      <c r="Z159" s="70"/>
      <c r="AA159" s="70" t="s">
        <v>46</v>
      </c>
      <c r="AB159" s="70"/>
      <c r="AC159" s="70"/>
      <c r="AD159" s="70"/>
      <c r="AE159" s="70"/>
      <c r="AF159" s="70"/>
      <c r="AG159" s="70"/>
      <c r="AH159" s="70"/>
      <c r="AI159" s="79" t="s">
        <v>95</v>
      </c>
      <c r="AJ159" s="122" t="s">
        <v>328</v>
      </c>
      <c r="AK159" s="49" t="s">
        <v>329</v>
      </c>
    </row>
    <row r="160" spans="1:37" ht="43.5" x14ac:dyDescent="0.2">
      <c r="A160" s="156"/>
      <c r="B160" s="35"/>
      <c r="C160" s="34"/>
      <c r="D160" s="47"/>
      <c r="E160" s="51" t="s">
        <v>330</v>
      </c>
      <c r="F160" s="87"/>
      <c r="G160" s="81"/>
      <c r="H160" s="109">
        <v>9</v>
      </c>
      <c r="I160" s="109">
        <v>1</v>
      </c>
      <c r="J160" s="109">
        <v>1</v>
      </c>
      <c r="K160" s="109">
        <v>1</v>
      </c>
      <c r="L160" s="109">
        <v>1</v>
      </c>
      <c r="M160" s="109">
        <v>1</v>
      </c>
      <c r="N160" s="109">
        <v>1</v>
      </c>
      <c r="O160" s="109">
        <v>1</v>
      </c>
      <c r="P160" s="109">
        <v>1</v>
      </c>
      <c r="Q160" s="109">
        <v>1</v>
      </c>
      <c r="R160" s="43"/>
      <c r="S160" s="44"/>
      <c r="T160" s="45"/>
      <c r="U160" s="45"/>
      <c r="V160" s="44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7"/>
      <c r="AJ160" s="131"/>
      <c r="AK160" s="53"/>
    </row>
    <row r="161" spans="1:37" ht="32.25" customHeight="1" x14ac:dyDescent="0.2">
      <c r="A161" s="156"/>
      <c r="B161" s="35"/>
      <c r="C161" s="90"/>
      <c r="D161" s="62"/>
      <c r="E161" s="51" t="s">
        <v>127</v>
      </c>
      <c r="F161" s="87"/>
      <c r="G161" s="81"/>
      <c r="H161" s="274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43"/>
      <c r="S161" s="44"/>
      <c r="T161" s="45"/>
      <c r="U161" s="45"/>
      <c r="V161" s="44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7"/>
      <c r="AJ161" s="131"/>
      <c r="AK161" s="37"/>
    </row>
    <row r="162" spans="1:37" ht="42.75" customHeight="1" x14ac:dyDescent="0.2">
      <c r="A162" s="153" t="s">
        <v>331</v>
      </c>
      <c r="B162" s="63">
        <v>37</v>
      </c>
      <c r="C162" s="92" t="s">
        <v>332</v>
      </c>
      <c r="D162" s="79" t="s">
        <v>333</v>
      </c>
      <c r="E162" s="275" t="s">
        <v>334</v>
      </c>
      <c r="F162" s="65"/>
      <c r="G162" s="86"/>
      <c r="H162" s="66">
        <f>I162+J162+K162+L162+M162+N162+O162+P162+Q162</f>
        <v>828</v>
      </c>
      <c r="I162" s="66">
        <v>545</v>
      </c>
      <c r="J162" s="66">
        <v>3</v>
      </c>
      <c r="K162" s="66">
        <v>21</v>
      </c>
      <c r="L162" s="66">
        <v>100</v>
      </c>
      <c r="M162" s="66">
        <v>63</v>
      </c>
      <c r="N162" s="66">
        <v>47</v>
      </c>
      <c r="O162" s="66">
        <v>49</v>
      </c>
      <c r="P162" s="66">
        <v>0</v>
      </c>
      <c r="Q162" s="66">
        <v>0</v>
      </c>
      <c r="R162" s="67" t="s">
        <v>45</v>
      </c>
      <c r="S162" s="68"/>
      <c r="T162" s="68"/>
      <c r="U162" s="70" t="s">
        <v>46</v>
      </c>
      <c r="V162" s="68"/>
      <c r="W162" s="70"/>
      <c r="X162" s="70"/>
      <c r="Y162" s="70"/>
      <c r="Z162" s="70"/>
      <c r="AA162" s="70"/>
      <c r="AB162" s="70"/>
      <c r="AC162" s="70"/>
      <c r="AD162" s="70" t="s">
        <v>46</v>
      </c>
      <c r="AE162" s="70"/>
      <c r="AF162" s="70"/>
      <c r="AG162" s="70"/>
      <c r="AH162" s="70"/>
      <c r="AI162" s="79" t="s">
        <v>335</v>
      </c>
      <c r="AJ162" s="52" t="s">
        <v>336</v>
      </c>
      <c r="AK162" s="49" t="s">
        <v>289</v>
      </c>
    </row>
    <row r="163" spans="1:37" ht="45.75" customHeight="1" x14ac:dyDescent="0.2">
      <c r="A163" s="156"/>
      <c r="B163" s="35"/>
      <c r="C163" s="34"/>
      <c r="D163" s="47"/>
      <c r="E163" s="275" t="s">
        <v>337</v>
      </c>
      <c r="F163" s="39"/>
      <c r="G163" s="40"/>
      <c r="H163" s="66">
        <f>I163+J163+K163+L163+M163+N163+O163+P163+Q163</f>
        <v>774</v>
      </c>
      <c r="I163" s="66">
        <v>464</v>
      </c>
      <c r="J163" s="66">
        <v>1</v>
      </c>
      <c r="K163" s="66">
        <v>41</v>
      </c>
      <c r="L163" s="66">
        <v>66</v>
      </c>
      <c r="M163" s="66">
        <v>83</v>
      </c>
      <c r="N163" s="66">
        <v>51</v>
      </c>
      <c r="O163" s="66">
        <v>23</v>
      </c>
      <c r="P163" s="66">
        <v>27</v>
      </c>
      <c r="Q163" s="66">
        <v>18</v>
      </c>
      <c r="R163" s="43"/>
      <c r="S163" s="44"/>
      <c r="T163" s="44"/>
      <c r="U163" s="45"/>
      <c r="V163" s="44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7"/>
      <c r="AJ163" s="52"/>
      <c r="AK163" s="53"/>
    </row>
    <row r="164" spans="1:37" ht="21.75" customHeight="1" x14ac:dyDescent="0.2">
      <c r="A164" s="156"/>
      <c r="B164" s="35"/>
      <c r="C164" s="90"/>
      <c r="D164" s="62"/>
      <c r="E164" s="51" t="s">
        <v>338</v>
      </c>
      <c r="F164" s="56"/>
      <c r="G164" s="57"/>
      <c r="H164" s="276">
        <f>(H162-H163)/H162*100</f>
        <v>6.5217391304347823</v>
      </c>
      <c r="I164" s="206">
        <f t="shared" ref="I164:O164" si="23">(I162-I163)/I162*100</f>
        <v>14.862385321100918</v>
      </c>
      <c r="J164" s="206">
        <f t="shared" si="23"/>
        <v>66.666666666666657</v>
      </c>
      <c r="K164" s="206">
        <v>0</v>
      </c>
      <c r="L164" s="206">
        <f t="shared" si="23"/>
        <v>34</v>
      </c>
      <c r="M164" s="206">
        <v>0</v>
      </c>
      <c r="N164" s="206">
        <f t="shared" si="23"/>
        <v>-8.5106382978723403</v>
      </c>
      <c r="O164" s="206">
        <f t="shared" si="23"/>
        <v>53.061224489795919</v>
      </c>
      <c r="P164" s="206">
        <v>0</v>
      </c>
      <c r="Q164" s="206">
        <v>0</v>
      </c>
      <c r="R164" s="43"/>
      <c r="S164" s="44"/>
      <c r="T164" s="44"/>
      <c r="U164" s="45"/>
      <c r="V164" s="44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7"/>
      <c r="AJ164" s="52"/>
      <c r="AK164" s="37"/>
    </row>
    <row r="165" spans="1:37" ht="43.5" x14ac:dyDescent="0.2">
      <c r="A165" s="153" t="s">
        <v>339</v>
      </c>
      <c r="B165" s="63">
        <v>38</v>
      </c>
      <c r="C165" s="92" t="s">
        <v>340</v>
      </c>
      <c r="D165" s="79" t="s">
        <v>341</v>
      </c>
      <c r="E165" s="275" t="s">
        <v>342</v>
      </c>
      <c r="F165" s="65"/>
      <c r="G165" s="63">
        <v>23</v>
      </c>
      <c r="H165" s="41">
        <v>11</v>
      </c>
      <c r="I165" s="41">
        <v>11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67" t="s">
        <v>55</v>
      </c>
      <c r="S165" s="70" t="s">
        <v>46</v>
      </c>
      <c r="T165" s="68"/>
      <c r="U165" s="70" t="s">
        <v>46</v>
      </c>
      <c r="V165" s="68"/>
      <c r="W165" s="70"/>
      <c r="X165" s="70"/>
      <c r="Y165" s="70"/>
      <c r="Z165" s="70" t="s">
        <v>46</v>
      </c>
      <c r="AA165" s="70"/>
      <c r="AB165" s="70"/>
      <c r="AC165" s="70"/>
      <c r="AD165" s="70"/>
      <c r="AE165" s="70"/>
      <c r="AF165" s="70"/>
      <c r="AG165" s="70"/>
      <c r="AH165" s="70"/>
      <c r="AI165" s="79" t="s">
        <v>95</v>
      </c>
      <c r="AJ165" s="52" t="s">
        <v>48</v>
      </c>
      <c r="AK165" s="49" t="s">
        <v>49</v>
      </c>
    </row>
    <row r="166" spans="1:37" ht="21.75" x14ac:dyDescent="0.2">
      <c r="A166" s="156"/>
      <c r="B166" s="35"/>
      <c r="C166" s="34"/>
      <c r="D166" s="47"/>
      <c r="E166" s="275" t="s">
        <v>343</v>
      </c>
      <c r="F166" s="39"/>
      <c r="G166" s="35"/>
      <c r="H166" s="41">
        <v>2409</v>
      </c>
      <c r="I166" s="41">
        <v>1307</v>
      </c>
      <c r="J166" s="41">
        <v>118</v>
      </c>
      <c r="K166" s="41">
        <v>79</v>
      </c>
      <c r="L166" s="41">
        <v>144</v>
      </c>
      <c r="M166" s="41">
        <v>115</v>
      </c>
      <c r="N166" s="41">
        <v>544</v>
      </c>
      <c r="O166" s="41">
        <v>102</v>
      </c>
      <c r="P166" s="41">
        <v>0</v>
      </c>
      <c r="Q166" s="41">
        <v>0</v>
      </c>
      <c r="R166" s="43"/>
      <c r="S166" s="45"/>
      <c r="T166" s="44"/>
      <c r="U166" s="45"/>
      <c r="V166" s="44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7"/>
      <c r="AJ166" s="52"/>
      <c r="AK166" s="53"/>
    </row>
    <row r="167" spans="1:37" ht="42" customHeight="1" x14ac:dyDescent="0.2">
      <c r="A167" s="156"/>
      <c r="B167" s="35"/>
      <c r="C167" s="90"/>
      <c r="D167" s="62"/>
      <c r="E167" s="51" t="s">
        <v>344</v>
      </c>
      <c r="F167" s="56"/>
      <c r="G167" s="54"/>
      <c r="H167" s="89">
        <v>4.57</v>
      </c>
      <c r="I167" s="84">
        <f>I165*1000/I166</f>
        <v>8.4162203519510328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3"/>
      <c r="S167" s="45"/>
      <c r="T167" s="44"/>
      <c r="U167" s="45"/>
      <c r="V167" s="44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7"/>
      <c r="AJ167" s="52"/>
      <c r="AK167" s="37"/>
    </row>
    <row r="168" spans="1:37" ht="68.25" customHeight="1" x14ac:dyDescent="0.2">
      <c r="A168" s="153" t="s">
        <v>345</v>
      </c>
      <c r="B168" s="63">
        <v>39</v>
      </c>
      <c r="C168" s="92" t="s">
        <v>346</v>
      </c>
      <c r="D168" s="79" t="s">
        <v>347</v>
      </c>
      <c r="E168" s="275" t="s">
        <v>348</v>
      </c>
      <c r="F168" s="65"/>
      <c r="G168" s="86"/>
      <c r="H168" s="209" t="s">
        <v>349</v>
      </c>
      <c r="I168" s="116"/>
      <c r="J168" s="116"/>
      <c r="K168" s="116"/>
      <c r="L168" s="116"/>
      <c r="M168" s="116"/>
      <c r="N168" s="116"/>
      <c r="O168" s="116"/>
      <c r="P168" s="116"/>
      <c r="Q168" s="117"/>
      <c r="R168" s="67" t="s">
        <v>45</v>
      </c>
      <c r="S168" s="68"/>
      <c r="T168" s="68"/>
      <c r="U168" s="70" t="s">
        <v>46</v>
      </c>
      <c r="V168" s="68"/>
      <c r="W168" s="70"/>
      <c r="X168" s="70" t="s">
        <v>46</v>
      </c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9" t="s">
        <v>47</v>
      </c>
      <c r="AJ168" s="52" t="s">
        <v>48</v>
      </c>
      <c r="AK168" s="49" t="s">
        <v>214</v>
      </c>
    </row>
    <row r="169" spans="1:37" ht="43.5" x14ac:dyDescent="0.2">
      <c r="A169" s="156"/>
      <c r="B169" s="35"/>
      <c r="C169" s="34"/>
      <c r="D169" s="47"/>
      <c r="E169" s="275" t="s">
        <v>350</v>
      </c>
      <c r="F169" s="39"/>
      <c r="G169" s="40"/>
      <c r="H169" s="41">
        <v>9</v>
      </c>
      <c r="I169" s="41">
        <v>1</v>
      </c>
      <c r="J169" s="41">
        <v>1</v>
      </c>
      <c r="K169" s="41">
        <v>1</v>
      </c>
      <c r="L169" s="41">
        <v>1</v>
      </c>
      <c r="M169" s="41">
        <v>1</v>
      </c>
      <c r="N169" s="41">
        <v>1</v>
      </c>
      <c r="O169" s="41">
        <v>1</v>
      </c>
      <c r="P169" s="41">
        <v>1</v>
      </c>
      <c r="Q169" s="41">
        <v>1</v>
      </c>
      <c r="R169" s="43"/>
      <c r="S169" s="44"/>
      <c r="T169" s="44"/>
      <c r="U169" s="45"/>
      <c r="V169" s="44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7"/>
      <c r="AJ169" s="52"/>
      <c r="AK169" s="53"/>
    </row>
    <row r="170" spans="1:37" ht="21.75" x14ac:dyDescent="0.2">
      <c r="A170" s="156"/>
      <c r="B170" s="35"/>
      <c r="C170" s="90"/>
      <c r="D170" s="62"/>
      <c r="E170" s="51" t="s">
        <v>127</v>
      </c>
      <c r="F170" s="56"/>
      <c r="G170" s="57"/>
      <c r="H170" s="41" t="s">
        <v>128</v>
      </c>
      <c r="I170" s="41" t="s">
        <v>128</v>
      </c>
      <c r="J170" s="41" t="s">
        <v>128</v>
      </c>
      <c r="K170" s="41" t="s">
        <v>128</v>
      </c>
      <c r="L170" s="41" t="s">
        <v>128</v>
      </c>
      <c r="M170" s="41" t="s">
        <v>128</v>
      </c>
      <c r="N170" s="41" t="s">
        <v>128</v>
      </c>
      <c r="O170" s="41" t="s">
        <v>128</v>
      </c>
      <c r="P170" s="41" t="s">
        <v>128</v>
      </c>
      <c r="Q170" s="41" t="s">
        <v>128</v>
      </c>
      <c r="R170" s="43"/>
      <c r="S170" s="44"/>
      <c r="T170" s="44"/>
      <c r="U170" s="45"/>
      <c r="V170" s="44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7"/>
      <c r="AJ170" s="52"/>
      <c r="AK170" s="37"/>
    </row>
    <row r="171" spans="1:37" ht="45" customHeight="1" x14ac:dyDescent="0.2">
      <c r="A171" s="153" t="s">
        <v>351</v>
      </c>
      <c r="B171" s="63">
        <v>40</v>
      </c>
      <c r="C171" s="92" t="s">
        <v>352</v>
      </c>
      <c r="D171" s="79" t="s">
        <v>353</v>
      </c>
      <c r="E171" s="51" t="s">
        <v>354</v>
      </c>
      <c r="F171" s="65"/>
      <c r="G171" s="63">
        <v>24</v>
      </c>
      <c r="H171" s="277">
        <v>113183</v>
      </c>
      <c r="I171" s="277">
        <v>27192</v>
      </c>
      <c r="J171" s="277">
        <v>8268</v>
      </c>
      <c r="K171" s="277">
        <v>10469</v>
      </c>
      <c r="L171" s="277">
        <v>13837</v>
      </c>
      <c r="M171" s="277">
        <v>22250</v>
      </c>
      <c r="N171" s="277">
        <v>10537</v>
      </c>
      <c r="O171" s="277">
        <v>5655</v>
      </c>
      <c r="P171" s="277">
        <v>8970</v>
      </c>
      <c r="Q171" s="277">
        <v>6005</v>
      </c>
      <c r="R171" s="67" t="s">
        <v>63</v>
      </c>
      <c r="S171" s="68"/>
      <c r="T171" s="70"/>
      <c r="U171" s="70" t="s">
        <v>46</v>
      </c>
      <c r="V171" s="70" t="s">
        <v>46</v>
      </c>
      <c r="W171" s="70"/>
      <c r="X171" s="70"/>
      <c r="Y171" s="70"/>
      <c r="Z171" s="70"/>
      <c r="AA171" s="70"/>
      <c r="AB171" s="70"/>
      <c r="AC171" s="70"/>
      <c r="AD171" s="70" t="s">
        <v>46</v>
      </c>
      <c r="AE171" s="70"/>
      <c r="AF171" s="70"/>
      <c r="AG171" s="70"/>
      <c r="AH171" s="70"/>
      <c r="AI171" s="79" t="s">
        <v>355</v>
      </c>
      <c r="AJ171" s="52" t="s">
        <v>356</v>
      </c>
      <c r="AK171" s="49" t="s">
        <v>357</v>
      </c>
    </row>
    <row r="172" spans="1:37" ht="43.5" x14ac:dyDescent="0.2">
      <c r="A172" s="156"/>
      <c r="B172" s="35"/>
      <c r="C172" s="34"/>
      <c r="D172" s="47"/>
      <c r="E172" s="51" t="s">
        <v>358</v>
      </c>
      <c r="F172" s="39"/>
      <c r="G172" s="35"/>
      <c r="H172" s="277">
        <v>612378</v>
      </c>
      <c r="I172" s="277">
        <v>167799</v>
      </c>
      <c r="J172" s="277">
        <v>45030</v>
      </c>
      <c r="K172" s="277">
        <v>45860</v>
      </c>
      <c r="L172" s="277">
        <v>64033</v>
      </c>
      <c r="M172" s="277">
        <v>99035</v>
      </c>
      <c r="N172" s="277">
        <v>90797</v>
      </c>
      <c r="O172" s="277">
        <v>40286</v>
      </c>
      <c r="P172" s="277">
        <v>29071</v>
      </c>
      <c r="Q172" s="277">
        <v>30467</v>
      </c>
      <c r="R172" s="43"/>
      <c r="S172" s="4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7"/>
      <c r="AJ172" s="52"/>
      <c r="AK172" s="53"/>
    </row>
    <row r="173" spans="1:37" ht="21.75" customHeight="1" x14ac:dyDescent="0.2">
      <c r="A173" s="156"/>
      <c r="B173" s="35"/>
      <c r="C173" s="90"/>
      <c r="D173" s="62"/>
      <c r="E173" s="51" t="s">
        <v>127</v>
      </c>
      <c r="F173" s="56"/>
      <c r="G173" s="54"/>
      <c r="H173" s="278">
        <f>H171*100/H172</f>
        <v>18.482538562783116</v>
      </c>
      <c r="I173" s="279">
        <f t="shared" ref="I173:Q173" si="24">I171*100/I172</f>
        <v>16.20510253338816</v>
      </c>
      <c r="J173" s="279">
        <f t="shared" si="24"/>
        <v>18.361092604930047</v>
      </c>
      <c r="K173" s="279">
        <f t="shared" si="24"/>
        <v>22.82817269952028</v>
      </c>
      <c r="L173" s="279">
        <f t="shared" si="24"/>
        <v>21.609170271578716</v>
      </c>
      <c r="M173" s="279">
        <f t="shared" si="24"/>
        <v>22.466804665017417</v>
      </c>
      <c r="N173" s="279">
        <f t="shared" si="24"/>
        <v>11.605008976067491</v>
      </c>
      <c r="O173" s="279">
        <f t="shared" si="24"/>
        <v>14.037134488407883</v>
      </c>
      <c r="P173" s="279">
        <f t="shared" si="24"/>
        <v>30.85549172715077</v>
      </c>
      <c r="Q173" s="279">
        <f t="shared" si="24"/>
        <v>19.709850001641119</v>
      </c>
      <c r="R173" s="43"/>
      <c r="S173" s="4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7"/>
      <c r="AJ173" s="52"/>
      <c r="AK173" s="37"/>
    </row>
    <row r="174" spans="1:37" ht="50.25" customHeight="1" x14ac:dyDescent="0.2">
      <c r="A174" s="153" t="s">
        <v>359</v>
      </c>
      <c r="B174" s="63">
        <v>41</v>
      </c>
      <c r="C174" s="92" t="s">
        <v>360</v>
      </c>
      <c r="D174" s="79" t="s">
        <v>154</v>
      </c>
      <c r="E174" s="51" t="s">
        <v>361</v>
      </c>
      <c r="F174" s="65"/>
      <c r="G174" s="86"/>
      <c r="H174" s="41">
        <v>2610</v>
      </c>
      <c r="I174" s="41">
        <v>833</v>
      </c>
      <c r="J174" s="41">
        <v>42</v>
      </c>
      <c r="K174" s="41">
        <v>11</v>
      </c>
      <c r="L174" s="41">
        <v>1163</v>
      </c>
      <c r="M174" s="41">
        <v>83</v>
      </c>
      <c r="N174" s="41">
        <v>215</v>
      </c>
      <c r="O174" s="41">
        <v>123</v>
      </c>
      <c r="P174" s="41">
        <v>139</v>
      </c>
      <c r="Q174" s="41">
        <v>1</v>
      </c>
      <c r="R174" s="67" t="s">
        <v>63</v>
      </c>
      <c r="S174" s="68"/>
      <c r="T174" s="68"/>
      <c r="U174" s="70" t="s">
        <v>46</v>
      </c>
      <c r="V174" s="68"/>
      <c r="W174" s="70"/>
      <c r="X174" s="70"/>
      <c r="Y174" s="70"/>
      <c r="Z174" s="70"/>
      <c r="AA174" s="70" t="s">
        <v>46</v>
      </c>
      <c r="AB174" s="70"/>
      <c r="AC174" s="70"/>
      <c r="AD174" s="70"/>
      <c r="AE174" s="70"/>
      <c r="AF174" s="70"/>
      <c r="AG174" s="70"/>
      <c r="AH174" s="70"/>
      <c r="AI174" s="79" t="s">
        <v>362</v>
      </c>
      <c r="AJ174" s="52" t="s">
        <v>89</v>
      </c>
      <c r="AK174" s="49" t="s">
        <v>125</v>
      </c>
    </row>
    <row r="175" spans="1:37" ht="43.5" x14ac:dyDescent="0.2">
      <c r="A175" s="156"/>
      <c r="B175" s="35"/>
      <c r="C175" s="34"/>
      <c r="D175" s="47"/>
      <c r="E175" s="51" t="s">
        <v>363</v>
      </c>
      <c r="F175" s="39"/>
      <c r="G175" s="40"/>
      <c r="H175" s="41">
        <v>12155</v>
      </c>
      <c r="I175" s="41">
        <v>1761</v>
      </c>
      <c r="J175" s="41">
        <v>567</v>
      </c>
      <c r="K175" s="41">
        <v>819</v>
      </c>
      <c r="L175" s="41">
        <v>1190</v>
      </c>
      <c r="M175" s="41">
        <v>1200</v>
      </c>
      <c r="N175" s="41">
        <v>1373</v>
      </c>
      <c r="O175" s="41">
        <v>928</v>
      </c>
      <c r="P175" s="41">
        <v>3667</v>
      </c>
      <c r="Q175" s="41">
        <v>650</v>
      </c>
      <c r="R175" s="43"/>
      <c r="S175" s="44"/>
      <c r="T175" s="44"/>
      <c r="U175" s="45"/>
      <c r="V175" s="44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7"/>
      <c r="AJ175" s="52"/>
      <c r="AK175" s="53"/>
    </row>
    <row r="176" spans="1:37" ht="21.75" x14ac:dyDescent="0.2">
      <c r="A176" s="156"/>
      <c r="B176" s="35"/>
      <c r="C176" s="90"/>
      <c r="D176" s="62"/>
      <c r="E176" s="51" t="s">
        <v>127</v>
      </c>
      <c r="F176" s="56"/>
      <c r="G176" s="57"/>
      <c r="H176" s="88">
        <f>H174*100/H175</f>
        <v>21.472645002056765</v>
      </c>
      <c r="I176" s="84">
        <f t="shared" ref="I176:Q176" si="25">I174*100/I175</f>
        <v>47.302668938103352</v>
      </c>
      <c r="J176" s="84">
        <f t="shared" si="25"/>
        <v>7.4074074074074074</v>
      </c>
      <c r="K176" s="84">
        <f t="shared" si="25"/>
        <v>1.343101343101343</v>
      </c>
      <c r="L176" s="84">
        <f t="shared" si="25"/>
        <v>97.731092436974791</v>
      </c>
      <c r="M176" s="84">
        <f t="shared" si="25"/>
        <v>6.916666666666667</v>
      </c>
      <c r="N176" s="84">
        <f t="shared" si="25"/>
        <v>15.659140568099053</v>
      </c>
      <c r="O176" s="84">
        <f t="shared" si="25"/>
        <v>13.254310344827585</v>
      </c>
      <c r="P176" s="84">
        <f t="shared" si="25"/>
        <v>3.7905644941368966</v>
      </c>
      <c r="Q176" s="84">
        <f t="shared" si="25"/>
        <v>0.15384615384615385</v>
      </c>
      <c r="R176" s="43"/>
      <c r="S176" s="44"/>
      <c r="T176" s="44"/>
      <c r="U176" s="45"/>
      <c r="V176" s="44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7"/>
      <c r="AJ176" s="52"/>
      <c r="AK176" s="37"/>
    </row>
    <row r="177" spans="1:37" ht="25.5" customHeight="1" x14ac:dyDescent="0.2">
      <c r="A177" s="156"/>
      <c r="B177" s="63">
        <v>42</v>
      </c>
      <c r="C177" s="92" t="s">
        <v>364</v>
      </c>
      <c r="D177" s="79" t="s">
        <v>365</v>
      </c>
      <c r="E177" s="51" t="s">
        <v>366</v>
      </c>
      <c r="F177" s="65">
        <v>17</v>
      </c>
      <c r="G177" s="63">
        <v>25</v>
      </c>
      <c r="H177" s="41">
        <v>10</v>
      </c>
      <c r="I177" s="41">
        <v>1</v>
      </c>
      <c r="J177" s="41">
        <v>2</v>
      </c>
      <c r="K177" s="41">
        <v>1</v>
      </c>
      <c r="L177" s="41">
        <v>1</v>
      </c>
      <c r="M177" s="41">
        <v>3</v>
      </c>
      <c r="N177" s="41">
        <v>0</v>
      </c>
      <c r="O177" s="41">
        <v>0</v>
      </c>
      <c r="P177" s="41">
        <v>2</v>
      </c>
      <c r="Q177" s="41">
        <v>0</v>
      </c>
      <c r="R177" s="67" t="s">
        <v>55</v>
      </c>
      <c r="S177" s="70" t="s">
        <v>46</v>
      </c>
      <c r="T177" s="68"/>
      <c r="U177" s="68"/>
      <c r="V177" s="68"/>
      <c r="W177" s="70"/>
      <c r="X177" s="70"/>
      <c r="Y177" s="70"/>
      <c r="Z177" s="70" t="s">
        <v>46</v>
      </c>
      <c r="AA177" s="70"/>
      <c r="AB177" s="70"/>
      <c r="AC177" s="70"/>
      <c r="AD177" s="70"/>
      <c r="AE177" s="70"/>
      <c r="AF177" s="70"/>
      <c r="AG177" s="70"/>
      <c r="AH177" s="70"/>
      <c r="AI177" s="79" t="s">
        <v>367</v>
      </c>
      <c r="AJ177" s="52" t="s">
        <v>89</v>
      </c>
      <c r="AK177" s="49" t="s">
        <v>125</v>
      </c>
    </row>
    <row r="178" spans="1:37" ht="21.75" x14ac:dyDescent="0.5">
      <c r="A178" s="156"/>
      <c r="B178" s="35"/>
      <c r="C178" s="34"/>
      <c r="D178" s="47"/>
      <c r="E178" s="51" t="s">
        <v>209</v>
      </c>
      <c r="F178" s="39"/>
      <c r="G178" s="35"/>
      <c r="H178" s="189">
        <v>459632</v>
      </c>
      <c r="I178" s="189">
        <v>91856</v>
      </c>
      <c r="J178" s="189">
        <v>30752</v>
      </c>
      <c r="K178" s="189">
        <v>41655</v>
      </c>
      <c r="L178" s="189">
        <v>58214</v>
      </c>
      <c r="M178" s="189">
        <v>61932</v>
      </c>
      <c r="N178" s="189">
        <v>71382</v>
      </c>
      <c r="O178" s="189">
        <v>48841</v>
      </c>
      <c r="P178" s="189">
        <v>19801</v>
      </c>
      <c r="Q178" s="189">
        <v>35199</v>
      </c>
      <c r="R178" s="43"/>
      <c r="S178" s="45"/>
      <c r="T178" s="44"/>
      <c r="U178" s="44"/>
      <c r="V178" s="44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7"/>
      <c r="AJ178" s="52"/>
      <c r="AK178" s="53"/>
    </row>
    <row r="179" spans="1:37" ht="21.75" x14ac:dyDescent="0.2">
      <c r="A179" s="165"/>
      <c r="B179" s="35"/>
      <c r="C179" s="90"/>
      <c r="D179" s="62"/>
      <c r="E179" s="51" t="s">
        <v>59</v>
      </c>
      <c r="F179" s="56"/>
      <c r="G179" s="54"/>
      <c r="H179" s="83">
        <f>H177*100000/H178</f>
        <v>2.1756535663313259</v>
      </c>
      <c r="I179" s="84">
        <f t="shared" ref="I179:Q179" si="26">I177*100000/I178</f>
        <v>1.088660512105905</v>
      </c>
      <c r="J179" s="84">
        <f t="shared" si="26"/>
        <v>6.5036420395421439</v>
      </c>
      <c r="K179" s="84">
        <f t="shared" si="26"/>
        <v>2.4006721882126993</v>
      </c>
      <c r="L179" s="84">
        <f t="shared" si="26"/>
        <v>1.7177998419624145</v>
      </c>
      <c r="M179" s="84">
        <f t="shared" si="26"/>
        <v>4.8440224762642901</v>
      </c>
      <c r="N179" s="84">
        <f t="shared" si="26"/>
        <v>0</v>
      </c>
      <c r="O179" s="84">
        <f t="shared" si="26"/>
        <v>0</v>
      </c>
      <c r="P179" s="84">
        <f t="shared" si="26"/>
        <v>10.10049997474875</v>
      </c>
      <c r="Q179" s="84">
        <f t="shared" si="26"/>
        <v>0</v>
      </c>
      <c r="R179" s="43"/>
      <c r="S179" s="45"/>
      <c r="T179" s="44"/>
      <c r="U179" s="44"/>
      <c r="V179" s="44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7"/>
      <c r="AJ179" s="52"/>
      <c r="AK179" s="37"/>
    </row>
    <row r="180" spans="1:37" ht="58.5" customHeight="1" x14ac:dyDescent="0.2">
      <c r="A180" s="153" t="s">
        <v>368</v>
      </c>
      <c r="B180" s="63">
        <v>43</v>
      </c>
      <c r="C180" s="92" t="s">
        <v>369</v>
      </c>
      <c r="D180" s="79" t="s">
        <v>370</v>
      </c>
      <c r="E180" s="113" t="s">
        <v>371</v>
      </c>
      <c r="F180" s="114"/>
      <c r="G180" s="94"/>
      <c r="H180" s="280">
        <v>185</v>
      </c>
      <c r="I180" s="281"/>
      <c r="J180" s="282"/>
      <c r="K180" s="282"/>
      <c r="L180" s="282"/>
      <c r="M180" s="282"/>
      <c r="N180" s="282"/>
      <c r="O180" s="282"/>
      <c r="P180" s="282"/>
      <c r="Q180" s="282"/>
      <c r="R180" s="67" t="s">
        <v>55</v>
      </c>
      <c r="S180" s="68"/>
      <c r="T180" s="68"/>
      <c r="U180" s="70" t="s">
        <v>46</v>
      </c>
      <c r="V180" s="68"/>
      <c r="W180" s="70"/>
      <c r="X180" s="70"/>
      <c r="Y180" s="70"/>
      <c r="Z180" s="70"/>
      <c r="AA180" s="70"/>
      <c r="AB180" s="70"/>
      <c r="AC180" s="70"/>
      <c r="AD180" s="70" t="s">
        <v>46</v>
      </c>
      <c r="AE180" s="70"/>
      <c r="AF180" s="70"/>
      <c r="AG180" s="70"/>
      <c r="AH180" s="70"/>
      <c r="AI180" s="79" t="s">
        <v>47</v>
      </c>
      <c r="AJ180" s="52" t="s">
        <v>48</v>
      </c>
      <c r="AK180" s="49" t="s">
        <v>372</v>
      </c>
    </row>
    <row r="181" spans="1:37" ht="44.25" customHeight="1" x14ac:dyDescent="0.2">
      <c r="A181" s="283"/>
      <c r="B181" s="35"/>
      <c r="C181" s="34"/>
      <c r="D181" s="47"/>
      <c r="E181" s="118" t="s">
        <v>373</v>
      </c>
      <c r="F181" s="119"/>
      <c r="G181" s="148"/>
      <c r="H181" s="280">
        <v>487</v>
      </c>
      <c r="I181" s="284"/>
      <c r="J181" s="285"/>
      <c r="K181" s="285"/>
      <c r="L181" s="285"/>
      <c r="M181" s="285"/>
      <c r="N181" s="285"/>
      <c r="O181" s="285"/>
      <c r="P181" s="285"/>
      <c r="Q181" s="285"/>
      <c r="R181" s="43"/>
      <c r="S181" s="44"/>
      <c r="T181" s="44"/>
      <c r="U181" s="45"/>
      <c r="V181" s="44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7"/>
      <c r="AJ181" s="52"/>
      <c r="AK181" s="53"/>
    </row>
    <row r="182" spans="1:37" ht="47.25" customHeight="1" x14ac:dyDescent="0.2">
      <c r="A182" s="283"/>
      <c r="B182" s="35"/>
      <c r="C182" s="34"/>
      <c r="D182" s="47"/>
      <c r="E182" s="51" t="s">
        <v>127</v>
      </c>
      <c r="F182" s="119"/>
      <c r="G182" s="148"/>
      <c r="H182" s="286">
        <v>37.99</v>
      </c>
      <c r="I182" s="284"/>
      <c r="J182" s="285"/>
      <c r="K182" s="285"/>
      <c r="L182" s="285"/>
      <c r="M182" s="285"/>
      <c r="N182" s="285"/>
      <c r="O182" s="285"/>
      <c r="P182" s="285"/>
      <c r="Q182" s="285"/>
      <c r="R182" s="43"/>
      <c r="S182" s="44"/>
      <c r="T182" s="44"/>
      <c r="U182" s="45"/>
      <c r="V182" s="44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7"/>
      <c r="AJ182" s="52"/>
      <c r="AK182" s="53"/>
    </row>
    <row r="183" spans="1:37" ht="47.25" customHeight="1" x14ac:dyDescent="0.2">
      <c r="A183" s="153" t="s">
        <v>374</v>
      </c>
      <c r="B183" s="63">
        <v>44</v>
      </c>
      <c r="C183" s="92" t="s">
        <v>375</v>
      </c>
      <c r="D183" s="79" t="s">
        <v>376</v>
      </c>
      <c r="E183" s="113" t="s">
        <v>377</v>
      </c>
      <c r="F183" s="114"/>
      <c r="G183" s="86"/>
      <c r="H183" s="41">
        <v>7</v>
      </c>
      <c r="I183" s="41">
        <v>1</v>
      </c>
      <c r="J183" s="41">
        <v>1</v>
      </c>
      <c r="K183" s="41">
        <v>1</v>
      </c>
      <c r="L183" s="41">
        <v>1</v>
      </c>
      <c r="M183" s="41">
        <v>1</v>
      </c>
      <c r="N183" s="41">
        <v>1</v>
      </c>
      <c r="O183" s="41">
        <v>1</v>
      </c>
      <c r="P183" s="41">
        <v>0</v>
      </c>
      <c r="Q183" s="41">
        <v>0</v>
      </c>
      <c r="R183" s="67" t="s">
        <v>45</v>
      </c>
      <c r="S183" s="70" t="s">
        <v>46</v>
      </c>
      <c r="T183" s="68"/>
      <c r="U183" s="68"/>
      <c r="V183" s="68"/>
      <c r="W183" s="70"/>
      <c r="X183" s="70"/>
      <c r="Y183" s="70"/>
      <c r="Z183" s="70"/>
      <c r="AA183" s="70" t="s">
        <v>46</v>
      </c>
      <c r="AB183" s="70"/>
      <c r="AC183" s="70"/>
      <c r="AD183" s="70"/>
      <c r="AE183" s="70"/>
      <c r="AF183" s="70"/>
      <c r="AG183" s="70"/>
      <c r="AH183" s="70"/>
      <c r="AI183" s="79" t="s">
        <v>196</v>
      </c>
      <c r="AJ183" s="52" t="s">
        <v>48</v>
      </c>
      <c r="AK183" s="49" t="s">
        <v>372</v>
      </c>
    </row>
    <row r="184" spans="1:37" ht="21.75" x14ac:dyDescent="0.2">
      <c r="A184" s="156"/>
      <c r="B184" s="35"/>
      <c r="C184" s="34"/>
      <c r="D184" s="47"/>
      <c r="E184" s="118" t="s">
        <v>378</v>
      </c>
      <c r="F184" s="119"/>
      <c r="G184" s="40"/>
      <c r="H184" s="41">
        <v>7</v>
      </c>
      <c r="I184" s="41">
        <v>1</v>
      </c>
      <c r="J184" s="41">
        <v>1</v>
      </c>
      <c r="K184" s="41">
        <v>1</v>
      </c>
      <c r="L184" s="41">
        <v>1</v>
      </c>
      <c r="M184" s="41">
        <v>1</v>
      </c>
      <c r="N184" s="41">
        <v>1</v>
      </c>
      <c r="O184" s="41">
        <v>1</v>
      </c>
      <c r="P184" s="41">
        <v>0</v>
      </c>
      <c r="Q184" s="41">
        <v>0</v>
      </c>
      <c r="R184" s="43"/>
      <c r="S184" s="45"/>
      <c r="T184" s="44"/>
      <c r="U184" s="44"/>
      <c r="V184" s="44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7"/>
      <c r="AJ184" s="52"/>
      <c r="AK184" s="53"/>
    </row>
    <row r="185" spans="1:37" ht="21.75" x14ac:dyDescent="0.2">
      <c r="A185" s="156"/>
      <c r="B185" s="35"/>
      <c r="C185" s="90"/>
      <c r="D185" s="62"/>
      <c r="E185" s="51" t="s">
        <v>127</v>
      </c>
      <c r="F185" s="120"/>
      <c r="G185" s="57"/>
      <c r="H185" s="287">
        <v>100</v>
      </c>
      <c r="I185" s="105">
        <v>100</v>
      </c>
      <c r="J185" s="105">
        <v>100</v>
      </c>
      <c r="K185" s="105">
        <v>100</v>
      </c>
      <c r="L185" s="105">
        <v>100</v>
      </c>
      <c r="M185" s="105">
        <v>100</v>
      </c>
      <c r="N185" s="105">
        <v>100</v>
      </c>
      <c r="O185" s="105">
        <v>100</v>
      </c>
      <c r="P185" s="105">
        <v>0</v>
      </c>
      <c r="Q185" s="105">
        <v>0</v>
      </c>
      <c r="R185" s="43"/>
      <c r="S185" s="45"/>
      <c r="T185" s="44"/>
      <c r="U185" s="44"/>
      <c r="V185" s="44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7"/>
      <c r="AJ185" s="52"/>
      <c r="AK185" s="37"/>
    </row>
    <row r="186" spans="1:37" ht="43.5" x14ac:dyDescent="0.2">
      <c r="A186" s="156"/>
      <c r="B186" s="63">
        <v>45</v>
      </c>
      <c r="C186" s="92" t="s">
        <v>379</v>
      </c>
      <c r="D186" s="79" t="s">
        <v>380</v>
      </c>
      <c r="E186" s="113" t="s">
        <v>381</v>
      </c>
      <c r="F186" s="124">
        <v>18</v>
      </c>
      <c r="G186" s="63">
        <v>26</v>
      </c>
      <c r="H186" s="105">
        <v>51</v>
      </c>
      <c r="I186" s="105">
        <v>10</v>
      </c>
      <c r="J186" s="105">
        <v>14</v>
      </c>
      <c r="K186" s="105">
        <v>4</v>
      </c>
      <c r="L186" s="105">
        <v>4</v>
      </c>
      <c r="M186" s="105">
        <v>5</v>
      </c>
      <c r="N186" s="105">
        <v>6</v>
      </c>
      <c r="O186" s="105">
        <v>4</v>
      </c>
      <c r="P186" s="105">
        <v>2</v>
      </c>
      <c r="Q186" s="105">
        <v>4</v>
      </c>
      <c r="R186" s="67" t="s">
        <v>55</v>
      </c>
      <c r="S186" s="70" t="s">
        <v>46</v>
      </c>
      <c r="T186" s="68"/>
      <c r="U186" s="70"/>
      <c r="V186" s="68"/>
      <c r="W186" s="70"/>
      <c r="X186" s="70"/>
      <c r="Y186" s="70"/>
      <c r="Z186" s="70" t="s">
        <v>46</v>
      </c>
      <c r="AA186" s="70"/>
      <c r="AB186" s="70"/>
      <c r="AC186" s="70"/>
      <c r="AD186" s="70"/>
      <c r="AE186" s="70"/>
      <c r="AF186" s="70"/>
      <c r="AG186" s="70"/>
      <c r="AH186" s="70"/>
      <c r="AI186" s="79" t="s">
        <v>367</v>
      </c>
      <c r="AJ186" s="52" t="s">
        <v>48</v>
      </c>
      <c r="AK186" s="49" t="s">
        <v>382</v>
      </c>
    </row>
    <row r="187" spans="1:37" ht="21.75" x14ac:dyDescent="0.5">
      <c r="A187" s="156"/>
      <c r="B187" s="35"/>
      <c r="C187" s="34"/>
      <c r="D187" s="47"/>
      <c r="E187" s="118" t="s">
        <v>383</v>
      </c>
      <c r="F187" s="129"/>
      <c r="G187" s="35"/>
      <c r="H187" s="189">
        <v>459632</v>
      </c>
      <c r="I187" s="189">
        <v>91856</v>
      </c>
      <c r="J187" s="189">
        <v>30752</v>
      </c>
      <c r="K187" s="189">
        <v>41655</v>
      </c>
      <c r="L187" s="189">
        <v>58214</v>
      </c>
      <c r="M187" s="189">
        <v>61932</v>
      </c>
      <c r="N187" s="189">
        <v>71382</v>
      </c>
      <c r="O187" s="189">
        <v>48841</v>
      </c>
      <c r="P187" s="189">
        <v>19801</v>
      </c>
      <c r="Q187" s="189">
        <v>35199</v>
      </c>
      <c r="R187" s="43"/>
      <c r="S187" s="45"/>
      <c r="T187" s="44"/>
      <c r="U187" s="45"/>
      <c r="V187" s="44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7"/>
      <c r="AJ187" s="52"/>
      <c r="AK187" s="53"/>
    </row>
    <row r="188" spans="1:37" ht="21.75" x14ac:dyDescent="0.2">
      <c r="A188" s="165"/>
      <c r="B188" s="35"/>
      <c r="C188" s="90"/>
      <c r="D188" s="62"/>
      <c r="E188" s="51" t="s">
        <v>59</v>
      </c>
      <c r="F188" s="137"/>
      <c r="G188" s="54"/>
      <c r="H188" s="83">
        <f>H186*100000/H187</f>
        <v>11.095833188289761</v>
      </c>
      <c r="I188" s="84">
        <f t="shared" ref="I188:Q188" si="27">I186*100000/I187</f>
        <v>10.886605121059048</v>
      </c>
      <c r="J188" s="84">
        <f t="shared" si="27"/>
        <v>45.525494276795008</v>
      </c>
      <c r="K188" s="84">
        <f t="shared" si="27"/>
        <v>9.6026887528507974</v>
      </c>
      <c r="L188" s="84">
        <f t="shared" si="27"/>
        <v>6.8711993678496581</v>
      </c>
      <c r="M188" s="84">
        <f t="shared" si="27"/>
        <v>8.0733707937738171</v>
      </c>
      <c r="N188" s="84">
        <f t="shared" si="27"/>
        <v>8.4054803732033285</v>
      </c>
      <c r="O188" s="84">
        <f t="shared" si="27"/>
        <v>8.1898405028562067</v>
      </c>
      <c r="P188" s="84">
        <f t="shared" si="27"/>
        <v>10.10049997474875</v>
      </c>
      <c r="Q188" s="84">
        <f t="shared" si="27"/>
        <v>11.363959203386459</v>
      </c>
      <c r="R188" s="43"/>
      <c r="S188" s="45"/>
      <c r="T188" s="44"/>
      <c r="U188" s="45"/>
      <c r="V188" s="44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7"/>
      <c r="AJ188" s="52"/>
      <c r="AK188" s="37"/>
    </row>
    <row r="189" spans="1:37" ht="23.25" customHeight="1" x14ac:dyDescent="0.2">
      <c r="A189" s="153" t="s">
        <v>384</v>
      </c>
      <c r="B189" s="101">
        <v>46</v>
      </c>
      <c r="C189" s="288" t="s">
        <v>385</v>
      </c>
      <c r="D189" s="289"/>
      <c r="E189" s="290"/>
      <c r="F189" s="124">
        <v>19</v>
      </c>
      <c r="G189" s="63">
        <v>27</v>
      </c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67" t="s">
        <v>45</v>
      </c>
      <c r="S189" s="68"/>
      <c r="T189" s="68"/>
      <c r="U189" s="70" t="s">
        <v>46</v>
      </c>
      <c r="V189" s="68"/>
      <c r="W189" s="70"/>
      <c r="X189" s="70"/>
      <c r="Y189" s="70"/>
      <c r="Z189" s="70"/>
      <c r="AA189" s="70" t="s">
        <v>46</v>
      </c>
      <c r="AB189" s="70"/>
      <c r="AC189" s="70"/>
      <c r="AD189" s="70"/>
      <c r="AE189" s="70"/>
      <c r="AF189" s="70"/>
      <c r="AG189" s="70"/>
      <c r="AH189" s="70"/>
      <c r="AI189" s="79" t="s">
        <v>47</v>
      </c>
      <c r="AJ189" s="52" t="s">
        <v>48</v>
      </c>
      <c r="AK189" s="49" t="s">
        <v>372</v>
      </c>
    </row>
    <row r="190" spans="1:37" ht="63.75" customHeight="1" x14ac:dyDescent="0.2">
      <c r="A190" s="156"/>
      <c r="B190" s="102"/>
      <c r="C190" s="291" t="s">
        <v>386</v>
      </c>
      <c r="D190" s="50" t="s">
        <v>387</v>
      </c>
      <c r="E190" s="51" t="s">
        <v>388</v>
      </c>
      <c r="F190" s="129"/>
      <c r="G190" s="102"/>
      <c r="H190" s="292">
        <v>13</v>
      </c>
      <c r="I190" s="293"/>
      <c r="J190" s="293"/>
      <c r="K190" s="293"/>
      <c r="L190" s="293"/>
      <c r="M190" s="293"/>
      <c r="N190" s="293"/>
      <c r="O190" s="293"/>
      <c r="P190" s="293"/>
      <c r="Q190" s="293"/>
      <c r="R190" s="294"/>
      <c r="S190" s="44"/>
      <c r="T190" s="44"/>
      <c r="U190" s="45"/>
      <c r="V190" s="44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7"/>
      <c r="AJ190" s="52"/>
      <c r="AK190" s="53"/>
    </row>
    <row r="191" spans="1:37" ht="50.25" customHeight="1" x14ac:dyDescent="0.2">
      <c r="A191" s="156"/>
      <c r="B191" s="102"/>
      <c r="C191" s="291"/>
      <c r="D191" s="50"/>
      <c r="E191" s="51" t="s">
        <v>389</v>
      </c>
      <c r="F191" s="129"/>
      <c r="G191" s="102"/>
      <c r="H191" s="292">
        <v>16</v>
      </c>
      <c r="I191" s="293"/>
      <c r="J191" s="293"/>
      <c r="K191" s="293"/>
      <c r="L191" s="293"/>
      <c r="M191" s="293"/>
      <c r="N191" s="293"/>
      <c r="O191" s="293"/>
      <c r="P191" s="293"/>
      <c r="Q191" s="293"/>
      <c r="R191" s="294"/>
      <c r="S191" s="44"/>
      <c r="T191" s="44"/>
      <c r="U191" s="45"/>
      <c r="V191" s="44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7"/>
      <c r="AJ191" s="52"/>
      <c r="AK191" s="53"/>
    </row>
    <row r="192" spans="1:37" ht="24" customHeight="1" x14ac:dyDescent="0.2">
      <c r="A192" s="156"/>
      <c r="B192" s="102"/>
      <c r="C192" s="291"/>
      <c r="D192" s="50"/>
      <c r="E192" s="51" t="s">
        <v>127</v>
      </c>
      <c r="F192" s="129"/>
      <c r="G192" s="102"/>
      <c r="H192" s="295">
        <f>H190*100/H191</f>
        <v>81.25</v>
      </c>
      <c r="I192" s="293"/>
      <c r="J192" s="293"/>
      <c r="K192" s="293"/>
      <c r="L192" s="293"/>
      <c r="M192" s="293"/>
      <c r="N192" s="293"/>
      <c r="O192" s="293"/>
      <c r="P192" s="293"/>
      <c r="Q192" s="293"/>
      <c r="R192" s="294"/>
      <c r="S192" s="44"/>
      <c r="T192" s="44"/>
      <c r="U192" s="45"/>
      <c r="V192" s="44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7"/>
      <c r="AJ192" s="52"/>
      <c r="AK192" s="37"/>
    </row>
    <row r="193" spans="1:37" ht="63" customHeight="1" x14ac:dyDescent="0.2">
      <c r="A193" s="156"/>
      <c r="B193" s="102"/>
      <c r="C193" s="291" t="s">
        <v>390</v>
      </c>
      <c r="D193" s="50" t="s">
        <v>387</v>
      </c>
      <c r="E193" s="51" t="s">
        <v>391</v>
      </c>
      <c r="F193" s="129"/>
      <c r="G193" s="102"/>
      <c r="H193" s="292">
        <v>4</v>
      </c>
      <c r="I193" s="293"/>
      <c r="J193" s="293"/>
      <c r="K193" s="293"/>
      <c r="L193" s="293"/>
      <c r="M193" s="293"/>
      <c r="N193" s="293"/>
      <c r="O193" s="293"/>
      <c r="P193" s="293"/>
      <c r="Q193" s="293"/>
      <c r="R193" s="98" t="s">
        <v>45</v>
      </c>
      <c r="S193" s="68"/>
      <c r="T193" s="68"/>
      <c r="U193" s="70" t="s">
        <v>46</v>
      </c>
      <c r="V193" s="68"/>
      <c r="W193" s="70"/>
      <c r="X193" s="70"/>
      <c r="Y193" s="70"/>
      <c r="Z193" s="70"/>
      <c r="AA193" s="70" t="s">
        <v>46</v>
      </c>
      <c r="AB193" s="70"/>
      <c r="AC193" s="70"/>
      <c r="AD193" s="70"/>
      <c r="AE193" s="70"/>
      <c r="AF193" s="70"/>
      <c r="AG193" s="70"/>
      <c r="AH193" s="70"/>
      <c r="AI193" s="79" t="s">
        <v>47</v>
      </c>
      <c r="AJ193" s="52" t="s">
        <v>48</v>
      </c>
      <c r="AK193" s="49" t="s">
        <v>372</v>
      </c>
    </row>
    <row r="194" spans="1:37" ht="50.25" customHeight="1" x14ac:dyDescent="0.2">
      <c r="A194" s="156"/>
      <c r="B194" s="102"/>
      <c r="C194" s="291"/>
      <c r="D194" s="50"/>
      <c r="E194" s="51" t="s">
        <v>392</v>
      </c>
      <c r="F194" s="129"/>
      <c r="G194" s="102"/>
      <c r="H194" s="292">
        <v>11</v>
      </c>
      <c r="I194" s="293"/>
      <c r="J194" s="293"/>
      <c r="K194" s="293"/>
      <c r="L194" s="293"/>
      <c r="M194" s="293"/>
      <c r="N194" s="293"/>
      <c r="O194" s="293"/>
      <c r="P194" s="293"/>
      <c r="Q194" s="293"/>
      <c r="R194" s="294"/>
      <c r="S194" s="44"/>
      <c r="T194" s="44"/>
      <c r="U194" s="45"/>
      <c r="V194" s="44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7"/>
      <c r="AJ194" s="52"/>
      <c r="AK194" s="53"/>
    </row>
    <row r="195" spans="1:37" ht="24" customHeight="1" x14ac:dyDescent="0.2">
      <c r="A195" s="156"/>
      <c r="B195" s="102"/>
      <c r="C195" s="291"/>
      <c r="D195" s="50"/>
      <c r="E195" s="51" t="s">
        <v>127</v>
      </c>
      <c r="F195" s="129"/>
      <c r="G195" s="102"/>
      <c r="H195" s="296">
        <f>H193*100/H194</f>
        <v>36.363636363636367</v>
      </c>
      <c r="I195" s="293"/>
      <c r="J195" s="293"/>
      <c r="K195" s="293"/>
      <c r="L195" s="293"/>
      <c r="M195" s="293"/>
      <c r="N195" s="293"/>
      <c r="O195" s="293"/>
      <c r="P195" s="293"/>
      <c r="Q195" s="293"/>
      <c r="R195" s="297"/>
      <c r="S195" s="59"/>
      <c r="T195" s="59"/>
      <c r="U195" s="60"/>
      <c r="V195" s="59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2"/>
      <c r="AJ195" s="52"/>
      <c r="AK195" s="37"/>
    </row>
    <row r="196" spans="1:37" ht="46.5" customHeight="1" x14ac:dyDescent="0.2">
      <c r="A196" s="156"/>
      <c r="B196" s="102"/>
      <c r="C196" s="291" t="s">
        <v>393</v>
      </c>
      <c r="D196" s="50" t="s">
        <v>387</v>
      </c>
      <c r="E196" s="51" t="s">
        <v>394</v>
      </c>
      <c r="F196" s="129"/>
      <c r="G196" s="102"/>
      <c r="H196" s="292">
        <v>28</v>
      </c>
      <c r="I196" s="293"/>
      <c r="J196" s="293"/>
      <c r="K196" s="293"/>
      <c r="L196" s="293"/>
      <c r="M196" s="293"/>
      <c r="N196" s="293"/>
      <c r="O196" s="293"/>
      <c r="P196" s="293"/>
      <c r="Q196" s="293"/>
      <c r="R196" s="98" t="s">
        <v>45</v>
      </c>
      <c r="S196" s="68"/>
      <c r="T196" s="68"/>
      <c r="U196" s="70" t="s">
        <v>46</v>
      </c>
      <c r="V196" s="68"/>
      <c r="W196" s="70"/>
      <c r="X196" s="70"/>
      <c r="Y196" s="70"/>
      <c r="Z196" s="70"/>
      <c r="AA196" s="70" t="s">
        <v>46</v>
      </c>
      <c r="AB196" s="70"/>
      <c r="AC196" s="70"/>
      <c r="AD196" s="70"/>
      <c r="AE196" s="70"/>
      <c r="AF196" s="70"/>
      <c r="AG196" s="70"/>
      <c r="AH196" s="70"/>
      <c r="AI196" s="79" t="s">
        <v>47</v>
      </c>
      <c r="AJ196" s="52" t="s">
        <v>48</v>
      </c>
      <c r="AK196" s="49" t="s">
        <v>372</v>
      </c>
    </row>
    <row r="197" spans="1:37" ht="43.5" x14ac:dyDescent="0.2">
      <c r="A197" s="156"/>
      <c r="B197" s="102"/>
      <c r="C197" s="291"/>
      <c r="D197" s="50"/>
      <c r="E197" s="51" t="s">
        <v>395</v>
      </c>
      <c r="F197" s="129"/>
      <c r="G197" s="102"/>
      <c r="H197" s="292">
        <v>77</v>
      </c>
      <c r="I197" s="293"/>
      <c r="J197" s="293"/>
      <c r="K197" s="293"/>
      <c r="L197" s="293"/>
      <c r="M197" s="293"/>
      <c r="N197" s="293"/>
      <c r="O197" s="293"/>
      <c r="P197" s="293"/>
      <c r="Q197" s="293"/>
      <c r="R197" s="294"/>
      <c r="S197" s="44"/>
      <c r="T197" s="44"/>
      <c r="U197" s="45"/>
      <c r="V197" s="44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7"/>
      <c r="AJ197" s="52"/>
      <c r="AK197" s="53"/>
    </row>
    <row r="198" spans="1:37" ht="21.75" x14ac:dyDescent="0.2">
      <c r="A198" s="156"/>
      <c r="B198" s="110"/>
      <c r="C198" s="291"/>
      <c r="D198" s="50"/>
      <c r="E198" s="51" t="s">
        <v>127</v>
      </c>
      <c r="F198" s="137"/>
      <c r="G198" s="110"/>
      <c r="H198" s="296">
        <f>H196*100/H197</f>
        <v>36.363636363636367</v>
      </c>
      <c r="I198" s="293"/>
      <c r="J198" s="293"/>
      <c r="K198" s="293"/>
      <c r="L198" s="293"/>
      <c r="M198" s="293"/>
      <c r="N198" s="293"/>
      <c r="O198" s="293"/>
      <c r="P198" s="293"/>
      <c r="Q198" s="293"/>
      <c r="R198" s="297"/>
      <c r="S198" s="59"/>
      <c r="T198" s="59"/>
      <c r="U198" s="60"/>
      <c r="V198" s="59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2"/>
      <c r="AJ198" s="52"/>
      <c r="AK198" s="37"/>
    </row>
    <row r="199" spans="1:37" ht="45.75" customHeight="1" x14ac:dyDescent="0.2">
      <c r="A199" s="156"/>
      <c r="B199" s="298">
        <v>47</v>
      </c>
      <c r="C199" s="291" t="s">
        <v>396</v>
      </c>
      <c r="D199" s="50" t="s">
        <v>397</v>
      </c>
      <c r="E199" s="51" t="s">
        <v>398</v>
      </c>
      <c r="F199" s="124">
        <v>20</v>
      </c>
      <c r="G199" s="94"/>
      <c r="H199" s="105">
        <f>I199+J199+K199+L199+M199+N199+O199+P199+Q199</f>
        <v>58</v>
      </c>
      <c r="I199" s="105">
        <v>13</v>
      </c>
      <c r="J199" s="105">
        <v>3</v>
      </c>
      <c r="K199" s="105">
        <v>4</v>
      </c>
      <c r="L199" s="105">
        <v>5</v>
      </c>
      <c r="M199" s="105">
        <v>12</v>
      </c>
      <c r="N199" s="105">
        <v>11</v>
      </c>
      <c r="O199" s="105">
        <v>5</v>
      </c>
      <c r="P199" s="105">
        <v>2</v>
      </c>
      <c r="Q199" s="105">
        <v>3</v>
      </c>
      <c r="R199" s="98" t="s">
        <v>55</v>
      </c>
      <c r="S199" s="70" t="s">
        <v>46</v>
      </c>
      <c r="T199" s="68"/>
      <c r="U199" s="68"/>
      <c r="V199" s="68"/>
      <c r="W199" s="70"/>
      <c r="X199" s="70"/>
      <c r="Y199" s="70"/>
      <c r="Z199" s="70" t="s">
        <v>46</v>
      </c>
      <c r="AA199" s="70"/>
      <c r="AB199" s="70"/>
      <c r="AC199" s="70"/>
      <c r="AD199" s="70"/>
      <c r="AE199" s="70"/>
      <c r="AF199" s="70"/>
      <c r="AG199" s="70"/>
      <c r="AH199" s="70"/>
      <c r="AI199" s="79" t="s">
        <v>367</v>
      </c>
      <c r="AJ199" s="52" t="s">
        <v>48</v>
      </c>
      <c r="AK199" s="49" t="s">
        <v>382</v>
      </c>
    </row>
    <row r="200" spans="1:37" ht="25.5" customHeight="1" x14ac:dyDescent="0.5">
      <c r="A200" s="156"/>
      <c r="B200" s="299"/>
      <c r="C200" s="291"/>
      <c r="D200" s="50"/>
      <c r="E200" s="51" t="s">
        <v>383</v>
      </c>
      <c r="F200" s="129"/>
      <c r="G200" s="148"/>
      <c r="H200" s="189">
        <v>459632</v>
      </c>
      <c r="I200" s="189">
        <v>91856</v>
      </c>
      <c r="J200" s="189">
        <v>30752</v>
      </c>
      <c r="K200" s="189">
        <v>41655</v>
      </c>
      <c r="L200" s="189">
        <v>58214</v>
      </c>
      <c r="M200" s="189">
        <v>61932</v>
      </c>
      <c r="N200" s="189">
        <v>71382</v>
      </c>
      <c r="O200" s="189">
        <v>48841</v>
      </c>
      <c r="P200" s="189">
        <v>19801</v>
      </c>
      <c r="Q200" s="189">
        <v>35199</v>
      </c>
      <c r="R200" s="294"/>
      <c r="S200" s="45"/>
      <c r="T200" s="44"/>
      <c r="U200" s="44"/>
      <c r="V200" s="44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7"/>
      <c r="AJ200" s="52"/>
      <c r="AK200" s="53"/>
    </row>
    <row r="201" spans="1:37" ht="44.25" customHeight="1" x14ac:dyDescent="0.2">
      <c r="A201" s="156"/>
      <c r="B201" s="300"/>
      <c r="C201" s="291"/>
      <c r="D201" s="50"/>
      <c r="E201" s="51" t="s">
        <v>59</v>
      </c>
      <c r="F201" s="129"/>
      <c r="G201" s="301"/>
      <c r="H201" s="302">
        <f>H199*100000/H200</f>
        <v>12.61879068472169</v>
      </c>
      <c r="I201" s="107">
        <f t="shared" ref="I201:Q201" si="28">I199*100000/I200</f>
        <v>14.152586657376764</v>
      </c>
      <c r="J201" s="107">
        <f t="shared" si="28"/>
        <v>9.7554630593132146</v>
      </c>
      <c r="K201" s="107">
        <f t="shared" si="28"/>
        <v>9.6026887528507974</v>
      </c>
      <c r="L201" s="107">
        <f t="shared" si="28"/>
        <v>8.5889992098120729</v>
      </c>
      <c r="M201" s="107">
        <f t="shared" si="28"/>
        <v>19.37608990505716</v>
      </c>
      <c r="N201" s="107">
        <f t="shared" si="28"/>
        <v>15.41004735087277</v>
      </c>
      <c r="O201" s="107">
        <f t="shared" si="28"/>
        <v>10.237300628570258</v>
      </c>
      <c r="P201" s="107">
        <f t="shared" si="28"/>
        <v>10.10049997474875</v>
      </c>
      <c r="Q201" s="107">
        <f t="shared" si="28"/>
        <v>8.5229694025398448</v>
      </c>
      <c r="R201" s="297"/>
      <c r="S201" s="60"/>
      <c r="T201" s="59"/>
      <c r="U201" s="59"/>
      <c r="V201" s="59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2"/>
      <c r="AJ201" s="52"/>
      <c r="AK201" s="37"/>
    </row>
    <row r="202" spans="1:37" ht="43.5" x14ac:dyDescent="0.2">
      <c r="A202" s="156"/>
      <c r="B202" s="63">
        <v>48</v>
      </c>
      <c r="C202" s="111" t="s">
        <v>399</v>
      </c>
      <c r="D202" s="50" t="s">
        <v>400</v>
      </c>
      <c r="E202" s="113" t="s">
        <v>401</v>
      </c>
      <c r="F202" s="114"/>
      <c r="G202" s="86"/>
      <c r="H202" s="105">
        <v>5</v>
      </c>
      <c r="I202" s="105">
        <v>1</v>
      </c>
      <c r="J202" s="105">
        <v>1</v>
      </c>
      <c r="K202" s="105">
        <v>0</v>
      </c>
      <c r="L202" s="105">
        <v>0</v>
      </c>
      <c r="M202" s="105">
        <v>0</v>
      </c>
      <c r="N202" s="105">
        <v>2</v>
      </c>
      <c r="O202" s="105">
        <v>0</v>
      </c>
      <c r="P202" s="105">
        <v>1</v>
      </c>
      <c r="Q202" s="105">
        <v>0</v>
      </c>
      <c r="R202" s="67" t="s">
        <v>55</v>
      </c>
      <c r="S202" s="70" t="s">
        <v>46</v>
      </c>
      <c r="T202" s="68"/>
      <c r="U202" s="68"/>
      <c r="V202" s="68"/>
      <c r="W202" s="70"/>
      <c r="X202" s="70"/>
      <c r="Y202" s="70"/>
      <c r="Z202" s="70" t="s">
        <v>46</v>
      </c>
      <c r="AA202" s="70"/>
      <c r="AB202" s="70"/>
      <c r="AC202" s="70"/>
      <c r="AD202" s="70"/>
      <c r="AE202" s="70"/>
      <c r="AF202" s="70"/>
      <c r="AG202" s="70"/>
      <c r="AH202" s="70"/>
      <c r="AI202" s="79" t="s">
        <v>367</v>
      </c>
      <c r="AJ202" s="52" t="s">
        <v>48</v>
      </c>
      <c r="AK202" s="49" t="s">
        <v>382</v>
      </c>
    </row>
    <row r="203" spans="1:37" ht="21.75" x14ac:dyDescent="0.5">
      <c r="A203" s="156"/>
      <c r="B203" s="35"/>
      <c r="C203" s="34"/>
      <c r="D203" s="50"/>
      <c r="E203" s="113" t="s">
        <v>383</v>
      </c>
      <c r="F203" s="119"/>
      <c r="G203" s="40"/>
      <c r="H203" s="189">
        <v>459632</v>
      </c>
      <c r="I203" s="189">
        <v>91856</v>
      </c>
      <c r="J203" s="189">
        <v>30752</v>
      </c>
      <c r="K203" s="189">
        <v>41655</v>
      </c>
      <c r="L203" s="189">
        <v>58214</v>
      </c>
      <c r="M203" s="189">
        <v>61932</v>
      </c>
      <c r="N203" s="189">
        <v>71382</v>
      </c>
      <c r="O203" s="189">
        <v>48841</v>
      </c>
      <c r="P203" s="189">
        <v>19801</v>
      </c>
      <c r="Q203" s="189">
        <v>35199</v>
      </c>
      <c r="R203" s="43"/>
      <c r="S203" s="45"/>
      <c r="T203" s="44"/>
      <c r="U203" s="44"/>
      <c r="V203" s="44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7"/>
      <c r="AJ203" s="52"/>
      <c r="AK203" s="53"/>
    </row>
    <row r="204" spans="1:37" ht="41.25" customHeight="1" x14ac:dyDescent="0.2">
      <c r="A204" s="165"/>
      <c r="B204" s="54"/>
      <c r="C204" s="90"/>
      <c r="D204" s="50"/>
      <c r="E204" s="51" t="s">
        <v>59</v>
      </c>
      <c r="F204" s="120"/>
      <c r="G204" s="57"/>
      <c r="H204" s="302">
        <f>H202*100000/H203</f>
        <v>1.0878267831656629</v>
      </c>
      <c r="I204" s="107">
        <f t="shared" ref="I204:Q204" si="29">I202*100000/I203</f>
        <v>1.088660512105905</v>
      </c>
      <c r="J204" s="107">
        <f t="shared" si="29"/>
        <v>3.251821019771072</v>
      </c>
      <c r="K204" s="107">
        <f t="shared" si="29"/>
        <v>0</v>
      </c>
      <c r="L204" s="107">
        <f t="shared" si="29"/>
        <v>0</v>
      </c>
      <c r="M204" s="107">
        <f t="shared" si="29"/>
        <v>0</v>
      </c>
      <c r="N204" s="107">
        <f t="shared" si="29"/>
        <v>2.8018267910677763</v>
      </c>
      <c r="O204" s="107">
        <f t="shared" si="29"/>
        <v>0</v>
      </c>
      <c r="P204" s="107">
        <f t="shared" si="29"/>
        <v>5.0502499873743751</v>
      </c>
      <c r="Q204" s="107">
        <f t="shared" si="29"/>
        <v>0</v>
      </c>
      <c r="R204" s="58"/>
      <c r="S204" s="60"/>
      <c r="T204" s="59"/>
      <c r="U204" s="59"/>
      <c r="V204" s="59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2"/>
      <c r="AJ204" s="52"/>
      <c r="AK204" s="37"/>
    </row>
    <row r="205" spans="1:37" ht="48.75" customHeight="1" x14ac:dyDescent="0.2">
      <c r="A205" s="153" t="s">
        <v>402</v>
      </c>
      <c r="B205" s="63">
        <v>49</v>
      </c>
      <c r="C205" s="111" t="s">
        <v>403</v>
      </c>
      <c r="D205" s="50" t="s">
        <v>404</v>
      </c>
      <c r="E205" s="113" t="s">
        <v>405</v>
      </c>
      <c r="F205" s="124">
        <v>21</v>
      </c>
      <c r="G205" s="63">
        <v>28</v>
      </c>
      <c r="H205" s="105">
        <v>2070</v>
      </c>
      <c r="I205" s="105">
        <v>164</v>
      </c>
      <c r="J205" s="105">
        <v>97</v>
      </c>
      <c r="K205" s="105">
        <v>136</v>
      </c>
      <c r="L205" s="105">
        <v>55</v>
      </c>
      <c r="M205" s="105">
        <v>1394</v>
      </c>
      <c r="N205" s="105">
        <v>156</v>
      </c>
      <c r="O205" s="105">
        <v>55</v>
      </c>
      <c r="P205" s="105">
        <v>4</v>
      </c>
      <c r="Q205" s="105">
        <v>9</v>
      </c>
      <c r="R205" s="67" t="s">
        <v>63</v>
      </c>
      <c r="S205" s="70" t="s">
        <v>46</v>
      </c>
      <c r="T205" s="68"/>
      <c r="U205" s="68"/>
      <c r="V205" s="68"/>
      <c r="W205" s="70"/>
      <c r="X205" s="70"/>
      <c r="Y205" s="70"/>
      <c r="Z205" s="70"/>
      <c r="AA205" s="70"/>
      <c r="AB205" s="70"/>
      <c r="AC205" s="70"/>
      <c r="AD205" s="70" t="s">
        <v>46</v>
      </c>
      <c r="AE205" s="70"/>
      <c r="AF205" s="70"/>
      <c r="AG205" s="70"/>
      <c r="AH205" s="70"/>
      <c r="AI205" s="79" t="s">
        <v>406</v>
      </c>
      <c r="AJ205" s="52" t="s">
        <v>48</v>
      </c>
      <c r="AK205" s="49" t="s">
        <v>382</v>
      </c>
    </row>
    <row r="206" spans="1:37" ht="21.75" x14ac:dyDescent="0.2">
      <c r="A206" s="156"/>
      <c r="B206" s="35"/>
      <c r="C206" s="34"/>
      <c r="D206" s="50"/>
      <c r="E206" s="113" t="s">
        <v>407</v>
      </c>
      <c r="F206" s="129"/>
      <c r="G206" s="35"/>
      <c r="H206" s="105">
        <v>2838</v>
      </c>
      <c r="I206" s="105">
        <v>235</v>
      </c>
      <c r="J206" s="105">
        <v>167</v>
      </c>
      <c r="K206" s="105">
        <v>186</v>
      </c>
      <c r="L206" s="105">
        <v>95</v>
      </c>
      <c r="M206" s="105">
        <v>1773</v>
      </c>
      <c r="N206" s="105">
        <v>265</v>
      </c>
      <c r="O206" s="105">
        <v>96</v>
      </c>
      <c r="P206" s="105">
        <v>7</v>
      </c>
      <c r="Q206" s="105">
        <v>14</v>
      </c>
      <c r="R206" s="43"/>
      <c r="S206" s="45"/>
      <c r="T206" s="44"/>
      <c r="U206" s="44"/>
      <c r="V206" s="44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7"/>
      <c r="AJ206" s="52"/>
      <c r="AK206" s="53"/>
    </row>
    <row r="207" spans="1:37" ht="37.5" customHeight="1" x14ac:dyDescent="0.2">
      <c r="A207" s="165"/>
      <c r="B207" s="54"/>
      <c r="C207" s="90"/>
      <c r="D207" s="50"/>
      <c r="E207" s="51" t="s">
        <v>127</v>
      </c>
      <c r="F207" s="137"/>
      <c r="G207" s="54"/>
      <c r="H207" s="302">
        <f>H205*100/H206</f>
        <v>72.938689217758991</v>
      </c>
      <c r="I207" s="107">
        <f t="shared" ref="I207:O207" si="30">I205*100/I206</f>
        <v>69.787234042553195</v>
      </c>
      <c r="J207" s="107">
        <f t="shared" si="30"/>
        <v>58.08383233532934</v>
      </c>
      <c r="K207" s="107">
        <f t="shared" si="30"/>
        <v>73.118279569892479</v>
      </c>
      <c r="L207" s="107">
        <f t="shared" si="30"/>
        <v>57.89473684210526</v>
      </c>
      <c r="M207" s="107">
        <f t="shared" si="30"/>
        <v>78.623801466441066</v>
      </c>
      <c r="N207" s="107">
        <f t="shared" si="30"/>
        <v>58.867924528301884</v>
      </c>
      <c r="O207" s="107">
        <f t="shared" si="30"/>
        <v>57.291666666666664</v>
      </c>
      <c r="P207" s="107">
        <v>0</v>
      </c>
      <c r="Q207" s="107">
        <v>0</v>
      </c>
      <c r="R207" s="58"/>
      <c r="S207" s="60"/>
      <c r="T207" s="59"/>
      <c r="U207" s="59"/>
      <c r="V207" s="59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2"/>
      <c r="AJ207" s="52"/>
      <c r="AK207" s="37"/>
    </row>
    <row r="208" spans="1:37" ht="45" customHeight="1" x14ac:dyDescent="0.2">
      <c r="A208" s="153" t="s">
        <v>408</v>
      </c>
      <c r="B208" s="63">
        <v>50</v>
      </c>
      <c r="C208" s="111" t="s">
        <v>409</v>
      </c>
      <c r="D208" s="50" t="s">
        <v>61</v>
      </c>
      <c r="E208" s="113" t="s">
        <v>410</v>
      </c>
      <c r="F208" s="114"/>
      <c r="G208" s="63">
        <v>29</v>
      </c>
      <c r="H208" s="41">
        <f>I208+N208</f>
        <v>271</v>
      </c>
      <c r="I208" s="41">
        <v>181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>
        <v>90</v>
      </c>
      <c r="O208" s="41" t="s">
        <v>44</v>
      </c>
      <c r="P208" s="41" t="s">
        <v>44</v>
      </c>
      <c r="Q208" s="41" t="s">
        <v>44</v>
      </c>
      <c r="R208" s="67" t="s">
        <v>63</v>
      </c>
      <c r="S208" s="70" t="s">
        <v>46</v>
      </c>
      <c r="T208" s="68"/>
      <c r="U208" s="68"/>
      <c r="V208" s="68"/>
      <c r="W208" s="70"/>
      <c r="X208" s="70"/>
      <c r="Y208" s="70"/>
      <c r="Z208" s="70" t="s">
        <v>46</v>
      </c>
      <c r="AA208" s="70"/>
      <c r="AB208" s="70"/>
      <c r="AC208" s="70"/>
      <c r="AD208" s="70"/>
      <c r="AE208" s="70"/>
      <c r="AF208" s="70"/>
      <c r="AG208" s="70"/>
      <c r="AH208" s="70"/>
      <c r="AI208" s="79" t="s">
        <v>95</v>
      </c>
      <c r="AJ208" s="52" t="s">
        <v>48</v>
      </c>
      <c r="AK208" s="53" t="s">
        <v>157</v>
      </c>
    </row>
    <row r="209" spans="1:37" ht="90.75" customHeight="1" x14ac:dyDescent="0.2">
      <c r="A209" s="156"/>
      <c r="B209" s="35"/>
      <c r="C209" s="34"/>
      <c r="D209" s="50"/>
      <c r="E209" s="113" t="s">
        <v>411</v>
      </c>
      <c r="F209" s="119"/>
      <c r="G209" s="35"/>
      <c r="H209" s="41">
        <f>I209+N209</f>
        <v>340</v>
      </c>
      <c r="I209" s="41">
        <v>229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>
        <v>111</v>
      </c>
      <c r="O209" s="41" t="s">
        <v>44</v>
      </c>
      <c r="P209" s="41" t="s">
        <v>44</v>
      </c>
      <c r="Q209" s="41" t="s">
        <v>44</v>
      </c>
      <c r="R209" s="43"/>
      <c r="S209" s="45"/>
      <c r="T209" s="44"/>
      <c r="U209" s="44"/>
      <c r="V209" s="44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7"/>
      <c r="AJ209" s="52"/>
      <c r="AK209" s="53"/>
    </row>
    <row r="210" spans="1:37" ht="21.75" x14ac:dyDescent="0.2">
      <c r="A210" s="165"/>
      <c r="B210" s="54"/>
      <c r="C210" s="90"/>
      <c r="D210" s="50"/>
      <c r="E210" s="51" t="s">
        <v>127</v>
      </c>
      <c r="F210" s="120"/>
      <c r="G210" s="54"/>
      <c r="H210" s="88">
        <f>H208*100/H209</f>
        <v>79.705882352941174</v>
      </c>
      <c r="I210" s="84">
        <f>I208*100/I209</f>
        <v>79.039301310043669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84">
        <f>N208*100/N209</f>
        <v>81.081081081081081</v>
      </c>
      <c r="O210" s="41" t="s">
        <v>44</v>
      </c>
      <c r="P210" s="41" t="s">
        <v>44</v>
      </c>
      <c r="Q210" s="41" t="s">
        <v>44</v>
      </c>
      <c r="R210" s="58"/>
      <c r="S210" s="60"/>
      <c r="T210" s="59"/>
      <c r="U210" s="59"/>
      <c r="V210" s="59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2"/>
      <c r="AJ210" s="52"/>
      <c r="AK210" s="37"/>
    </row>
    <row r="211" spans="1:37" ht="43.5" x14ac:dyDescent="0.2">
      <c r="A211" s="153" t="s">
        <v>412</v>
      </c>
      <c r="B211" s="63">
        <v>51</v>
      </c>
      <c r="C211" s="111" t="s">
        <v>413</v>
      </c>
      <c r="D211" s="50" t="s">
        <v>154</v>
      </c>
      <c r="E211" s="51" t="s">
        <v>414</v>
      </c>
      <c r="F211" s="114"/>
      <c r="G211" s="86"/>
      <c r="H211" s="41">
        <v>68</v>
      </c>
      <c r="I211" s="41">
        <v>13</v>
      </c>
      <c r="J211" s="41">
        <v>6</v>
      </c>
      <c r="K211" s="41">
        <v>6</v>
      </c>
      <c r="L211" s="41">
        <v>4</v>
      </c>
      <c r="M211" s="41">
        <v>12</v>
      </c>
      <c r="N211" s="41">
        <v>12</v>
      </c>
      <c r="O211" s="41">
        <v>6</v>
      </c>
      <c r="P211" s="41">
        <v>3</v>
      </c>
      <c r="Q211" s="41">
        <v>6</v>
      </c>
      <c r="R211" s="67" t="s">
        <v>45</v>
      </c>
      <c r="S211" s="68"/>
      <c r="T211" s="68"/>
      <c r="U211" s="68"/>
      <c r="V211" s="70" t="s">
        <v>46</v>
      </c>
      <c r="W211" s="70"/>
      <c r="X211" s="70"/>
      <c r="Y211" s="70"/>
      <c r="Z211" s="70"/>
      <c r="AA211" s="70"/>
      <c r="AB211" s="70"/>
      <c r="AC211" s="70"/>
      <c r="AD211" s="70" t="s">
        <v>46</v>
      </c>
      <c r="AE211" s="70"/>
      <c r="AF211" s="70"/>
      <c r="AG211" s="70"/>
      <c r="AH211" s="70"/>
      <c r="AI211" s="79" t="s">
        <v>196</v>
      </c>
      <c r="AJ211" s="52" t="s">
        <v>57</v>
      </c>
      <c r="AK211" s="49" t="s">
        <v>133</v>
      </c>
    </row>
    <row r="212" spans="1:37" ht="43.5" x14ac:dyDescent="0.2">
      <c r="A212" s="156"/>
      <c r="B212" s="35"/>
      <c r="C212" s="34"/>
      <c r="D212" s="50"/>
      <c r="E212" s="51" t="s">
        <v>415</v>
      </c>
      <c r="F212" s="119"/>
      <c r="G212" s="40"/>
      <c r="H212" s="41">
        <v>50</v>
      </c>
      <c r="I212" s="41">
        <v>9</v>
      </c>
      <c r="J212" s="41">
        <v>5</v>
      </c>
      <c r="K212" s="41">
        <v>8</v>
      </c>
      <c r="L212" s="41">
        <v>4</v>
      </c>
      <c r="M212" s="41">
        <v>11</v>
      </c>
      <c r="N212" s="41">
        <v>8</v>
      </c>
      <c r="O212" s="41">
        <v>2</v>
      </c>
      <c r="P212" s="41">
        <v>3</v>
      </c>
      <c r="Q212" s="41">
        <v>0</v>
      </c>
      <c r="R212" s="43"/>
      <c r="S212" s="44"/>
      <c r="T212" s="44"/>
      <c r="U212" s="44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7"/>
      <c r="AJ212" s="52"/>
      <c r="AK212" s="53"/>
    </row>
    <row r="213" spans="1:37" ht="21.75" x14ac:dyDescent="0.2">
      <c r="A213" s="156"/>
      <c r="B213" s="35"/>
      <c r="C213" s="34"/>
      <c r="D213" s="50"/>
      <c r="E213" s="51" t="s">
        <v>416</v>
      </c>
      <c r="F213" s="119"/>
      <c r="G213" s="40"/>
      <c r="H213" s="41">
        <v>109</v>
      </c>
      <c r="I213" s="41">
        <v>22</v>
      </c>
      <c r="J213" s="41">
        <v>9</v>
      </c>
      <c r="K213" s="41">
        <v>15</v>
      </c>
      <c r="L213" s="41">
        <v>5</v>
      </c>
      <c r="M213" s="41">
        <v>21</v>
      </c>
      <c r="N213" s="41">
        <v>16</v>
      </c>
      <c r="O213" s="41">
        <v>6</v>
      </c>
      <c r="P213" s="41">
        <v>9</v>
      </c>
      <c r="Q213" s="41">
        <v>6</v>
      </c>
      <c r="R213" s="43"/>
      <c r="S213" s="44"/>
      <c r="T213" s="44"/>
      <c r="U213" s="44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7"/>
      <c r="AJ213" s="52"/>
      <c r="AK213" s="53"/>
    </row>
    <row r="214" spans="1:37" ht="21.75" x14ac:dyDescent="0.2">
      <c r="A214" s="156"/>
      <c r="B214" s="35"/>
      <c r="C214" s="34"/>
      <c r="D214" s="50"/>
      <c r="E214" s="51" t="s">
        <v>417</v>
      </c>
      <c r="F214" s="119"/>
      <c r="G214" s="40"/>
      <c r="H214" s="107">
        <v>32</v>
      </c>
      <c r="I214" s="107">
        <v>6</v>
      </c>
      <c r="J214" s="107">
        <v>4</v>
      </c>
      <c r="K214" s="107">
        <v>3</v>
      </c>
      <c r="L214" s="107">
        <v>3</v>
      </c>
      <c r="M214" s="107">
        <v>7</v>
      </c>
      <c r="N214" s="107">
        <v>6</v>
      </c>
      <c r="O214" s="107">
        <v>2</v>
      </c>
      <c r="P214" s="107">
        <v>1</v>
      </c>
      <c r="Q214" s="107">
        <v>0</v>
      </c>
      <c r="R214" s="43"/>
      <c r="S214" s="44"/>
      <c r="T214" s="44"/>
      <c r="U214" s="44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7"/>
      <c r="AJ214" s="52"/>
      <c r="AK214" s="53"/>
    </row>
    <row r="215" spans="1:37" ht="21.75" x14ac:dyDescent="0.2">
      <c r="A215" s="165"/>
      <c r="B215" s="54"/>
      <c r="C215" s="90"/>
      <c r="D215" s="50"/>
      <c r="E215" s="51" t="s">
        <v>418</v>
      </c>
      <c r="F215" s="120"/>
      <c r="G215" s="57"/>
      <c r="H215" s="106">
        <f>H214*100/H213</f>
        <v>29.357798165137616</v>
      </c>
      <c r="I215" s="107">
        <f t="shared" ref="I215:Q215" si="31">I214*100/I213</f>
        <v>27.272727272727273</v>
      </c>
      <c r="J215" s="107">
        <f t="shared" si="31"/>
        <v>44.444444444444443</v>
      </c>
      <c r="K215" s="107">
        <f t="shared" si="31"/>
        <v>20</v>
      </c>
      <c r="L215" s="107">
        <f t="shared" si="31"/>
        <v>60</v>
      </c>
      <c r="M215" s="107">
        <f t="shared" si="31"/>
        <v>33.333333333333336</v>
      </c>
      <c r="N215" s="107">
        <f t="shared" si="31"/>
        <v>37.5</v>
      </c>
      <c r="O215" s="107">
        <f t="shared" si="31"/>
        <v>33.333333333333336</v>
      </c>
      <c r="P215" s="107">
        <f t="shared" si="31"/>
        <v>11.111111111111111</v>
      </c>
      <c r="Q215" s="107">
        <f t="shared" si="31"/>
        <v>0</v>
      </c>
      <c r="R215" s="58"/>
      <c r="S215" s="59"/>
      <c r="T215" s="59"/>
      <c r="U215" s="59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2"/>
      <c r="AJ215" s="52"/>
      <c r="AK215" s="37"/>
    </row>
    <row r="216" spans="1:37" ht="108.75" x14ac:dyDescent="0.2">
      <c r="A216" s="303" t="s">
        <v>419</v>
      </c>
      <c r="B216" s="260">
        <v>52</v>
      </c>
      <c r="C216" s="118" t="s">
        <v>420</v>
      </c>
      <c r="D216" s="68" t="s">
        <v>421</v>
      </c>
      <c r="E216" s="263" t="s">
        <v>422</v>
      </c>
      <c r="F216" s="304"/>
      <c r="G216" s="305">
        <v>30</v>
      </c>
      <c r="H216" s="306">
        <v>0</v>
      </c>
      <c r="I216" s="307"/>
      <c r="J216" s="307"/>
      <c r="K216" s="307"/>
      <c r="L216" s="307"/>
      <c r="M216" s="307"/>
      <c r="N216" s="307"/>
      <c r="O216" s="307"/>
      <c r="P216" s="307"/>
      <c r="Q216" s="307"/>
      <c r="R216" s="68" t="s">
        <v>45</v>
      </c>
      <c r="S216" s="308"/>
      <c r="T216" s="308"/>
      <c r="U216" s="308"/>
      <c r="V216" s="308"/>
      <c r="W216" s="309"/>
      <c r="X216" s="310"/>
      <c r="Y216" s="309"/>
      <c r="Z216" s="309"/>
      <c r="AA216" s="311" t="s">
        <v>46</v>
      </c>
      <c r="AB216" s="309"/>
      <c r="AC216" s="309"/>
      <c r="AD216" s="309"/>
      <c r="AE216" s="309"/>
      <c r="AF216" s="309"/>
      <c r="AG216" s="309"/>
      <c r="AH216" s="309"/>
      <c r="AI216" s="255" t="s">
        <v>196</v>
      </c>
      <c r="AJ216" s="312" t="s">
        <v>48</v>
      </c>
      <c r="AK216" s="313"/>
    </row>
    <row r="217" spans="1:37" ht="21.75" customHeight="1" x14ac:dyDescent="0.2">
      <c r="A217" s="33" t="s">
        <v>423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1:37" ht="48.75" customHeight="1" x14ac:dyDescent="0.2">
      <c r="A218" s="156" t="s">
        <v>424</v>
      </c>
      <c r="B218" s="35">
        <v>53</v>
      </c>
      <c r="C218" s="34" t="s">
        <v>425</v>
      </c>
      <c r="D218" s="37" t="s">
        <v>161</v>
      </c>
      <c r="E218" s="38" t="s">
        <v>426</v>
      </c>
      <c r="F218" s="87">
        <v>22</v>
      </c>
      <c r="G218" s="35">
        <v>31</v>
      </c>
      <c r="H218" s="125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314" t="s">
        <v>44</v>
      </c>
      <c r="Q218" s="314" t="s">
        <v>44</v>
      </c>
      <c r="R218" s="43" t="s">
        <v>45</v>
      </c>
      <c r="S218" s="44"/>
      <c r="T218" s="44"/>
      <c r="U218" s="45" t="s">
        <v>46</v>
      </c>
      <c r="V218" s="44"/>
      <c r="W218" s="43"/>
      <c r="X218" s="45"/>
      <c r="Y218" s="45"/>
      <c r="Z218" s="45"/>
      <c r="AA218" s="45"/>
      <c r="AB218" s="45" t="s">
        <v>46</v>
      </c>
      <c r="AC218" s="45"/>
      <c r="AD218" s="43"/>
      <c r="AE218" s="43"/>
      <c r="AF218" s="43"/>
      <c r="AG218" s="43"/>
      <c r="AH218" s="43"/>
      <c r="AI218" s="47" t="s">
        <v>132</v>
      </c>
      <c r="AJ218" s="48" t="s">
        <v>48</v>
      </c>
      <c r="AK218" s="49" t="s">
        <v>177</v>
      </c>
    </row>
    <row r="219" spans="1:37" ht="43.5" x14ac:dyDescent="0.2">
      <c r="A219" s="156"/>
      <c r="B219" s="35"/>
      <c r="C219" s="34"/>
      <c r="D219" s="50"/>
      <c r="E219" s="51" t="s">
        <v>427</v>
      </c>
      <c r="F219" s="87"/>
      <c r="G219" s="35"/>
      <c r="H219" s="125">
        <v>7</v>
      </c>
      <c r="I219" s="66">
        <v>1</v>
      </c>
      <c r="J219" s="66">
        <v>1</v>
      </c>
      <c r="K219" s="66">
        <v>1</v>
      </c>
      <c r="L219" s="66">
        <v>1</v>
      </c>
      <c r="M219" s="66">
        <v>1</v>
      </c>
      <c r="N219" s="66">
        <v>1</v>
      </c>
      <c r="O219" s="66">
        <v>1</v>
      </c>
      <c r="P219" s="314" t="s">
        <v>44</v>
      </c>
      <c r="Q219" s="314" t="s">
        <v>44</v>
      </c>
      <c r="R219" s="43"/>
      <c r="S219" s="44"/>
      <c r="T219" s="44"/>
      <c r="U219" s="45"/>
      <c r="V219" s="44"/>
      <c r="W219" s="43"/>
      <c r="X219" s="45"/>
      <c r="Y219" s="45"/>
      <c r="Z219" s="45"/>
      <c r="AA219" s="45"/>
      <c r="AB219" s="45"/>
      <c r="AC219" s="45"/>
      <c r="AD219" s="43"/>
      <c r="AE219" s="43"/>
      <c r="AF219" s="43"/>
      <c r="AG219" s="43"/>
      <c r="AH219" s="43"/>
      <c r="AI219" s="47"/>
      <c r="AJ219" s="52"/>
      <c r="AK219" s="53"/>
    </row>
    <row r="220" spans="1:37" ht="21.75" x14ac:dyDescent="0.2">
      <c r="A220" s="156"/>
      <c r="B220" s="54"/>
      <c r="C220" s="90"/>
      <c r="D220" s="50"/>
      <c r="E220" s="51" t="s">
        <v>127</v>
      </c>
      <c r="F220" s="91"/>
      <c r="G220" s="54"/>
      <c r="H220" s="125" t="s">
        <v>428</v>
      </c>
      <c r="I220" s="125" t="s">
        <v>428</v>
      </c>
      <c r="J220" s="125" t="s">
        <v>428</v>
      </c>
      <c r="K220" s="125" t="s">
        <v>428</v>
      </c>
      <c r="L220" s="125" t="s">
        <v>428</v>
      </c>
      <c r="M220" s="125" t="s">
        <v>428</v>
      </c>
      <c r="N220" s="125" t="s">
        <v>428</v>
      </c>
      <c r="O220" s="125" t="s">
        <v>428</v>
      </c>
      <c r="P220" s="314"/>
      <c r="Q220" s="314"/>
      <c r="R220" s="58"/>
      <c r="S220" s="59"/>
      <c r="T220" s="59"/>
      <c r="U220" s="60"/>
      <c r="V220" s="59"/>
      <c r="W220" s="58"/>
      <c r="X220" s="60"/>
      <c r="Y220" s="60"/>
      <c r="Z220" s="60"/>
      <c r="AA220" s="60"/>
      <c r="AB220" s="60"/>
      <c r="AC220" s="60"/>
      <c r="AD220" s="58"/>
      <c r="AE220" s="58"/>
      <c r="AF220" s="58"/>
      <c r="AG220" s="58"/>
      <c r="AH220" s="58"/>
      <c r="AI220" s="62"/>
      <c r="AJ220" s="52"/>
      <c r="AK220" s="37"/>
    </row>
    <row r="221" spans="1:37" ht="43.5" x14ac:dyDescent="0.2">
      <c r="A221" s="156"/>
      <c r="B221" s="63">
        <v>54</v>
      </c>
      <c r="C221" s="111" t="s">
        <v>429</v>
      </c>
      <c r="D221" s="50" t="s">
        <v>430</v>
      </c>
      <c r="E221" s="51" t="s">
        <v>431</v>
      </c>
      <c r="F221" s="65"/>
      <c r="G221" s="86"/>
      <c r="H221" s="41" t="s">
        <v>183</v>
      </c>
      <c r="I221" s="41" t="s">
        <v>183</v>
      </c>
      <c r="J221" s="41" t="s">
        <v>183</v>
      </c>
      <c r="K221" s="41" t="s">
        <v>183</v>
      </c>
      <c r="L221" s="41" t="s">
        <v>183</v>
      </c>
      <c r="M221" s="41" t="s">
        <v>183</v>
      </c>
      <c r="N221" s="41" t="s">
        <v>183</v>
      </c>
      <c r="O221" s="41" t="s">
        <v>183</v>
      </c>
      <c r="P221" s="41" t="s">
        <v>44</v>
      </c>
      <c r="Q221" s="41" t="s">
        <v>44</v>
      </c>
      <c r="R221" s="67" t="s">
        <v>45</v>
      </c>
      <c r="S221" s="70" t="s">
        <v>46</v>
      </c>
      <c r="T221" s="68"/>
      <c r="U221" s="68"/>
      <c r="V221" s="68"/>
      <c r="W221" s="67"/>
      <c r="X221" s="70"/>
      <c r="Y221" s="70"/>
      <c r="Z221" s="70"/>
      <c r="AA221" s="70"/>
      <c r="AB221" s="70" t="s">
        <v>46</v>
      </c>
      <c r="AC221" s="70"/>
      <c r="AD221" s="67"/>
      <c r="AE221" s="67"/>
      <c r="AF221" s="67"/>
      <c r="AG221" s="67"/>
      <c r="AH221" s="67"/>
      <c r="AI221" s="79" t="s">
        <v>132</v>
      </c>
      <c r="AJ221" s="52" t="s">
        <v>48</v>
      </c>
      <c r="AK221" s="49" t="s">
        <v>432</v>
      </c>
    </row>
    <row r="222" spans="1:37" ht="43.5" x14ac:dyDescent="0.2">
      <c r="A222" s="156"/>
      <c r="B222" s="35"/>
      <c r="C222" s="34"/>
      <c r="D222" s="50"/>
      <c r="E222" s="51" t="s">
        <v>427</v>
      </c>
      <c r="F222" s="39"/>
      <c r="G222" s="40"/>
      <c r="H222" s="41">
        <v>7</v>
      </c>
      <c r="I222" s="41">
        <v>1</v>
      </c>
      <c r="J222" s="41">
        <v>1</v>
      </c>
      <c r="K222" s="41">
        <v>1</v>
      </c>
      <c r="L222" s="41">
        <v>1</v>
      </c>
      <c r="M222" s="41">
        <v>1</v>
      </c>
      <c r="N222" s="41">
        <v>1</v>
      </c>
      <c r="O222" s="41">
        <v>1</v>
      </c>
      <c r="P222" s="41" t="s">
        <v>44</v>
      </c>
      <c r="Q222" s="41" t="s">
        <v>44</v>
      </c>
      <c r="R222" s="43"/>
      <c r="S222" s="45"/>
      <c r="T222" s="44"/>
      <c r="U222" s="44"/>
      <c r="V222" s="44"/>
      <c r="W222" s="43"/>
      <c r="X222" s="45"/>
      <c r="Y222" s="45"/>
      <c r="Z222" s="45"/>
      <c r="AA222" s="45"/>
      <c r="AB222" s="45"/>
      <c r="AC222" s="45"/>
      <c r="AD222" s="43"/>
      <c r="AE222" s="43"/>
      <c r="AF222" s="43"/>
      <c r="AG222" s="43"/>
      <c r="AH222" s="43"/>
      <c r="AI222" s="47"/>
      <c r="AJ222" s="52"/>
      <c r="AK222" s="53"/>
    </row>
    <row r="223" spans="1:37" ht="21.75" x14ac:dyDescent="0.2">
      <c r="A223" s="156"/>
      <c r="B223" s="54"/>
      <c r="C223" s="90"/>
      <c r="D223" s="50"/>
      <c r="E223" s="51" t="s">
        <v>127</v>
      </c>
      <c r="F223" s="56"/>
      <c r="G223" s="57"/>
      <c r="H223" s="89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 t="s">
        <v>44</v>
      </c>
      <c r="Q223" s="41" t="s">
        <v>44</v>
      </c>
      <c r="R223" s="58"/>
      <c r="S223" s="60"/>
      <c r="T223" s="59"/>
      <c r="U223" s="59"/>
      <c r="V223" s="59"/>
      <c r="W223" s="58"/>
      <c r="X223" s="60"/>
      <c r="Y223" s="60"/>
      <c r="Z223" s="60"/>
      <c r="AA223" s="60"/>
      <c r="AB223" s="60"/>
      <c r="AC223" s="60"/>
      <c r="AD223" s="58"/>
      <c r="AE223" s="58"/>
      <c r="AF223" s="58"/>
      <c r="AG223" s="58"/>
      <c r="AH223" s="58"/>
      <c r="AI223" s="62"/>
      <c r="AJ223" s="52"/>
      <c r="AK223" s="37"/>
    </row>
    <row r="224" spans="1:37" ht="43.5" customHeight="1" x14ac:dyDescent="0.2">
      <c r="A224" s="156"/>
      <c r="B224" s="63">
        <v>55</v>
      </c>
      <c r="C224" s="111" t="s">
        <v>433</v>
      </c>
      <c r="D224" s="50" t="s">
        <v>434</v>
      </c>
      <c r="E224" s="51" t="s">
        <v>435</v>
      </c>
      <c r="F224" s="65"/>
      <c r="G224" s="86"/>
      <c r="H224" s="315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67" t="s">
        <v>45</v>
      </c>
      <c r="S224" s="68"/>
      <c r="T224" s="68"/>
      <c r="U224" s="70" t="s">
        <v>46</v>
      </c>
      <c r="V224" s="68"/>
      <c r="W224" s="67"/>
      <c r="X224" s="70"/>
      <c r="Y224" s="70"/>
      <c r="Z224" s="70" t="s">
        <v>46</v>
      </c>
      <c r="AA224" s="70"/>
      <c r="AB224" s="70"/>
      <c r="AC224" s="70"/>
      <c r="AD224" s="67"/>
      <c r="AE224" s="67"/>
      <c r="AF224" s="67"/>
      <c r="AG224" s="67"/>
      <c r="AH224" s="67"/>
      <c r="AI224" s="79" t="s">
        <v>132</v>
      </c>
      <c r="AJ224" s="52" t="s">
        <v>436</v>
      </c>
      <c r="AK224" s="49" t="s">
        <v>177</v>
      </c>
    </row>
    <row r="225" spans="1:37" ht="21.75" x14ac:dyDescent="0.2">
      <c r="A225" s="156"/>
      <c r="B225" s="35"/>
      <c r="C225" s="34"/>
      <c r="D225" s="50"/>
      <c r="E225" s="51" t="s">
        <v>437</v>
      </c>
      <c r="F225" s="39"/>
      <c r="G225" s="40"/>
      <c r="H225" s="41">
        <v>9</v>
      </c>
      <c r="I225" s="41">
        <v>1</v>
      </c>
      <c r="J225" s="41">
        <v>1</v>
      </c>
      <c r="K225" s="41">
        <v>1</v>
      </c>
      <c r="L225" s="41">
        <v>1</v>
      </c>
      <c r="M225" s="41">
        <v>1</v>
      </c>
      <c r="N225" s="41">
        <v>1</v>
      </c>
      <c r="O225" s="41">
        <v>1</v>
      </c>
      <c r="P225" s="41">
        <v>1</v>
      </c>
      <c r="Q225" s="41">
        <v>1</v>
      </c>
      <c r="R225" s="43"/>
      <c r="S225" s="44"/>
      <c r="T225" s="44"/>
      <c r="U225" s="45"/>
      <c r="V225" s="44"/>
      <c r="W225" s="43"/>
      <c r="X225" s="45"/>
      <c r="Y225" s="45"/>
      <c r="Z225" s="45"/>
      <c r="AA225" s="45"/>
      <c r="AB225" s="45"/>
      <c r="AC225" s="45"/>
      <c r="AD225" s="43"/>
      <c r="AE225" s="43"/>
      <c r="AF225" s="43"/>
      <c r="AG225" s="43"/>
      <c r="AH225" s="43"/>
      <c r="AI225" s="47"/>
      <c r="AJ225" s="52"/>
      <c r="AK225" s="53"/>
    </row>
    <row r="226" spans="1:37" ht="21.75" x14ac:dyDescent="0.2">
      <c r="A226" s="156"/>
      <c r="B226" s="54"/>
      <c r="C226" s="90"/>
      <c r="D226" s="50"/>
      <c r="E226" s="51" t="s">
        <v>127</v>
      </c>
      <c r="F226" s="56"/>
      <c r="G226" s="40"/>
      <c r="H226" s="41" t="s">
        <v>428</v>
      </c>
      <c r="I226" s="41" t="s">
        <v>428</v>
      </c>
      <c r="J226" s="41" t="s">
        <v>428</v>
      </c>
      <c r="K226" s="41" t="s">
        <v>428</v>
      </c>
      <c r="L226" s="41" t="s">
        <v>428</v>
      </c>
      <c r="M226" s="41" t="s">
        <v>428</v>
      </c>
      <c r="N226" s="41" t="s">
        <v>428</v>
      </c>
      <c r="O226" s="41" t="s">
        <v>428</v>
      </c>
      <c r="P226" s="41" t="s">
        <v>428</v>
      </c>
      <c r="Q226" s="41" t="s">
        <v>428</v>
      </c>
      <c r="R226" s="58"/>
      <c r="S226" s="59"/>
      <c r="T226" s="59"/>
      <c r="U226" s="60"/>
      <c r="V226" s="59"/>
      <c r="W226" s="58"/>
      <c r="X226" s="60"/>
      <c r="Y226" s="60"/>
      <c r="Z226" s="60"/>
      <c r="AA226" s="60"/>
      <c r="AB226" s="60"/>
      <c r="AC226" s="60"/>
      <c r="AD226" s="58"/>
      <c r="AE226" s="58"/>
      <c r="AF226" s="58"/>
      <c r="AG226" s="58"/>
      <c r="AH226" s="58"/>
      <c r="AI226" s="62"/>
      <c r="AJ226" s="52"/>
      <c r="AK226" s="37"/>
    </row>
    <row r="227" spans="1:37" ht="48.75" customHeight="1" x14ac:dyDescent="0.2">
      <c r="A227" s="156"/>
      <c r="B227" s="63">
        <v>56</v>
      </c>
      <c r="C227" s="111" t="s">
        <v>438</v>
      </c>
      <c r="D227" s="50" t="s">
        <v>439</v>
      </c>
      <c r="E227" s="51" t="s">
        <v>440</v>
      </c>
      <c r="F227" s="243"/>
      <c r="G227" s="141">
        <v>32</v>
      </c>
      <c r="H227" s="315">
        <v>82</v>
      </c>
      <c r="I227" s="316">
        <v>15</v>
      </c>
      <c r="J227" s="316">
        <v>6</v>
      </c>
      <c r="K227" s="316">
        <v>10</v>
      </c>
      <c r="L227" s="316">
        <v>8</v>
      </c>
      <c r="M227" s="316">
        <v>19</v>
      </c>
      <c r="N227" s="316">
        <v>11</v>
      </c>
      <c r="O227" s="316">
        <v>6</v>
      </c>
      <c r="P227" s="316">
        <v>0</v>
      </c>
      <c r="Q227" s="316">
        <v>7</v>
      </c>
      <c r="R227" s="184" t="s">
        <v>55</v>
      </c>
      <c r="S227" s="185"/>
      <c r="T227" s="185"/>
      <c r="U227" s="70" t="s">
        <v>46</v>
      </c>
      <c r="V227" s="185"/>
      <c r="W227" s="67"/>
      <c r="X227" s="70"/>
      <c r="Y227" s="70"/>
      <c r="Z227" s="70" t="s">
        <v>46</v>
      </c>
      <c r="AA227" s="70"/>
      <c r="AB227" s="70"/>
      <c r="AC227" s="70"/>
      <c r="AD227" s="67"/>
      <c r="AE227" s="67"/>
      <c r="AF227" s="67"/>
      <c r="AG227" s="67"/>
      <c r="AH227" s="67"/>
      <c r="AI227" s="79" t="s">
        <v>47</v>
      </c>
      <c r="AJ227" s="52" t="s">
        <v>48</v>
      </c>
      <c r="AK227" s="49" t="s">
        <v>177</v>
      </c>
    </row>
    <row r="228" spans="1:37" ht="44.25" customHeight="1" x14ac:dyDescent="0.2">
      <c r="A228" s="156"/>
      <c r="B228" s="35"/>
      <c r="C228" s="34"/>
      <c r="D228" s="50"/>
      <c r="E228" s="51" t="s">
        <v>441</v>
      </c>
      <c r="F228" s="244"/>
      <c r="G228" s="141"/>
      <c r="H228" s="171">
        <v>559017</v>
      </c>
      <c r="I228" s="317">
        <v>110575</v>
      </c>
      <c r="J228" s="318">
        <v>38173</v>
      </c>
      <c r="K228" s="317">
        <v>56757</v>
      </c>
      <c r="L228" s="317">
        <v>63570</v>
      </c>
      <c r="M228" s="317">
        <v>81645</v>
      </c>
      <c r="N228" s="317">
        <v>88716</v>
      </c>
      <c r="O228" s="317">
        <v>56512</v>
      </c>
      <c r="P228" s="318">
        <v>26949</v>
      </c>
      <c r="Q228" s="317">
        <v>36120</v>
      </c>
      <c r="R228" s="190"/>
      <c r="S228" s="191"/>
      <c r="T228" s="191"/>
      <c r="U228" s="45"/>
      <c r="V228" s="191"/>
      <c r="W228" s="43"/>
      <c r="X228" s="45"/>
      <c r="Y228" s="45"/>
      <c r="Z228" s="45"/>
      <c r="AA228" s="45"/>
      <c r="AB228" s="45"/>
      <c r="AC228" s="45"/>
      <c r="AD228" s="43"/>
      <c r="AE228" s="43"/>
      <c r="AF228" s="43"/>
      <c r="AG228" s="43"/>
      <c r="AH228" s="43"/>
      <c r="AI228" s="47"/>
      <c r="AJ228" s="52"/>
      <c r="AK228" s="53"/>
    </row>
    <row r="229" spans="1:37" ht="21.75" x14ac:dyDescent="0.2">
      <c r="A229" s="156"/>
      <c r="B229" s="35"/>
      <c r="C229" s="34"/>
      <c r="D229" s="49"/>
      <c r="E229" s="51" t="s">
        <v>127</v>
      </c>
      <c r="F229" s="244"/>
      <c r="G229" s="149"/>
      <c r="H229" s="83">
        <f>H227*100000/H228</f>
        <v>14.668605784797242</v>
      </c>
      <c r="I229" s="83">
        <f t="shared" ref="I229:Q229" si="32">I227*100000/I228</f>
        <v>13.565453312231517</v>
      </c>
      <c r="J229" s="83">
        <f t="shared" si="32"/>
        <v>15.717915804364342</v>
      </c>
      <c r="K229" s="83">
        <f t="shared" si="32"/>
        <v>17.618972109167153</v>
      </c>
      <c r="L229" s="83">
        <f t="shared" si="32"/>
        <v>12.584552461853075</v>
      </c>
      <c r="M229" s="83">
        <f t="shared" si="32"/>
        <v>23.271480188621471</v>
      </c>
      <c r="N229" s="83">
        <f t="shared" si="32"/>
        <v>12.399116281166869</v>
      </c>
      <c r="O229" s="83">
        <f t="shared" si="32"/>
        <v>10.617214043035107</v>
      </c>
      <c r="P229" s="83">
        <f t="shared" si="32"/>
        <v>0</v>
      </c>
      <c r="Q229" s="83">
        <f t="shared" si="32"/>
        <v>19.379844961240309</v>
      </c>
      <c r="R229" s="190"/>
      <c r="S229" s="191"/>
      <c r="T229" s="191"/>
      <c r="U229" s="45"/>
      <c r="V229" s="191"/>
      <c r="W229" s="43"/>
      <c r="X229" s="45"/>
      <c r="Y229" s="45"/>
      <c r="Z229" s="45"/>
      <c r="AA229" s="45"/>
      <c r="AB229" s="45"/>
      <c r="AC229" s="45"/>
      <c r="AD229" s="43"/>
      <c r="AE229" s="43"/>
      <c r="AF229" s="43"/>
      <c r="AG229" s="43"/>
      <c r="AH229" s="43"/>
      <c r="AI229" s="47"/>
      <c r="AJ229" s="122"/>
      <c r="AK229" s="37"/>
    </row>
    <row r="230" spans="1:37" ht="21.75" customHeight="1" x14ac:dyDescent="0.2">
      <c r="A230" s="33" t="s">
        <v>442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</row>
    <row r="231" spans="1:37" ht="43.5" customHeight="1" x14ac:dyDescent="0.2">
      <c r="A231" s="156" t="s">
        <v>443</v>
      </c>
      <c r="B231" s="35">
        <v>57</v>
      </c>
      <c r="C231" s="34" t="s">
        <v>444</v>
      </c>
      <c r="D231" s="37" t="s">
        <v>42</v>
      </c>
      <c r="E231" s="38" t="s">
        <v>445</v>
      </c>
      <c r="F231" s="39"/>
      <c r="G231" s="40"/>
      <c r="H231" s="125"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5">
        <v>0</v>
      </c>
      <c r="Q231" s="125">
        <v>0</v>
      </c>
      <c r="R231" s="190" t="s">
        <v>55</v>
      </c>
      <c r="S231" s="70" t="s">
        <v>46</v>
      </c>
      <c r="T231" s="191"/>
      <c r="U231" s="191"/>
      <c r="V231" s="191"/>
      <c r="W231" s="43"/>
      <c r="X231" s="45"/>
      <c r="Y231" s="45"/>
      <c r="Z231" s="45"/>
      <c r="AA231" s="45"/>
      <c r="AB231" s="45" t="s">
        <v>46</v>
      </c>
      <c r="AC231" s="43"/>
      <c r="AD231" s="43"/>
      <c r="AE231" s="43"/>
      <c r="AF231" s="43"/>
      <c r="AG231" s="43"/>
      <c r="AH231" s="43"/>
      <c r="AI231" s="47" t="s">
        <v>446</v>
      </c>
      <c r="AJ231" s="48" t="s">
        <v>336</v>
      </c>
      <c r="AK231" s="49" t="s">
        <v>432</v>
      </c>
    </row>
    <row r="232" spans="1:37" ht="21.75" x14ac:dyDescent="0.2">
      <c r="A232" s="156"/>
      <c r="B232" s="35"/>
      <c r="C232" s="34"/>
      <c r="D232" s="50"/>
      <c r="E232" s="51" t="s">
        <v>447</v>
      </c>
      <c r="F232" s="39"/>
      <c r="G232" s="40"/>
      <c r="H232" s="125">
        <v>9</v>
      </c>
      <c r="I232" s="125">
        <v>1</v>
      </c>
      <c r="J232" s="125">
        <v>1</v>
      </c>
      <c r="K232" s="125">
        <v>1</v>
      </c>
      <c r="L232" s="125">
        <v>1</v>
      </c>
      <c r="M232" s="125">
        <v>1</v>
      </c>
      <c r="N232" s="125">
        <v>1</v>
      </c>
      <c r="O232" s="125">
        <v>1</v>
      </c>
      <c r="P232" s="125">
        <v>1</v>
      </c>
      <c r="Q232" s="125">
        <v>1</v>
      </c>
      <c r="R232" s="190"/>
      <c r="S232" s="45"/>
      <c r="T232" s="191"/>
      <c r="U232" s="191"/>
      <c r="V232" s="191"/>
      <c r="W232" s="43"/>
      <c r="X232" s="45"/>
      <c r="Y232" s="45"/>
      <c r="Z232" s="45"/>
      <c r="AA232" s="45"/>
      <c r="AB232" s="45"/>
      <c r="AC232" s="43"/>
      <c r="AD232" s="43"/>
      <c r="AE232" s="43"/>
      <c r="AF232" s="43"/>
      <c r="AG232" s="43"/>
      <c r="AH232" s="43"/>
      <c r="AI232" s="47"/>
      <c r="AJ232" s="52"/>
      <c r="AK232" s="53"/>
    </row>
    <row r="233" spans="1:37" ht="21.75" x14ac:dyDescent="0.2">
      <c r="A233" s="156"/>
      <c r="B233" s="54"/>
      <c r="C233" s="90"/>
      <c r="D233" s="50"/>
      <c r="E233" s="51" t="s">
        <v>127</v>
      </c>
      <c r="F233" s="39"/>
      <c r="G233" s="40"/>
      <c r="H233" s="319">
        <v>0</v>
      </c>
      <c r="I233" s="226">
        <v>0</v>
      </c>
      <c r="J233" s="226">
        <v>0</v>
      </c>
      <c r="K233" s="226">
        <v>0</v>
      </c>
      <c r="L233" s="226">
        <v>0</v>
      </c>
      <c r="M233" s="226">
        <v>0</v>
      </c>
      <c r="N233" s="226">
        <v>0</v>
      </c>
      <c r="O233" s="226">
        <v>0</v>
      </c>
      <c r="P233" s="226">
        <v>0</v>
      </c>
      <c r="Q233" s="66">
        <v>0</v>
      </c>
      <c r="R233" s="320"/>
      <c r="S233" s="60"/>
      <c r="T233" s="321"/>
      <c r="U233" s="321"/>
      <c r="V233" s="321"/>
      <c r="W233" s="58"/>
      <c r="X233" s="60"/>
      <c r="Y233" s="60"/>
      <c r="Z233" s="60"/>
      <c r="AA233" s="60"/>
      <c r="AB233" s="60"/>
      <c r="AC233" s="58"/>
      <c r="AD233" s="58"/>
      <c r="AE233" s="58"/>
      <c r="AF233" s="58"/>
      <c r="AG233" s="58"/>
      <c r="AH233" s="58"/>
      <c r="AI233" s="62"/>
      <c r="AJ233" s="52"/>
      <c r="AK233" s="37"/>
    </row>
    <row r="234" spans="1:37" ht="41.25" customHeight="1" x14ac:dyDescent="0.2">
      <c r="A234" s="156"/>
      <c r="B234" s="63">
        <v>58</v>
      </c>
      <c r="C234" s="92" t="s">
        <v>448</v>
      </c>
      <c r="D234" s="126" t="s">
        <v>449</v>
      </c>
      <c r="E234" s="51" t="s">
        <v>450</v>
      </c>
      <c r="F234" s="141">
        <v>23</v>
      </c>
      <c r="G234" s="141">
        <v>33</v>
      </c>
      <c r="H234" s="125">
        <v>4</v>
      </c>
      <c r="I234" s="125">
        <v>1</v>
      </c>
      <c r="J234" s="125">
        <v>1</v>
      </c>
      <c r="K234" s="125">
        <v>0</v>
      </c>
      <c r="L234" s="125">
        <v>1</v>
      </c>
      <c r="M234" s="125">
        <v>0</v>
      </c>
      <c r="N234" s="125">
        <v>1</v>
      </c>
      <c r="O234" s="125">
        <v>0</v>
      </c>
      <c r="P234" s="125">
        <v>0</v>
      </c>
      <c r="Q234" s="125">
        <v>0</v>
      </c>
      <c r="R234" s="184" t="s">
        <v>45</v>
      </c>
      <c r="S234" s="70" t="s">
        <v>46</v>
      </c>
      <c r="T234" s="185"/>
      <c r="U234" s="67"/>
      <c r="V234" s="185"/>
      <c r="W234" s="67"/>
      <c r="X234" s="70" t="s">
        <v>46</v>
      </c>
      <c r="Y234" s="70"/>
      <c r="Z234" s="70"/>
      <c r="AA234" s="70"/>
      <c r="AB234" s="70"/>
      <c r="AC234" s="67"/>
      <c r="AD234" s="67"/>
      <c r="AE234" s="67"/>
      <c r="AF234" s="67"/>
      <c r="AG234" s="67"/>
      <c r="AH234" s="67"/>
      <c r="AI234" s="79" t="s">
        <v>196</v>
      </c>
      <c r="AJ234" s="52" t="s">
        <v>451</v>
      </c>
      <c r="AK234" s="49" t="s">
        <v>432</v>
      </c>
    </row>
    <row r="235" spans="1:37" ht="43.5" x14ac:dyDescent="0.2">
      <c r="A235" s="156"/>
      <c r="B235" s="35"/>
      <c r="C235" s="34"/>
      <c r="D235" s="130"/>
      <c r="E235" s="51" t="s">
        <v>452</v>
      </c>
      <c r="F235" s="141"/>
      <c r="G235" s="141"/>
      <c r="H235" s="125">
        <v>9</v>
      </c>
      <c r="I235" s="125">
        <v>1</v>
      </c>
      <c r="J235" s="125">
        <v>1</v>
      </c>
      <c r="K235" s="125">
        <v>1</v>
      </c>
      <c r="L235" s="125">
        <v>1</v>
      </c>
      <c r="M235" s="125">
        <v>1</v>
      </c>
      <c r="N235" s="125">
        <v>1</v>
      </c>
      <c r="O235" s="125">
        <v>1</v>
      </c>
      <c r="P235" s="125">
        <v>1</v>
      </c>
      <c r="Q235" s="125">
        <v>1</v>
      </c>
      <c r="R235" s="190"/>
      <c r="S235" s="45"/>
      <c r="T235" s="191"/>
      <c r="U235" s="43"/>
      <c r="V235" s="191"/>
      <c r="W235" s="43"/>
      <c r="X235" s="45"/>
      <c r="Y235" s="45"/>
      <c r="Z235" s="45"/>
      <c r="AA235" s="45"/>
      <c r="AB235" s="45"/>
      <c r="AC235" s="43"/>
      <c r="AD235" s="43"/>
      <c r="AE235" s="43"/>
      <c r="AF235" s="43"/>
      <c r="AG235" s="43"/>
      <c r="AH235" s="43"/>
      <c r="AI235" s="47"/>
      <c r="AJ235" s="52"/>
      <c r="AK235" s="53"/>
    </row>
    <row r="236" spans="1:37" ht="21.75" x14ac:dyDescent="0.2">
      <c r="A236" s="165"/>
      <c r="B236" s="54"/>
      <c r="C236" s="90"/>
      <c r="D236" s="166"/>
      <c r="E236" s="51" t="s">
        <v>127</v>
      </c>
      <c r="F236" s="141"/>
      <c r="G236" s="141"/>
      <c r="H236" s="322">
        <v>55.55</v>
      </c>
      <c r="I236" s="125">
        <v>100</v>
      </c>
      <c r="J236" s="125">
        <v>100</v>
      </c>
      <c r="K236" s="125">
        <v>0</v>
      </c>
      <c r="L236" s="125">
        <v>100</v>
      </c>
      <c r="M236" s="125">
        <v>0</v>
      </c>
      <c r="N236" s="125">
        <v>100</v>
      </c>
      <c r="O236" s="125">
        <v>100</v>
      </c>
      <c r="P236" s="125">
        <v>0</v>
      </c>
      <c r="Q236" s="125">
        <v>0</v>
      </c>
      <c r="R236" s="320"/>
      <c r="S236" s="60"/>
      <c r="T236" s="321"/>
      <c r="U236" s="58"/>
      <c r="V236" s="321"/>
      <c r="W236" s="58"/>
      <c r="X236" s="60"/>
      <c r="Y236" s="60"/>
      <c r="Z236" s="60"/>
      <c r="AA236" s="60"/>
      <c r="AB236" s="60"/>
      <c r="AC236" s="58"/>
      <c r="AD236" s="58"/>
      <c r="AE236" s="58"/>
      <c r="AF236" s="58"/>
      <c r="AG236" s="58"/>
      <c r="AH236" s="58"/>
      <c r="AI236" s="62"/>
      <c r="AJ236" s="52"/>
      <c r="AK236" s="37"/>
    </row>
    <row r="237" spans="1:37" ht="44.25" customHeight="1" x14ac:dyDescent="0.2">
      <c r="A237" s="153" t="s">
        <v>453</v>
      </c>
      <c r="B237" s="63">
        <v>59</v>
      </c>
      <c r="C237" s="92" t="s">
        <v>454</v>
      </c>
      <c r="D237" s="67" t="s">
        <v>455</v>
      </c>
      <c r="E237" s="118" t="s">
        <v>456</v>
      </c>
      <c r="F237" s="141">
        <v>24</v>
      </c>
      <c r="G237" s="323">
        <v>34</v>
      </c>
      <c r="H237" s="324">
        <v>0</v>
      </c>
      <c r="I237" s="324">
        <v>0</v>
      </c>
      <c r="J237" s="324">
        <v>0</v>
      </c>
      <c r="K237" s="324">
        <v>0</v>
      </c>
      <c r="L237" s="324">
        <v>0</v>
      </c>
      <c r="M237" s="324">
        <v>0</v>
      </c>
      <c r="N237" s="324">
        <v>0</v>
      </c>
      <c r="O237" s="324">
        <v>0</v>
      </c>
      <c r="P237" s="324">
        <v>0</v>
      </c>
      <c r="Q237" s="324">
        <v>0</v>
      </c>
      <c r="R237" s="184" t="s">
        <v>45</v>
      </c>
      <c r="S237" s="185"/>
      <c r="T237" s="185"/>
      <c r="U237" s="185"/>
      <c r="V237" s="70" t="s">
        <v>46</v>
      </c>
      <c r="W237" s="67"/>
      <c r="X237" s="70" t="s">
        <v>46</v>
      </c>
      <c r="Y237" s="70"/>
      <c r="Z237" s="70"/>
      <c r="AA237" s="70"/>
      <c r="AB237" s="70"/>
      <c r="AC237" s="67"/>
      <c r="AD237" s="67"/>
      <c r="AE237" s="67"/>
      <c r="AF237" s="67"/>
      <c r="AG237" s="67"/>
      <c r="AH237" s="67"/>
      <c r="AI237" s="79" t="s">
        <v>47</v>
      </c>
      <c r="AJ237" s="52" t="s">
        <v>288</v>
      </c>
      <c r="AK237" s="49" t="s">
        <v>289</v>
      </c>
    </row>
    <row r="238" spans="1:37" ht="21" customHeight="1" x14ac:dyDescent="0.2">
      <c r="A238" s="156"/>
      <c r="B238" s="35"/>
      <c r="C238" s="34"/>
      <c r="D238" s="43"/>
      <c r="E238" s="51" t="s">
        <v>457</v>
      </c>
      <c r="F238" s="141"/>
      <c r="G238" s="299"/>
      <c r="H238" s="324">
        <f>I238+J238+K238+L238+M238+N238+O238+P238+Q238</f>
        <v>108</v>
      </c>
      <c r="I238" s="324">
        <v>21</v>
      </c>
      <c r="J238" s="324">
        <v>9</v>
      </c>
      <c r="K238" s="324">
        <v>16</v>
      </c>
      <c r="L238" s="324">
        <v>5</v>
      </c>
      <c r="M238" s="324">
        <v>21</v>
      </c>
      <c r="N238" s="324">
        <v>15</v>
      </c>
      <c r="O238" s="324">
        <v>6</v>
      </c>
      <c r="P238" s="324">
        <v>9</v>
      </c>
      <c r="Q238" s="324">
        <v>6</v>
      </c>
      <c r="R238" s="190"/>
      <c r="S238" s="191"/>
      <c r="T238" s="191"/>
      <c r="U238" s="191"/>
      <c r="V238" s="45"/>
      <c r="W238" s="43"/>
      <c r="X238" s="45"/>
      <c r="Y238" s="45"/>
      <c r="Z238" s="45"/>
      <c r="AA238" s="45"/>
      <c r="AB238" s="45"/>
      <c r="AC238" s="43"/>
      <c r="AD238" s="43"/>
      <c r="AE238" s="43"/>
      <c r="AF238" s="43"/>
      <c r="AG238" s="43"/>
      <c r="AH238" s="43"/>
      <c r="AI238" s="47"/>
      <c r="AJ238" s="52"/>
      <c r="AK238" s="53"/>
    </row>
    <row r="239" spans="1:37" ht="21.75" x14ac:dyDescent="0.2">
      <c r="A239" s="156"/>
      <c r="B239" s="35"/>
      <c r="C239" s="34"/>
      <c r="D239" s="43"/>
      <c r="E239" s="51" t="s">
        <v>127</v>
      </c>
      <c r="F239" s="149"/>
      <c r="G239" s="299"/>
      <c r="H239" s="325">
        <v>0</v>
      </c>
      <c r="I239" s="324">
        <v>0</v>
      </c>
      <c r="J239" s="324">
        <v>0</v>
      </c>
      <c r="K239" s="324">
        <v>0</v>
      </c>
      <c r="L239" s="324">
        <v>0</v>
      </c>
      <c r="M239" s="324">
        <v>0</v>
      </c>
      <c r="N239" s="324">
        <v>0</v>
      </c>
      <c r="O239" s="324">
        <v>0</v>
      </c>
      <c r="P239" s="324">
        <v>0</v>
      </c>
      <c r="Q239" s="324">
        <v>0</v>
      </c>
      <c r="R239" s="190"/>
      <c r="S239" s="191"/>
      <c r="T239" s="191"/>
      <c r="U239" s="191"/>
      <c r="V239" s="45"/>
      <c r="W239" s="43"/>
      <c r="X239" s="45"/>
      <c r="Y239" s="45"/>
      <c r="Z239" s="45"/>
      <c r="AA239" s="45"/>
      <c r="AB239" s="45"/>
      <c r="AC239" s="43"/>
      <c r="AD239" s="43"/>
      <c r="AE239" s="43"/>
      <c r="AF239" s="43"/>
      <c r="AG239" s="43"/>
      <c r="AH239" s="43"/>
      <c r="AI239" s="47"/>
      <c r="AJ239" s="122"/>
      <c r="AK239" s="37"/>
    </row>
    <row r="240" spans="1:37" ht="21.75" customHeight="1" x14ac:dyDescent="0.2">
      <c r="A240" s="33" t="s">
        <v>458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</row>
    <row r="241" spans="1:37" ht="43.5" x14ac:dyDescent="0.2">
      <c r="A241" s="156" t="s">
        <v>459</v>
      </c>
      <c r="B241" s="35">
        <v>60</v>
      </c>
      <c r="C241" s="34" t="s">
        <v>460</v>
      </c>
      <c r="D241" s="43" t="s">
        <v>42</v>
      </c>
      <c r="E241" s="263" t="s">
        <v>461</v>
      </c>
      <c r="F241" s="119"/>
      <c r="G241" s="40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190" t="s">
        <v>45</v>
      </c>
      <c r="S241" s="326"/>
      <c r="T241" s="326"/>
      <c r="U241" s="326"/>
      <c r="V241" s="326"/>
      <c r="W241" s="43"/>
      <c r="X241" s="45" t="s">
        <v>46</v>
      </c>
      <c r="Y241" s="45"/>
      <c r="Z241" s="45"/>
      <c r="AA241" s="45"/>
      <c r="AB241" s="45"/>
      <c r="AC241" s="45"/>
      <c r="AD241" s="45"/>
      <c r="AE241" s="45"/>
      <c r="AF241" s="45"/>
      <c r="AG241" s="45"/>
      <c r="AH241" s="43"/>
      <c r="AI241" s="47" t="s">
        <v>132</v>
      </c>
      <c r="AJ241" s="48" t="s">
        <v>288</v>
      </c>
      <c r="AK241" s="327"/>
    </row>
    <row r="242" spans="1:37" ht="43.5" x14ac:dyDescent="0.2">
      <c r="A242" s="156"/>
      <c r="B242" s="35"/>
      <c r="C242" s="34"/>
      <c r="D242" s="43"/>
      <c r="E242" s="51" t="s">
        <v>462</v>
      </c>
      <c r="F242" s="119"/>
      <c r="G242" s="40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190"/>
      <c r="S242" s="326"/>
      <c r="T242" s="326"/>
      <c r="U242" s="326"/>
      <c r="V242" s="326"/>
      <c r="W242" s="43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3"/>
      <c r="AI242" s="47"/>
      <c r="AJ242" s="52" t="s">
        <v>463</v>
      </c>
      <c r="AK242" s="328"/>
    </row>
    <row r="243" spans="1:37" ht="44.25" customHeight="1" x14ac:dyDescent="0.2">
      <c r="A243" s="165"/>
      <c r="B243" s="54"/>
      <c r="C243" s="90"/>
      <c r="D243" s="58"/>
      <c r="E243" s="51" t="s">
        <v>127</v>
      </c>
      <c r="F243" s="120"/>
      <c r="G243" s="57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190"/>
      <c r="S243" s="326"/>
      <c r="T243" s="326"/>
      <c r="U243" s="326"/>
      <c r="V243" s="326"/>
      <c r="W243" s="43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3"/>
      <c r="AI243" s="47"/>
      <c r="AJ243" s="52"/>
      <c r="AK243" s="329"/>
    </row>
    <row r="244" spans="1:37" ht="71.25" customHeight="1" x14ac:dyDescent="0.2">
      <c r="A244" s="153" t="s">
        <v>464</v>
      </c>
      <c r="B244" s="35">
        <v>61</v>
      </c>
      <c r="C244" s="34" t="s">
        <v>465</v>
      </c>
      <c r="D244" s="43" t="s">
        <v>466</v>
      </c>
      <c r="E244" s="51" t="s">
        <v>467</v>
      </c>
      <c r="F244" s="65"/>
      <c r="G244" s="86"/>
      <c r="H244" s="105">
        <v>0</v>
      </c>
      <c r="I244" s="330"/>
      <c r="J244" s="330"/>
      <c r="K244" s="330"/>
      <c r="L244" s="330"/>
      <c r="M244" s="105">
        <v>0</v>
      </c>
      <c r="N244" s="105">
        <v>0</v>
      </c>
      <c r="O244" s="331"/>
      <c r="P244" s="331"/>
      <c r="Q244" s="331"/>
      <c r="R244" s="184" t="s">
        <v>63</v>
      </c>
      <c r="S244" s="70" t="s">
        <v>46</v>
      </c>
      <c r="T244" s="185"/>
      <c r="U244" s="185"/>
      <c r="V244" s="185"/>
      <c r="W244" s="67"/>
      <c r="X244" s="70" t="s">
        <v>46</v>
      </c>
      <c r="Y244" s="70"/>
      <c r="Z244" s="70"/>
      <c r="AA244" s="70"/>
      <c r="AB244" s="70"/>
      <c r="AC244" s="70"/>
      <c r="AD244" s="70"/>
      <c r="AE244" s="70"/>
      <c r="AF244" s="70"/>
      <c r="AG244" s="70"/>
      <c r="AH244" s="67"/>
      <c r="AI244" s="79" t="s">
        <v>132</v>
      </c>
      <c r="AJ244" s="52" t="s">
        <v>176</v>
      </c>
      <c r="AK244" s="224" t="s">
        <v>468</v>
      </c>
    </row>
    <row r="245" spans="1:37" ht="46.5" customHeight="1" x14ac:dyDescent="0.2">
      <c r="A245" s="156"/>
      <c r="B245" s="35"/>
      <c r="C245" s="34"/>
      <c r="D245" s="43"/>
      <c r="E245" s="51" t="s">
        <v>469</v>
      </c>
      <c r="F245" s="39"/>
      <c r="G245" s="40"/>
      <c r="H245" s="105">
        <v>2</v>
      </c>
      <c r="I245" s="330"/>
      <c r="J245" s="330"/>
      <c r="K245" s="330"/>
      <c r="L245" s="330"/>
      <c r="M245" s="105">
        <v>1</v>
      </c>
      <c r="N245" s="105">
        <v>1</v>
      </c>
      <c r="O245" s="331"/>
      <c r="P245" s="331"/>
      <c r="Q245" s="331"/>
      <c r="R245" s="190"/>
      <c r="S245" s="45"/>
      <c r="T245" s="191"/>
      <c r="U245" s="191"/>
      <c r="V245" s="191"/>
      <c r="W245" s="43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3"/>
      <c r="AI245" s="47"/>
      <c r="AJ245" s="52"/>
      <c r="AK245" s="183"/>
    </row>
    <row r="246" spans="1:37" ht="21.75" x14ac:dyDescent="0.2">
      <c r="A246" s="156"/>
      <c r="B246" s="54"/>
      <c r="C246" s="90"/>
      <c r="D246" s="58"/>
      <c r="E246" s="51" t="s">
        <v>127</v>
      </c>
      <c r="F246" s="56"/>
      <c r="G246" s="57"/>
      <c r="H246" s="332">
        <v>0</v>
      </c>
      <c r="I246" s="330"/>
      <c r="J246" s="330"/>
      <c r="K246" s="330"/>
      <c r="L246" s="330"/>
      <c r="M246" s="105">
        <v>0</v>
      </c>
      <c r="N246" s="105">
        <v>0</v>
      </c>
      <c r="O246" s="331"/>
      <c r="P246" s="331"/>
      <c r="Q246" s="331"/>
      <c r="R246" s="190"/>
      <c r="S246" s="45"/>
      <c r="T246" s="191"/>
      <c r="U246" s="191"/>
      <c r="V246" s="191"/>
      <c r="W246" s="43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3"/>
      <c r="AI246" s="47"/>
      <c r="AJ246" s="52"/>
      <c r="AK246" s="199"/>
    </row>
    <row r="247" spans="1:37" ht="43.5" customHeight="1" x14ac:dyDescent="0.2">
      <c r="A247" s="156"/>
      <c r="B247" s="63">
        <v>62</v>
      </c>
      <c r="C247" s="92" t="s">
        <v>470</v>
      </c>
      <c r="D247" s="168" t="s">
        <v>430</v>
      </c>
      <c r="E247" s="51" t="s">
        <v>471</v>
      </c>
      <c r="F247" s="65"/>
      <c r="G247" s="65"/>
      <c r="H247" s="41">
        <v>9</v>
      </c>
      <c r="I247" s="41">
        <v>0</v>
      </c>
      <c r="J247" s="41">
        <v>0</v>
      </c>
      <c r="K247" s="41">
        <v>0</v>
      </c>
      <c r="L247" s="41">
        <v>1</v>
      </c>
      <c r="M247" s="41">
        <v>5</v>
      </c>
      <c r="N247" s="41">
        <v>3</v>
      </c>
      <c r="O247" s="41">
        <v>0</v>
      </c>
      <c r="P247" s="41">
        <v>0</v>
      </c>
      <c r="Q247" s="41">
        <v>0</v>
      </c>
      <c r="R247" s="65" t="s">
        <v>55</v>
      </c>
      <c r="S247" s="70" t="s">
        <v>46</v>
      </c>
      <c r="T247" s="70" t="s">
        <v>46</v>
      </c>
      <c r="U247" s="70" t="s">
        <v>46</v>
      </c>
      <c r="V247" s="70" t="s">
        <v>46</v>
      </c>
      <c r="W247" s="70" t="s">
        <v>46</v>
      </c>
      <c r="X247" s="333"/>
      <c r="Y247" s="333"/>
      <c r="Z247" s="333"/>
      <c r="AA247" s="333"/>
      <c r="AB247" s="333"/>
      <c r="AC247" s="333"/>
      <c r="AD247" s="333"/>
      <c r="AE247" s="333"/>
      <c r="AF247" s="333"/>
      <c r="AG247" s="333"/>
      <c r="AH247" s="65"/>
      <c r="AI247" s="243" t="s">
        <v>472</v>
      </c>
      <c r="AJ247" s="334" t="s">
        <v>336</v>
      </c>
      <c r="AK247" s="224" t="s">
        <v>473</v>
      </c>
    </row>
    <row r="248" spans="1:37" ht="44.25" customHeight="1" x14ac:dyDescent="0.2">
      <c r="A248" s="156"/>
      <c r="B248" s="35"/>
      <c r="C248" s="34"/>
      <c r="D248" s="130"/>
      <c r="E248" s="51" t="s">
        <v>474</v>
      </c>
      <c r="F248" s="39"/>
      <c r="G248" s="39"/>
      <c r="H248" s="41">
        <v>9</v>
      </c>
      <c r="I248" s="41">
        <v>0</v>
      </c>
      <c r="J248" s="41">
        <v>0</v>
      </c>
      <c r="K248" s="41">
        <v>0</v>
      </c>
      <c r="L248" s="41">
        <v>1</v>
      </c>
      <c r="M248" s="41">
        <v>5</v>
      </c>
      <c r="N248" s="41">
        <v>3</v>
      </c>
      <c r="O248" s="41">
        <v>0</v>
      </c>
      <c r="P248" s="41">
        <v>0</v>
      </c>
      <c r="Q248" s="41">
        <v>0</v>
      </c>
      <c r="R248" s="39"/>
      <c r="S248" s="45"/>
      <c r="T248" s="45"/>
      <c r="U248" s="45"/>
      <c r="V248" s="45"/>
      <c r="W248" s="45"/>
      <c r="X248" s="335"/>
      <c r="Y248" s="335"/>
      <c r="Z248" s="335"/>
      <c r="AA248" s="335"/>
      <c r="AB248" s="335"/>
      <c r="AC248" s="335"/>
      <c r="AD248" s="335"/>
      <c r="AE248" s="335"/>
      <c r="AF248" s="335"/>
      <c r="AG248" s="335"/>
      <c r="AH248" s="39"/>
      <c r="AI248" s="244"/>
      <c r="AJ248" s="334"/>
      <c r="AK248" s="183"/>
    </row>
    <row r="249" spans="1:37" ht="21.75" x14ac:dyDescent="0.2">
      <c r="A249" s="165"/>
      <c r="B249" s="54"/>
      <c r="C249" s="90"/>
      <c r="D249" s="133"/>
      <c r="E249" s="51" t="s">
        <v>127</v>
      </c>
      <c r="F249" s="56"/>
      <c r="G249" s="56"/>
      <c r="H249" s="152">
        <v>100</v>
      </c>
      <c r="I249" s="41">
        <v>0</v>
      </c>
      <c r="J249" s="41">
        <v>0</v>
      </c>
      <c r="K249" s="41">
        <v>0</v>
      </c>
      <c r="L249" s="41">
        <v>100</v>
      </c>
      <c r="M249" s="41">
        <v>100</v>
      </c>
      <c r="N249" s="41">
        <v>100</v>
      </c>
      <c r="O249" s="41">
        <v>0</v>
      </c>
      <c r="P249" s="41">
        <v>0</v>
      </c>
      <c r="Q249" s="41">
        <v>0</v>
      </c>
      <c r="R249" s="56"/>
      <c r="S249" s="45"/>
      <c r="T249" s="45"/>
      <c r="U249" s="45"/>
      <c r="V249" s="45"/>
      <c r="W249" s="45"/>
      <c r="X249" s="336"/>
      <c r="Y249" s="336"/>
      <c r="Z249" s="336"/>
      <c r="AA249" s="336"/>
      <c r="AB249" s="336"/>
      <c r="AC249" s="336"/>
      <c r="AD249" s="336"/>
      <c r="AE249" s="336"/>
      <c r="AF249" s="336"/>
      <c r="AG249" s="336"/>
      <c r="AH249" s="56"/>
      <c r="AI249" s="337"/>
      <c r="AJ249" s="334"/>
      <c r="AK249" s="199"/>
    </row>
    <row r="250" spans="1:37" ht="48.75" customHeight="1" x14ac:dyDescent="0.2">
      <c r="A250" s="123" t="s">
        <v>475</v>
      </c>
      <c r="B250" s="63">
        <v>63</v>
      </c>
      <c r="C250" s="92" t="s">
        <v>476</v>
      </c>
      <c r="D250" s="50" t="s">
        <v>477</v>
      </c>
      <c r="E250" s="51" t="s">
        <v>478</v>
      </c>
      <c r="F250" s="65"/>
      <c r="G250" s="86"/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86" t="s">
        <v>63</v>
      </c>
      <c r="S250" s="282"/>
      <c r="T250" s="282"/>
      <c r="U250" s="282"/>
      <c r="V250" s="282"/>
      <c r="W250" s="86"/>
      <c r="X250" s="69"/>
      <c r="Y250" s="69"/>
      <c r="Z250" s="69"/>
      <c r="AA250" s="69"/>
      <c r="AB250" s="69"/>
      <c r="AC250" s="69"/>
      <c r="AD250" s="69" t="s">
        <v>46</v>
      </c>
      <c r="AE250" s="69"/>
      <c r="AF250" s="69"/>
      <c r="AG250" s="69"/>
      <c r="AH250" s="86"/>
      <c r="AI250" s="94" t="s">
        <v>196</v>
      </c>
      <c r="AJ250" s="334" t="s">
        <v>479</v>
      </c>
      <c r="AK250" s="327"/>
    </row>
    <row r="251" spans="1:37" ht="43.5" x14ac:dyDescent="0.2">
      <c r="A251" s="128"/>
      <c r="B251" s="35"/>
      <c r="C251" s="34"/>
      <c r="D251" s="50"/>
      <c r="E251" s="51" t="s">
        <v>480</v>
      </c>
      <c r="F251" s="39"/>
      <c r="G251" s="40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40"/>
      <c r="S251" s="285"/>
      <c r="T251" s="285"/>
      <c r="U251" s="285"/>
      <c r="V251" s="285"/>
      <c r="W251" s="40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0"/>
      <c r="AI251" s="148"/>
      <c r="AJ251" s="334"/>
      <c r="AK251" s="328"/>
    </row>
    <row r="252" spans="1:37" ht="21.75" x14ac:dyDescent="0.2">
      <c r="A252" s="128"/>
      <c r="B252" s="35"/>
      <c r="C252" s="34"/>
      <c r="D252" s="50"/>
      <c r="E252" s="51" t="s">
        <v>127</v>
      </c>
      <c r="F252" s="39"/>
      <c r="G252" s="40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40"/>
      <c r="S252" s="285"/>
      <c r="T252" s="285"/>
      <c r="U252" s="285"/>
      <c r="V252" s="285"/>
      <c r="W252" s="40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0"/>
      <c r="AI252" s="148"/>
      <c r="AJ252" s="334"/>
      <c r="AK252" s="329"/>
    </row>
    <row r="253" spans="1:37" ht="43.5" x14ac:dyDescent="0.2">
      <c r="A253" s="128"/>
      <c r="B253" s="35"/>
      <c r="C253" s="34"/>
      <c r="D253" s="50" t="s">
        <v>481</v>
      </c>
      <c r="E253" s="51" t="s">
        <v>482</v>
      </c>
      <c r="F253" s="39"/>
      <c r="G253" s="40"/>
      <c r="H253" s="285"/>
      <c r="I253" s="285"/>
      <c r="J253" s="285"/>
      <c r="K253" s="285"/>
      <c r="L253" s="285"/>
      <c r="M253" s="285"/>
      <c r="N253" s="285"/>
      <c r="O253" s="285"/>
      <c r="P253" s="285"/>
      <c r="Q253" s="285"/>
      <c r="R253" s="40"/>
      <c r="S253" s="285"/>
      <c r="T253" s="285"/>
      <c r="U253" s="285"/>
      <c r="V253" s="285"/>
      <c r="W253" s="40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0"/>
      <c r="AI253" s="148"/>
      <c r="AJ253" s="334"/>
      <c r="AK253" s="327"/>
    </row>
    <row r="254" spans="1:37" ht="43.5" x14ac:dyDescent="0.2">
      <c r="A254" s="128"/>
      <c r="B254" s="35"/>
      <c r="C254" s="34"/>
      <c r="D254" s="50"/>
      <c r="E254" s="51" t="s">
        <v>480</v>
      </c>
      <c r="F254" s="39"/>
      <c r="G254" s="40"/>
      <c r="H254" s="285"/>
      <c r="I254" s="285"/>
      <c r="J254" s="285"/>
      <c r="K254" s="285"/>
      <c r="L254" s="285"/>
      <c r="M254" s="285"/>
      <c r="N254" s="285"/>
      <c r="O254" s="285"/>
      <c r="P254" s="285"/>
      <c r="Q254" s="285"/>
      <c r="R254" s="40"/>
      <c r="S254" s="285"/>
      <c r="T254" s="285"/>
      <c r="U254" s="285"/>
      <c r="V254" s="285"/>
      <c r="W254" s="40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0"/>
      <c r="AI254" s="148"/>
      <c r="AJ254" s="334"/>
      <c r="AK254" s="328"/>
    </row>
    <row r="255" spans="1:37" ht="21.75" x14ac:dyDescent="0.2">
      <c r="A255" s="128"/>
      <c r="B255" s="35"/>
      <c r="C255" s="90"/>
      <c r="D255" s="50"/>
      <c r="E255" s="51" t="s">
        <v>127</v>
      </c>
      <c r="F255" s="56"/>
      <c r="G255" s="57"/>
      <c r="H255" s="338"/>
      <c r="I255" s="338"/>
      <c r="J255" s="338"/>
      <c r="K255" s="338"/>
      <c r="L255" s="338"/>
      <c r="M255" s="338"/>
      <c r="N255" s="338"/>
      <c r="O255" s="338"/>
      <c r="P255" s="338"/>
      <c r="Q255" s="338"/>
      <c r="R255" s="57"/>
      <c r="S255" s="338"/>
      <c r="T255" s="338"/>
      <c r="U255" s="338"/>
      <c r="V255" s="338"/>
      <c r="W255" s="57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57"/>
      <c r="AI255" s="301"/>
      <c r="AJ255" s="334" t="s">
        <v>483</v>
      </c>
      <c r="AK255" s="329"/>
    </row>
    <row r="256" spans="1:37" ht="65.25" x14ac:dyDescent="0.2">
      <c r="A256" s="128"/>
      <c r="B256" s="141">
        <v>64</v>
      </c>
      <c r="C256" s="339" t="s">
        <v>484</v>
      </c>
      <c r="D256" s="50" t="s">
        <v>485</v>
      </c>
      <c r="E256" s="51" t="s">
        <v>486</v>
      </c>
      <c r="F256" s="243"/>
      <c r="G256" s="243"/>
      <c r="H256" s="340"/>
      <c r="I256" s="340"/>
      <c r="J256" s="340"/>
      <c r="K256" s="340"/>
      <c r="L256" s="340"/>
      <c r="M256" s="340"/>
      <c r="N256" s="340"/>
      <c r="O256" s="340"/>
      <c r="P256" s="340"/>
      <c r="Q256" s="340"/>
      <c r="R256" s="243" t="s">
        <v>63</v>
      </c>
      <c r="S256" s="340"/>
      <c r="T256" s="340"/>
      <c r="U256" s="340"/>
      <c r="V256" s="340"/>
      <c r="W256" s="243"/>
      <c r="X256" s="341"/>
      <c r="Y256" s="341"/>
      <c r="Z256" s="341" t="s">
        <v>46</v>
      </c>
      <c r="AA256" s="341"/>
      <c r="AB256" s="341"/>
      <c r="AC256" s="341"/>
      <c r="AD256" s="341"/>
      <c r="AE256" s="341"/>
      <c r="AF256" s="341"/>
      <c r="AG256" s="341"/>
      <c r="AH256" s="243"/>
      <c r="AI256" s="243" t="s">
        <v>196</v>
      </c>
      <c r="AJ256" s="334" t="s">
        <v>479</v>
      </c>
      <c r="AK256" s="327"/>
    </row>
    <row r="257" spans="1:37" ht="21.75" x14ac:dyDescent="0.2">
      <c r="A257" s="128"/>
      <c r="B257" s="141"/>
      <c r="C257" s="146"/>
      <c r="D257" s="50"/>
      <c r="E257" s="51" t="s">
        <v>58</v>
      </c>
      <c r="F257" s="244"/>
      <c r="G257" s="244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244"/>
      <c r="S257" s="342"/>
      <c r="T257" s="342"/>
      <c r="U257" s="342"/>
      <c r="V257" s="342"/>
      <c r="W257" s="244"/>
      <c r="X257" s="343"/>
      <c r="Y257" s="343"/>
      <c r="Z257" s="343"/>
      <c r="AA257" s="343"/>
      <c r="AB257" s="343"/>
      <c r="AC257" s="343"/>
      <c r="AD257" s="343"/>
      <c r="AE257" s="343"/>
      <c r="AF257" s="343"/>
      <c r="AG257" s="343"/>
      <c r="AH257" s="244"/>
      <c r="AI257" s="244"/>
      <c r="AJ257" s="334"/>
      <c r="AK257" s="328"/>
    </row>
    <row r="258" spans="1:37" ht="21.75" x14ac:dyDescent="0.2">
      <c r="A258" s="128"/>
      <c r="B258" s="149"/>
      <c r="C258" s="146"/>
      <c r="D258" s="49"/>
      <c r="E258" s="51" t="s">
        <v>127</v>
      </c>
      <c r="F258" s="244"/>
      <c r="G258" s="244"/>
      <c r="H258" s="342"/>
      <c r="I258" s="342"/>
      <c r="J258" s="342"/>
      <c r="K258" s="342"/>
      <c r="L258" s="342"/>
      <c r="M258" s="342"/>
      <c r="N258" s="342"/>
      <c r="O258" s="342"/>
      <c r="P258" s="342"/>
      <c r="Q258" s="342"/>
      <c r="R258" s="244"/>
      <c r="S258" s="342"/>
      <c r="T258" s="342"/>
      <c r="U258" s="342"/>
      <c r="V258" s="342"/>
      <c r="W258" s="244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244"/>
      <c r="AI258" s="244"/>
      <c r="AJ258" s="344"/>
      <c r="AK258" s="329"/>
    </row>
    <row r="259" spans="1:37" ht="21.75" customHeight="1" x14ac:dyDescent="0.2">
      <c r="A259" s="33" t="s">
        <v>487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</row>
    <row r="260" spans="1:37" ht="67.5" customHeight="1" x14ac:dyDescent="0.2">
      <c r="A260" s="156" t="s">
        <v>488</v>
      </c>
      <c r="B260" s="229">
        <v>65</v>
      </c>
      <c r="C260" s="146" t="s">
        <v>489</v>
      </c>
      <c r="D260" s="53" t="s">
        <v>490</v>
      </c>
      <c r="E260" s="38" t="s">
        <v>491</v>
      </c>
      <c r="F260" s="39"/>
      <c r="G260" s="39"/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39" t="s">
        <v>55</v>
      </c>
      <c r="S260" s="345"/>
      <c r="T260" s="345"/>
      <c r="U260" s="345"/>
      <c r="V260" s="345"/>
      <c r="W260" s="335"/>
      <c r="X260" s="335"/>
      <c r="Y260" s="335"/>
      <c r="Z260" s="335"/>
      <c r="AA260" s="335"/>
      <c r="AB260" s="335" t="s">
        <v>46</v>
      </c>
      <c r="AC260" s="335"/>
      <c r="AD260" s="335"/>
      <c r="AE260" s="335"/>
      <c r="AF260" s="335"/>
      <c r="AG260" s="39"/>
      <c r="AH260" s="39"/>
      <c r="AI260" s="244" t="s">
        <v>132</v>
      </c>
      <c r="AJ260" s="346" t="s">
        <v>258</v>
      </c>
      <c r="AK260" s="224" t="s">
        <v>492</v>
      </c>
    </row>
    <row r="261" spans="1:37" ht="21.75" x14ac:dyDescent="0.2">
      <c r="A261" s="156"/>
      <c r="B261" s="141"/>
      <c r="C261" s="146"/>
      <c r="D261" s="53"/>
      <c r="E261" s="51" t="s">
        <v>493</v>
      </c>
      <c r="F261" s="39"/>
      <c r="G261" s="39"/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66">
        <v>0</v>
      </c>
      <c r="R261" s="39"/>
      <c r="S261" s="345"/>
      <c r="T261" s="345"/>
      <c r="U261" s="345"/>
      <c r="V261" s="345"/>
      <c r="W261" s="335"/>
      <c r="X261" s="335"/>
      <c r="Y261" s="335"/>
      <c r="Z261" s="335"/>
      <c r="AA261" s="335"/>
      <c r="AB261" s="335"/>
      <c r="AC261" s="335"/>
      <c r="AD261" s="335"/>
      <c r="AE261" s="335"/>
      <c r="AF261" s="335"/>
      <c r="AG261" s="39"/>
      <c r="AH261" s="39"/>
      <c r="AI261" s="244"/>
      <c r="AJ261" s="334"/>
      <c r="AK261" s="183"/>
    </row>
    <row r="262" spans="1:37" ht="65.25" x14ac:dyDescent="0.2">
      <c r="A262" s="165"/>
      <c r="B262" s="141"/>
      <c r="C262" s="347"/>
      <c r="D262" s="348"/>
      <c r="E262" s="51" t="s">
        <v>141</v>
      </c>
      <c r="F262" s="56"/>
      <c r="G262" s="56"/>
      <c r="H262" s="75" t="s">
        <v>494</v>
      </c>
      <c r="I262" s="66"/>
      <c r="J262" s="66"/>
      <c r="K262" s="66"/>
      <c r="L262" s="66"/>
      <c r="M262" s="66"/>
      <c r="N262" s="66"/>
      <c r="O262" s="66"/>
      <c r="P262" s="66"/>
      <c r="Q262" s="66"/>
      <c r="R262" s="56"/>
      <c r="S262" s="349"/>
      <c r="T262" s="349"/>
      <c r="U262" s="349"/>
      <c r="V262" s="349"/>
      <c r="W262" s="336"/>
      <c r="X262" s="336"/>
      <c r="Y262" s="336"/>
      <c r="Z262" s="336"/>
      <c r="AA262" s="336"/>
      <c r="AB262" s="336"/>
      <c r="AC262" s="336"/>
      <c r="AD262" s="336"/>
      <c r="AE262" s="336"/>
      <c r="AF262" s="336"/>
      <c r="AG262" s="56"/>
      <c r="AH262" s="56"/>
      <c r="AI262" s="337"/>
      <c r="AJ262" s="334" t="s">
        <v>495</v>
      </c>
      <c r="AK262" s="199"/>
    </row>
    <row r="263" spans="1:37" ht="162" customHeight="1" x14ac:dyDescent="0.2">
      <c r="A263" s="350" t="s">
        <v>496</v>
      </c>
      <c r="B263" s="351">
        <v>66</v>
      </c>
      <c r="C263" s="67" t="s">
        <v>497</v>
      </c>
      <c r="D263" s="67" t="s">
        <v>498</v>
      </c>
      <c r="E263" s="118" t="s">
        <v>499</v>
      </c>
      <c r="F263" s="352"/>
      <c r="G263" s="352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353" t="s">
        <v>55</v>
      </c>
      <c r="S263" s="354"/>
      <c r="T263" s="354"/>
      <c r="U263" s="354"/>
      <c r="V263" s="354"/>
      <c r="W263" s="355"/>
      <c r="X263" s="310"/>
      <c r="Y263" s="355"/>
      <c r="Z263" s="356" t="s">
        <v>46</v>
      </c>
      <c r="AA263" s="355"/>
      <c r="AB263" s="355"/>
      <c r="AC263" s="355"/>
      <c r="AD263" s="355"/>
      <c r="AE263" s="355"/>
      <c r="AF263" s="355"/>
      <c r="AG263" s="352"/>
      <c r="AH263" s="352"/>
      <c r="AI263" s="255" t="s">
        <v>132</v>
      </c>
      <c r="AJ263" s="262" t="s">
        <v>500</v>
      </c>
      <c r="AK263" s="138" t="s">
        <v>329</v>
      </c>
    </row>
    <row r="264" spans="1:37" ht="30.75" customHeight="1" x14ac:dyDescent="0.2">
      <c r="A264" s="357"/>
      <c r="B264" s="248"/>
      <c r="C264" s="43"/>
      <c r="D264" s="43"/>
      <c r="E264" s="118" t="s">
        <v>501</v>
      </c>
      <c r="F264" s="358"/>
      <c r="G264" s="358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59"/>
      <c r="S264" s="360"/>
      <c r="T264" s="360"/>
      <c r="U264" s="360"/>
      <c r="V264" s="360"/>
      <c r="W264" s="361"/>
      <c r="X264" s="362"/>
      <c r="Y264" s="361"/>
      <c r="Z264" s="363"/>
      <c r="AA264" s="361"/>
      <c r="AB264" s="361"/>
      <c r="AC264" s="361"/>
      <c r="AD264" s="361"/>
      <c r="AE264" s="361"/>
      <c r="AF264" s="361"/>
      <c r="AG264" s="358"/>
      <c r="AH264" s="358"/>
      <c r="AI264" s="364"/>
      <c r="AJ264" s="262"/>
      <c r="AK264" s="202"/>
    </row>
    <row r="265" spans="1:37" ht="28.5" customHeight="1" x14ac:dyDescent="0.2">
      <c r="A265" s="357"/>
      <c r="B265" s="248"/>
      <c r="C265" s="58"/>
      <c r="D265" s="58"/>
      <c r="E265" s="118" t="s">
        <v>502</v>
      </c>
      <c r="F265" s="358"/>
      <c r="G265" s="358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59"/>
      <c r="S265" s="360"/>
      <c r="T265" s="360"/>
      <c r="U265" s="360"/>
      <c r="V265" s="360"/>
      <c r="W265" s="361"/>
      <c r="X265" s="362"/>
      <c r="Y265" s="361"/>
      <c r="Z265" s="363"/>
      <c r="AA265" s="361"/>
      <c r="AB265" s="361"/>
      <c r="AC265" s="361"/>
      <c r="AD265" s="361"/>
      <c r="AE265" s="361"/>
      <c r="AF265" s="361"/>
      <c r="AG265" s="358"/>
      <c r="AH265" s="358"/>
      <c r="AI265" s="364"/>
      <c r="AJ265" s="262"/>
      <c r="AK265" s="202"/>
    </row>
    <row r="266" spans="1:37" ht="48" customHeight="1" x14ac:dyDescent="0.2">
      <c r="A266" s="357"/>
      <c r="B266" s="63">
        <v>67</v>
      </c>
      <c r="C266" s="92" t="s">
        <v>503</v>
      </c>
      <c r="D266" s="79" t="s">
        <v>466</v>
      </c>
      <c r="E266" s="113" t="s">
        <v>504</v>
      </c>
      <c r="F266" s="114"/>
      <c r="G266" s="114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114" t="s">
        <v>55</v>
      </c>
      <c r="S266" s="281"/>
      <c r="T266" s="281"/>
      <c r="U266" s="281"/>
      <c r="V266" s="281"/>
      <c r="W266" s="365" t="s">
        <v>46</v>
      </c>
      <c r="X266" s="365"/>
      <c r="Y266" s="365"/>
      <c r="Z266" s="365"/>
      <c r="AA266" s="365"/>
      <c r="AB266" s="365"/>
      <c r="AC266" s="365"/>
      <c r="AD266" s="365"/>
      <c r="AE266" s="365"/>
      <c r="AF266" s="365"/>
      <c r="AG266" s="114"/>
      <c r="AH266" s="114"/>
      <c r="AI266" s="366" t="s">
        <v>132</v>
      </c>
      <c r="AJ266" s="334" t="s">
        <v>223</v>
      </c>
      <c r="AK266" s="49" t="s">
        <v>505</v>
      </c>
    </row>
    <row r="267" spans="1:37" ht="65.25" customHeight="1" x14ac:dyDescent="0.2">
      <c r="A267" s="357"/>
      <c r="B267" s="35"/>
      <c r="C267" s="34"/>
      <c r="D267" s="47"/>
      <c r="E267" s="113" t="s">
        <v>506</v>
      </c>
      <c r="F267" s="119"/>
      <c r="G267" s="119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119"/>
      <c r="S267" s="284"/>
      <c r="T267" s="284"/>
      <c r="U267" s="284"/>
      <c r="V267" s="284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19"/>
      <c r="AH267" s="119"/>
      <c r="AI267" s="367"/>
      <c r="AJ267" s="334"/>
      <c r="AK267" s="53"/>
    </row>
    <row r="268" spans="1:37" ht="21.75" x14ac:dyDescent="0.2">
      <c r="A268" s="357"/>
      <c r="B268" s="54"/>
      <c r="C268" s="90"/>
      <c r="D268" s="62"/>
      <c r="E268" s="118" t="s">
        <v>502</v>
      </c>
      <c r="F268" s="120"/>
      <c r="G268" s="120"/>
      <c r="H268" s="368"/>
      <c r="I268" s="368"/>
      <c r="J268" s="368"/>
      <c r="K268" s="368"/>
      <c r="L268" s="368"/>
      <c r="M268" s="368"/>
      <c r="N268" s="368"/>
      <c r="O268" s="368"/>
      <c r="P268" s="368"/>
      <c r="Q268" s="368"/>
      <c r="R268" s="120"/>
      <c r="S268" s="369"/>
      <c r="T268" s="369"/>
      <c r="U268" s="369"/>
      <c r="V268" s="369"/>
      <c r="W268" s="370"/>
      <c r="X268" s="370"/>
      <c r="Y268" s="370"/>
      <c r="Z268" s="370"/>
      <c r="AA268" s="370"/>
      <c r="AB268" s="370"/>
      <c r="AC268" s="370"/>
      <c r="AD268" s="370"/>
      <c r="AE268" s="370"/>
      <c r="AF268" s="370"/>
      <c r="AG268" s="120"/>
      <c r="AH268" s="120"/>
      <c r="AI268" s="371"/>
      <c r="AJ268" s="334"/>
      <c r="AK268" s="37"/>
    </row>
    <row r="269" spans="1:37" ht="87" x14ac:dyDescent="0.2">
      <c r="A269" s="357"/>
      <c r="B269" s="372">
        <v>68</v>
      </c>
      <c r="C269" s="113" t="s">
        <v>507</v>
      </c>
      <c r="D269" s="373" t="s">
        <v>508</v>
      </c>
      <c r="E269" s="118" t="s">
        <v>509</v>
      </c>
      <c r="F269" s="113"/>
      <c r="G269" s="113"/>
      <c r="H269" s="374">
        <v>63</v>
      </c>
      <c r="I269" s="375" t="s">
        <v>44</v>
      </c>
      <c r="J269" s="375" t="s">
        <v>44</v>
      </c>
      <c r="K269" s="375">
        <v>4</v>
      </c>
      <c r="L269" s="375">
        <v>15</v>
      </c>
      <c r="M269" s="375">
        <v>12</v>
      </c>
      <c r="N269" s="375" t="s">
        <v>44</v>
      </c>
      <c r="O269" s="375">
        <v>29</v>
      </c>
      <c r="P269" s="375" t="s">
        <v>44</v>
      </c>
      <c r="Q269" s="375">
        <v>3</v>
      </c>
      <c r="R269" s="113" t="s">
        <v>55</v>
      </c>
      <c r="S269" s="113"/>
      <c r="T269" s="376" t="s">
        <v>46</v>
      </c>
      <c r="U269" s="376" t="s">
        <v>46</v>
      </c>
      <c r="V269" s="113"/>
      <c r="W269" s="377"/>
      <c r="X269" s="378"/>
      <c r="Y269" s="377"/>
      <c r="Z269" s="376" t="s">
        <v>46</v>
      </c>
      <c r="AA269" s="377"/>
      <c r="AB269" s="377"/>
      <c r="AC269" s="377"/>
      <c r="AD269" s="377"/>
      <c r="AE269" s="377"/>
      <c r="AF269" s="377"/>
      <c r="AG269" s="113"/>
      <c r="AH269" s="113"/>
      <c r="AI269" s="379" t="s">
        <v>47</v>
      </c>
      <c r="AJ269" s="262" t="s">
        <v>356</v>
      </c>
      <c r="AK269" s="138" t="s">
        <v>510</v>
      </c>
    </row>
    <row r="270" spans="1:37" ht="47.25" customHeight="1" x14ac:dyDescent="0.2">
      <c r="A270" s="357"/>
      <c r="B270" s="63">
        <v>69</v>
      </c>
      <c r="C270" s="92" t="s">
        <v>511</v>
      </c>
      <c r="D270" s="79" t="s">
        <v>512</v>
      </c>
      <c r="E270" s="275" t="s">
        <v>513</v>
      </c>
      <c r="F270" s="114"/>
      <c r="G270" s="86"/>
      <c r="H270" s="282"/>
      <c r="I270" s="282"/>
      <c r="J270" s="282"/>
      <c r="K270" s="282"/>
      <c r="L270" s="282"/>
      <c r="M270" s="282"/>
      <c r="N270" s="282"/>
      <c r="O270" s="282"/>
      <c r="P270" s="282"/>
      <c r="Q270" s="282"/>
      <c r="R270" s="86" t="s">
        <v>55</v>
      </c>
      <c r="S270" s="282"/>
      <c r="T270" s="282"/>
      <c r="U270" s="282"/>
      <c r="V270" s="282"/>
      <c r="W270" s="69" t="s">
        <v>46</v>
      </c>
      <c r="X270" s="69"/>
      <c r="Y270" s="69"/>
      <c r="Z270" s="69"/>
      <c r="AA270" s="69"/>
      <c r="AB270" s="69"/>
      <c r="AC270" s="69"/>
      <c r="AD270" s="69"/>
      <c r="AE270" s="69"/>
      <c r="AF270" s="69"/>
      <c r="AG270" s="86"/>
      <c r="AH270" s="86"/>
      <c r="AI270" s="94" t="s">
        <v>132</v>
      </c>
      <c r="AJ270" s="52" t="s">
        <v>514</v>
      </c>
      <c r="AK270" s="380"/>
    </row>
    <row r="271" spans="1:37" ht="43.5" x14ac:dyDescent="0.2">
      <c r="A271" s="357"/>
      <c r="B271" s="35"/>
      <c r="C271" s="34"/>
      <c r="D271" s="47"/>
      <c r="E271" s="275" t="s">
        <v>515</v>
      </c>
      <c r="F271" s="119"/>
      <c r="G271" s="40"/>
      <c r="H271" s="285"/>
      <c r="I271" s="285"/>
      <c r="J271" s="285"/>
      <c r="K271" s="285"/>
      <c r="L271" s="285"/>
      <c r="M271" s="285"/>
      <c r="N271" s="285"/>
      <c r="O271" s="285"/>
      <c r="P271" s="285"/>
      <c r="Q271" s="285"/>
      <c r="R271" s="40"/>
      <c r="S271" s="285"/>
      <c r="T271" s="285"/>
      <c r="U271" s="285"/>
      <c r="V271" s="285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0"/>
      <c r="AH271" s="40"/>
      <c r="AI271" s="148"/>
      <c r="AJ271" s="52"/>
      <c r="AK271" s="381"/>
    </row>
    <row r="272" spans="1:37" ht="44.25" customHeight="1" x14ac:dyDescent="0.2">
      <c r="A272" s="357"/>
      <c r="B272" s="35"/>
      <c r="C272" s="34"/>
      <c r="D272" s="47"/>
      <c r="E272" s="150" t="s">
        <v>502</v>
      </c>
      <c r="F272" s="120"/>
      <c r="G272" s="57"/>
      <c r="H272" s="338"/>
      <c r="I272" s="338"/>
      <c r="J272" s="338"/>
      <c r="K272" s="338"/>
      <c r="L272" s="338"/>
      <c r="M272" s="338"/>
      <c r="N272" s="338"/>
      <c r="O272" s="338"/>
      <c r="P272" s="338"/>
      <c r="Q272" s="338"/>
      <c r="R272" s="57"/>
      <c r="S272" s="338"/>
      <c r="T272" s="338"/>
      <c r="U272" s="338"/>
      <c r="V272" s="338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57"/>
      <c r="AH272" s="57"/>
      <c r="AI272" s="301"/>
      <c r="AJ272" s="52"/>
      <c r="AK272" s="382"/>
    </row>
    <row r="273" spans="1:37" ht="65.25" x14ac:dyDescent="0.2">
      <c r="A273" s="357"/>
      <c r="B273" s="383">
        <v>70</v>
      </c>
      <c r="C273" s="383" t="s">
        <v>516</v>
      </c>
      <c r="D273" s="383" t="s">
        <v>517</v>
      </c>
      <c r="E273" s="383" t="s">
        <v>518</v>
      </c>
      <c r="F273" s="181"/>
      <c r="G273" s="359"/>
      <c r="H273" s="384">
        <v>7</v>
      </c>
      <c r="I273" s="375">
        <v>0</v>
      </c>
      <c r="J273" s="375">
        <v>0</v>
      </c>
      <c r="K273" s="375">
        <v>0</v>
      </c>
      <c r="L273" s="375">
        <v>2</v>
      </c>
      <c r="M273" s="375">
        <v>2</v>
      </c>
      <c r="N273" s="375">
        <v>0</v>
      </c>
      <c r="O273" s="375">
        <v>1</v>
      </c>
      <c r="P273" s="375">
        <v>1</v>
      </c>
      <c r="Q273" s="375">
        <v>1</v>
      </c>
      <c r="R273" s="68" t="s">
        <v>55</v>
      </c>
      <c r="S273" s="68"/>
      <c r="T273" s="254" t="s">
        <v>46</v>
      </c>
      <c r="U273" s="254" t="s">
        <v>46</v>
      </c>
      <c r="V273" s="68"/>
      <c r="W273" s="254"/>
      <c r="X273" s="385"/>
      <c r="Y273" s="254" t="s">
        <v>46</v>
      </c>
      <c r="Z273" s="254"/>
      <c r="AA273" s="254"/>
      <c r="AB273" s="254"/>
      <c r="AC273" s="254"/>
      <c r="AD273" s="254"/>
      <c r="AE273" s="254"/>
      <c r="AF273" s="254"/>
      <c r="AG273" s="68"/>
      <c r="AH273" s="68"/>
      <c r="AI273" s="255" t="s">
        <v>519</v>
      </c>
      <c r="AJ273" s="312" t="s">
        <v>356</v>
      </c>
      <c r="AK273" s="138" t="s">
        <v>520</v>
      </c>
    </row>
    <row r="274" spans="1:37" ht="24" x14ac:dyDescent="0.2">
      <c r="A274" s="357"/>
      <c r="B274" s="383"/>
      <c r="C274" s="383"/>
      <c r="D274" s="383"/>
      <c r="E274" s="383"/>
      <c r="F274" s="188"/>
      <c r="G274" s="386"/>
      <c r="H274" s="384">
        <v>0</v>
      </c>
      <c r="I274" s="375">
        <v>0</v>
      </c>
      <c r="J274" s="375">
        <v>0</v>
      </c>
      <c r="K274" s="375">
        <v>0</v>
      </c>
      <c r="L274" s="375">
        <v>0</v>
      </c>
      <c r="M274" s="375">
        <v>0</v>
      </c>
      <c r="N274" s="375">
        <v>0</v>
      </c>
      <c r="O274" s="375">
        <v>0</v>
      </c>
      <c r="P274" s="375">
        <v>0</v>
      </c>
      <c r="Q274" s="375">
        <v>0</v>
      </c>
      <c r="R274" s="144"/>
      <c r="S274" s="144"/>
      <c r="T274" s="387"/>
      <c r="U274" s="387"/>
      <c r="V274" s="144"/>
      <c r="W274" s="387"/>
      <c r="X274" s="387"/>
      <c r="Y274" s="387"/>
      <c r="Z274" s="387"/>
      <c r="AA274" s="387"/>
      <c r="AB274" s="387"/>
      <c r="AC274" s="387"/>
      <c r="AD274" s="387"/>
      <c r="AE274" s="387"/>
      <c r="AF274" s="387"/>
      <c r="AG274" s="144"/>
      <c r="AH274" s="144"/>
      <c r="AI274" s="144"/>
      <c r="AJ274" s="388"/>
      <c r="AK274" s="389"/>
    </row>
    <row r="275" spans="1:37" ht="24" x14ac:dyDescent="0.2">
      <c r="A275" s="390"/>
      <c r="B275" s="383"/>
      <c r="C275" s="383"/>
      <c r="D275" s="383"/>
      <c r="E275" s="383"/>
      <c r="F275" s="198"/>
      <c r="G275" s="386"/>
      <c r="H275" s="384">
        <v>10</v>
      </c>
      <c r="I275" s="375">
        <v>4</v>
      </c>
      <c r="J275" s="375">
        <v>0</v>
      </c>
      <c r="K275" s="375">
        <v>0</v>
      </c>
      <c r="L275" s="375">
        <v>1</v>
      </c>
      <c r="M275" s="375">
        <v>5</v>
      </c>
      <c r="N275" s="375">
        <v>0</v>
      </c>
      <c r="O275" s="375">
        <v>0</v>
      </c>
      <c r="P275" s="375">
        <v>0</v>
      </c>
      <c r="Q275" s="375">
        <v>0</v>
      </c>
      <c r="R275" s="144"/>
      <c r="S275" s="144"/>
      <c r="T275" s="387"/>
      <c r="U275" s="387"/>
      <c r="V275" s="144"/>
      <c r="W275" s="387"/>
      <c r="X275" s="387"/>
      <c r="Y275" s="387"/>
      <c r="Z275" s="387"/>
      <c r="AA275" s="387"/>
      <c r="AB275" s="387"/>
      <c r="AC275" s="387"/>
      <c r="AD275" s="387"/>
      <c r="AE275" s="387"/>
      <c r="AF275" s="387"/>
      <c r="AG275" s="144"/>
      <c r="AH275" s="144"/>
      <c r="AI275" s="144"/>
      <c r="AJ275" s="388"/>
      <c r="AK275" s="389"/>
    </row>
    <row r="276" spans="1:37" ht="21.75" customHeight="1" x14ac:dyDescent="0.2">
      <c r="A276" s="391" t="s">
        <v>521</v>
      </c>
      <c r="B276" s="392"/>
      <c r="C276" s="392"/>
      <c r="D276" s="392"/>
      <c r="E276" s="392"/>
      <c r="F276" s="392"/>
      <c r="G276" s="392"/>
      <c r="H276" s="392"/>
      <c r="I276" s="392"/>
      <c r="J276" s="392"/>
      <c r="K276" s="392"/>
      <c r="L276" s="392"/>
      <c r="M276" s="392"/>
      <c r="N276" s="392"/>
      <c r="O276" s="392"/>
      <c r="P276" s="392"/>
      <c r="Q276" s="392"/>
      <c r="R276" s="392"/>
      <c r="S276" s="392"/>
      <c r="T276" s="392"/>
      <c r="U276" s="392"/>
      <c r="V276" s="392"/>
      <c r="W276" s="392"/>
      <c r="X276" s="392"/>
      <c r="Y276" s="392"/>
      <c r="Z276" s="392"/>
      <c r="AA276" s="392"/>
      <c r="AB276" s="392"/>
      <c r="AC276" s="392"/>
      <c r="AD276" s="392"/>
      <c r="AE276" s="392"/>
      <c r="AF276" s="392"/>
      <c r="AG276" s="392"/>
      <c r="AH276" s="392"/>
      <c r="AI276" s="392"/>
      <c r="AJ276" s="392"/>
      <c r="AK276" s="393"/>
    </row>
    <row r="277" spans="1:37" ht="21.75" customHeight="1" x14ac:dyDescent="0.2">
      <c r="A277" s="33" t="s">
        <v>522</v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</row>
    <row r="278" spans="1:37" ht="87" x14ac:dyDescent="0.2">
      <c r="A278" s="394" t="s">
        <v>523</v>
      </c>
      <c r="B278" s="81">
        <v>71</v>
      </c>
      <c r="C278" s="135" t="s">
        <v>524</v>
      </c>
      <c r="D278" s="44" t="s">
        <v>525</v>
      </c>
      <c r="E278" s="263" t="s">
        <v>526</v>
      </c>
      <c r="F278" s="395"/>
      <c r="G278" s="395"/>
      <c r="H278" s="396" t="s">
        <v>527</v>
      </c>
      <c r="I278" s="209" t="s">
        <v>528</v>
      </c>
      <c r="J278" s="116"/>
      <c r="K278" s="116"/>
      <c r="L278" s="116"/>
      <c r="M278" s="116"/>
      <c r="N278" s="116"/>
      <c r="O278" s="116"/>
      <c r="P278" s="116"/>
      <c r="Q278" s="397"/>
      <c r="R278" s="44" t="s">
        <v>45</v>
      </c>
      <c r="S278" s="249" t="s">
        <v>46</v>
      </c>
      <c r="T278" s="249" t="s">
        <v>46</v>
      </c>
      <c r="U278" s="249" t="s">
        <v>46</v>
      </c>
      <c r="V278" s="44"/>
      <c r="W278" s="398"/>
      <c r="X278" s="399"/>
      <c r="Y278" s="398"/>
      <c r="Z278" s="398"/>
      <c r="AA278" s="398"/>
      <c r="AB278" s="249" t="s">
        <v>46</v>
      </c>
      <c r="AC278" s="398"/>
      <c r="AD278" s="398"/>
      <c r="AE278" s="398"/>
      <c r="AF278" s="398"/>
      <c r="AG278" s="398"/>
      <c r="AH278" s="398"/>
      <c r="AI278" s="136" t="s">
        <v>132</v>
      </c>
      <c r="AJ278" s="400" t="s">
        <v>288</v>
      </c>
      <c r="AK278" s="138" t="s">
        <v>529</v>
      </c>
    </row>
    <row r="279" spans="1:37" ht="45" customHeight="1" x14ac:dyDescent="0.2">
      <c r="A279" s="153" t="s">
        <v>530</v>
      </c>
      <c r="B279" s="63">
        <v>72</v>
      </c>
      <c r="C279" s="92" t="s">
        <v>531</v>
      </c>
      <c r="D279" s="79" t="s">
        <v>42</v>
      </c>
      <c r="E279" s="113" t="s">
        <v>532</v>
      </c>
      <c r="F279" s="114"/>
      <c r="G279" s="63">
        <v>35</v>
      </c>
      <c r="H279" s="66">
        <v>19</v>
      </c>
      <c r="I279" s="66">
        <v>3</v>
      </c>
      <c r="J279" s="66">
        <v>2</v>
      </c>
      <c r="K279" s="66">
        <v>2</v>
      </c>
      <c r="L279" s="66">
        <v>2</v>
      </c>
      <c r="M279" s="66">
        <v>2</v>
      </c>
      <c r="N279" s="66">
        <v>2</v>
      </c>
      <c r="O279" s="66">
        <v>2</v>
      </c>
      <c r="P279" s="66">
        <v>2</v>
      </c>
      <c r="Q279" s="66">
        <v>2</v>
      </c>
      <c r="R279" s="366" t="s">
        <v>45</v>
      </c>
      <c r="S279" s="186" t="s">
        <v>46</v>
      </c>
      <c r="T279" s="186" t="s">
        <v>46</v>
      </c>
      <c r="U279" s="186" t="s">
        <v>46</v>
      </c>
      <c r="V279" s="266"/>
      <c r="W279" s="365"/>
      <c r="X279" s="365"/>
      <c r="Y279" s="365"/>
      <c r="Z279" s="365"/>
      <c r="AA279" s="365" t="s">
        <v>46</v>
      </c>
      <c r="AB279" s="365"/>
      <c r="AC279" s="365"/>
      <c r="AD279" s="365"/>
      <c r="AE279" s="365"/>
      <c r="AF279" s="365"/>
      <c r="AG279" s="365"/>
      <c r="AH279" s="365"/>
      <c r="AI279" s="366" t="s">
        <v>95</v>
      </c>
      <c r="AJ279" s="52" t="s">
        <v>533</v>
      </c>
      <c r="AK279" s="49" t="s">
        <v>529</v>
      </c>
    </row>
    <row r="280" spans="1:37" ht="30.75" customHeight="1" x14ac:dyDescent="0.2">
      <c r="A280" s="156"/>
      <c r="B280" s="35"/>
      <c r="C280" s="34"/>
      <c r="D280" s="47"/>
      <c r="E280" s="113" t="s">
        <v>534</v>
      </c>
      <c r="F280" s="119"/>
      <c r="G280" s="35"/>
      <c r="H280" s="66">
        <v>19</v>
      </c>
      <c r="I280" s="66">
        <v>3</v>
      </c>
      <c r="J280" s="66">
        <v>2</v>
      </c>
      <c r="K280" s="66">
        <v>2</v>
      </c>
      <c r="L280" s="66">
        <v>2</v>
      </c>
      <c r="M280" s="66">
        <v>2</v>
      </c>
      <c r="N280" s="66">
        <v>2</v>
      </c>
      <c r="O280" s="66">
        <v>2</v>
      </c>
      <c r="P280" s="66">
        <v>2</v>
      </c>
      <c r="Q280" s="66">
        <v>2</v>
      </c>
      <c r="R280" s="367"/>
      <c r="S280" s="186"/>
      <c r="T280" s="186"/>
      <c r="U280" s="186"/>
      <c r="V280" s="269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367"/>
      <c r="AJ280" s="52"/>
      <c r="AK280" s="53"/>
    </row>
    <row r="281" spans="1:37" ht="21.75" customHeight="1" x14ac:dyDescent="0.2">
      <c r="A281" s="156"/>
      <c r="B281" s="54"/>
      <c r="C281" s="90"/>
      <c r="D281" s="62"/>
      <c r="E281" s="118" t="s">
        <v>502</v>
      </c>
      <c r="F281" s="120"/>
      <c r="G281" s="54"/>
      <c r="H281" s="401">
        <v>100</v>
      </c>
      <c r="I281" s="402">
        <v>100</v>
      </c>
      <c r="J281" s="402">
        <v>100</v>
      </c>
      <c r="K281" s="402">
        <v>100</v>
      </c>
      <c r="L281" s="402">
        <v>100</v>
      </c>
      <c r="M281" s="402">
        <v>100</v>
      </c>
      <c r="N281" s="402">
        <v>100</v>
      </c>
      <c r="O281" s="402">
        <v>100</v>
      </c>
      <c r="P281" s="402">
        <v>100</v>
      </c>
      <c r="Q281" s="402">
        <v>100</v>
      </c>
      <c r="R281" s="371"/>
      <c r="S281" s="186"/>
      <c r="T281" s="186"/>
      <c r="U281" s="186"/>
      <c r="V281" s="271"/>
      <c r="W281" s="370"/>
      <c r="X281" s="370"/>
      <c r="Y281" s="370"/>
      <c r="Z281" s="370"/>
      <c r="AA281" s="370"/>
      <c r="AB281" s="370"/>
      <c r="AC281" s="370"/>
      <c r="AD281" s="370"/>
      <c r="AE281" s="370"/>
      <c r="AF281" s="370"/>
      <c r="AG281" s="370"/>
      <c r="AH281" s="370"/>
      <c r="AI281" s="371"/>
      <c r="AJ281" s="52"/>
      <c r="AK281" s="37"/>
    </row>
    <row r="282" spans="1:37" ht="21.75" customHeight="1" x14ac:dyDescent="0.2">
      <c r="A282" s="156"/>
      <c r="B282" s="63">
        <v>73</v>
      </c>
      <c r="C282" s="92" t="s">
        <v>535</v>
      </c>
      <c r="D282" s="79" t="s">
        <v>61</v>
      </c>
      <c r="E282" s="113" t="s">
        <v>536</v>
      </c>
      <c r="F282" s="114"/>
      <c r="G282" s="86"/>
      <c r="H282" s="66">
        <v>684</v>
      </c>
      <c r="I282" s="125" t="s">
        <v>44</v>
      </c>
      <c r="J282" s="125" t="s">
        <v>44</v>
      </c>
      <c r="K282" s="125" t="s">
        <v>44</v>
      </c>
      <c r="L282" s="125" t="s">
        <v>44</v>
      </c>
      <c r="M282" s="125" t="s">
        <v>44</v>
      </c>
      <c r="N282" s="125" t="s">
        <v>44</v>
      </c>
      <c r="O282" s="125" t="s">
        <v>44</v>
      </c>
      <c r="P282" s="125" t="s">
        <v>44</v>
      </c>
      <c r="Q282" s="125" t="s">
        <v>44</v>
      </c>
      <c r="R282" s="114" t="s">
        <v>45</v>
      </c>
      <c r="S282" s="365" t="s">
        <v>46</v>
      </c>
      <c r="T282" s="365" t="s">
        <v>46</v>
      </c>
      <c r="U282" s="365" t="s">
        <v>46</v>
      </c>
      <c r="V282" s="266"/>
      <c r="W282" s="365"/>
      <c r="X282" s="365"/>
      <c r="Y282" s="365"/>
      <c r="Z282" s="365"/>
      <c r="AA282" s="365" t="s">
        <v>46</v>
      </c>
      <c r="AB282" s="365"/>
      <c r="AC282" s="365"/>
      <c r="AD282" s="365"/>
      <c r="AE282" s="365"/>
      <c r="AF282" s="365"/>
      <c r="AG282" s="365"/>
      <c r="AH282" s="365"/>
      <c r="AI282" s="366" t="s">
        <v>95</v>
      </c>
      <c r="AJ282" s="52" t="s">
        <v>537</v>
      </c>
      <c r="AK282" s="49" t="s">
        <v>538</v>
      </c>
    </row>
    <row r="283" spans="1:37" ht="43.5" x14ac:dyDescent="0.2">
      <c r="A283" s="156"/>
      <c r="B283" s="35"/>
      <c r="C283" s="34"/>
      <c r="D283" s="47"/>
      <c r="E283" s="113" t="s">
        <v>539</v>
      </c>
      <c r="F283" s="119"/>
      <c r="G283" s="40"/>
      <c r="H283" s="403">
        <v>1490</v>
      </c>
      <c r="I283" s="125" t="s">
        <v>44</v>
      </c>
      <c r="J283" s="125" t="s">
        <v>44</v>
      </c>
      <c r="K283" s="125" t="s">
        <v>44</v>
      </c>
      <c r="L283" s="125" t="s">
        <v>44</v>
      </c>
      <c r="M283" s="125" t="s">
        <v>44</v>
      </c>
      <c r="N283" s="125" t="s">
        <v>44</v>
      </c>
      <c r="O283" s="125" t="s">
        <v>44</v>
      </c>
      <c r="P283" s="125" t="s">
        <v>44</v>
      </c>
      <c r="Q283" s="125" t="s">
        <v>44</v>
      </c>
      <c r="R283" s="119"/>
      <c r="S283" s="145"/>
      <c r="T283" s="145"/>
      <c r="U283" s="145"/>
      <c r="V283" s="269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367"/>
      <c r="AJ283" s="52"/>
      <c r="AK283" s="53"/>
    </row>
    <row r="284" spans="1:37" ht="21.75" x14ac:dyDescent="0.2">
      <c r="A284" s="165"/>
      <c r="B284" s="54"/>
      <c r="C284" s="90"/>
      <c r="D284" s="62"/>
      <c r="E284" s="118" t="s">
        <v>502</v>
      </c>
      <c r="F284" s="120"/>
      <c r="G284" s="57"/>
      <c r="H284" s="404">
        <v>45.91</v>
      </c>
      <c r="I284" s="125" t="s">
        <v>44</v>
      </c>
      <c r="J284" s="125" t="s">
        <v>44</v>
      </c>
      <c r="K284" s="125" t="s">
        <v>44</v>
      </c>
      <c r="L284" s="125" t="s">
        <v>44</v>
      </c>
      <c r="M284" s="125" t="s">
        <v>44</v>
      </c>
      <c r="N284" s="125" t="s">
        <v>44</v>
      </c>
      <c r="O284" s="125" t="s">
        <v>44</v>
      </c>
      <c r="P284" s="125" t="s">
        <v>44</v>
      </c>
      <c r="Q284" s="125" t="s">
        <v>44</v>
      </c>
      <c r="R284" s="120"/>
      <c r="S284" s="370"/>
      <c r="T284" s="370"/>
      <c r="U284" s="370"/>
      <c r="V284" s="271"/>
      <c r="W284" s="370"/>
      <c r="X284" s="370"/>
      <c r="Y284" s="370"/>
      <c r="Z284" s="370"/>
      <c r="AA284" s="370"/>
      <c r="AB284" s="370"/>
      <c r="AC284" s="370"/>
      <c r="AD284" s="370"/>
      <c r="AE284" s="370"/>
      <c r="AF284" s="370"/>
      <c r="AG284" s="370"/>
      <c r="AH284" s="370"/>
      <c r="AI284" s="371"/>
      <c r="AJ284" s="52"/>
      <c r="AK284" s="37"/>
    </row>
    <row r="285" spans="1:37" ht="49.5" customHeight="1" x14ac:dyDescent="0.2">
      <c r="A285" s="153" t="s">
        <v>540</v>
      </c>
      <c r="B285" s="63">
        <v>74</v>
      </c>
      <c r="C285" s="92" t="s">
        <v>541</v>
      </c>
      <c r="D285" s="79" t="s">
        <v>154</v>
      </c>
      <c r="E285" s="51" t="s">
        <v>542</v>
      </c>
      <c r="F285" s="85">
        <v>25</v>
      </c>
      <c r="G285" s="78">
        <v>36</v>
      </c>
      <c r="H285" s="66">
        <v>19</v>
      </c>
      <c r="I285" s="66">
        <v>3</v>
      </c>
      <c r="J285" s="66">
        <v>2</v>
      </c>
      <c r="K285" s="66">
        <v>2</v>
      </c>
      <c r="L285" s="66">
        <v>2</v>
      </c>
      <c r="M285" s="66">
        <v>2</v>
      </c>
      <c r="N285" s="66">
        <v>2</v>
      </c>
      <c r="O285" s="66">
        <v>2</v>
      </c>
      <c r="P285" s="66">
        <v>2</v>
      </c>
      <c r="Q285" s="66">
        <v>2</v>
      </c>
      <c r="R285" s="114" t="s">
        <v>55</v>
      </c>
      <c r="S285" s="365" t="s">
        <v>46</v>
      </c>
      <c r="T285" s="365" t="s">
        <v>46</v>
      </c>
      <c r="U285" s="365" t="s">
        <v>46</v>
      </c>
      <c r="V285" s="266"/>
      <c r="W285" s="365"/>
      <c r="X285" s="365"/>
      <c r="Y285" s="365"/>
      <c r="Z285" s="365"/>
      <c r="AA285" s="365"/>
      <c r="AB285" s="365"/>
      <c r="AC285" s="365"/>
      <c r="AD285" s="365"/>
      <c r="AE285" s="365"/>
      <c r="AF285" s="365" t="s">
        <v>46</v>
      </c>
      <c r="AG285" s="365"/>
      <c r="AH285" s="365"/>
      <c r="AI285" s="366" t="s">
        <v>132</v>
      </c>
      <c r="AJ285" s="52" t="s">
        <v>543</v>
      </c>
      <c r="AK285" s="49" t="s">
        <v>538</v>
      </c>
    </row>
    <row r="286" spans="1:37" ht="21.75" x14ac:dyDescent="0.2">
      <c r="A286" s="156"/>
      <c r="B286" s="35"/>
      <c r="C286" s="34"/>
      <c r="D286" s="47"/>
      <c r="E286" s="51" t="s">
        <v>544</v>
      </c>
      <c r="F286" s="87"/>
      <c r="G286" s="81"/>
      <c r="H286" s="66">
        <v>19</v>
      </c>
      <c r="I286" s="66">
        <v>3</v>
      </c>
      <c r="J286" s="66">
        <v>2</v>
      </c>
      <c r="K286" s="66">
        <v>2</v>
      </c>
      <c r="L286" s="66">
        <v>2</v>
      </c>
      <c r="M286" s="66">
        <v>2</v>
      </c>
      <c r="N286" s="66">
        <v>2</v>
      </c>
      <c r="O286" s="66">
        <v>2</v>
      </c>
      <c r="P286" s="66">
        <v>2</v>
      </c>
      <c r="Q286" s="66">
        <v>2</v>
      </c>
      <c r="R286" s="119"/>
      <c r="S286" s="145"/>
      <c r="T286" s="145"/>
      <c r="U286" s="145"/>
      <c r="V286" s="269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367"/>
      <c r="AJ286" s="52"/>
      <c r="AK286" s="53"/>
    </row>
    <row r="287" spans="1:37" ht="37.5" customHeight="1" x14ac:dyDescent="0.2">
      <c r="A287" s="156"/>
      <c r="B287" s="54"/>
      <c r="C287" s="90"/>
      <c r="D287" s="62"/>
      <c r="E287" s="118" t="s">
        <v>502</v>
      </c>
      <c r="F287" s="91"/>
      <c r="G287" s="81"/>
      <c r="H287" s="401">
        <v>100</v>
      </c>
      <c r="I287" s="402">
        <v>100</v>
      </c>
      <c r="J287" s="402">
        <v>100</v>
      </c>
      <c r="K287" s="402">
        <v>100</v>
      </c>
      <c r="L287" s="402">
        <v>100</v>
      </c>
      <c r="M287" s="402">
        <v>100</v>
      </c>
      <c r="N287" s="402">
        <v>100</v>
      </c>
      <c r="O287" s="402">
        <v>100</v>
      </c>
      <c r="P287" s="402">
        <v>100</v>
      </c>
      <c r="Q287" s="402">
        <v>100</v>
      </c>
      <c r="R287" s="120"/>
      <c r="S287" s="370"/>
      <c r="T287" s="370"/>
      <c r="U287" s="370"/>
      <c r="V287" s="271"/>
      <c r="W287" s="370"/>
      <c r="X287" s="370"/>
      <c r="Y287" s="370"/>
      <c r="Z287" s="370"/>
      <c r="AA287" s="370"/>
      <c r="AB287" s="370"/>
      <c r="AC287" s="370"/>
      <c r="AD287" s="370"/>
      <c r="AE287" s="370"/>
      <c r="AF287" s="370"/>
      <c r="AG287" s="370"/>
      <c r="AH287" s="370"/>
      <c r="AI287" s="371"/>
      <c r="AJ287" s="52"/>
      <c r="AK287" s="37"/>
    </row>
    <row r="288" spans="1:37" ht="46.5" customHeight="1" x14ac:dyDescent="0.2">
      <c r="A288" s="156"/>
      <c r="B288" s="63">
        <v>75</v>
      </c>
      <c r="C288" s="92" t="s">
        <v>545</v>
      </c>
      <c r="D288" s="79" t="s">
        <v>154</v>
      </c>
      <c r="E288" s="51" t="s">
        <v>546</v>
      </c>
      <c r="F288" s="65"/>
      <c r="G288" s="65"/>
      <c r="H288" s="66">
        <v>19</v>
      </c>
      <c r="I288" s="66">
        <v>3</v>
      </c>
      <c r="J288" s="66">
        <v>2</v>
      </c>
      <c r="K288" s="66">
        <v>2</v>
      </c>
      <c r="L288" s="66">
        <v>2</v>
      </c>
      <c r="M288" s="66">
        <v>2</v>
      </c>
      <c r="N288" s="66">
        <v>2</v>
      </c>
      <c r="O288" s="66">
        <v>2</v>
      </c>
      <c r="P288" s="66">
        <v>2</v>
      </c>
      <c r="Q288" s="66">
        <v>2</v>
      </c>
      <c r="R288" s="65" t="s">
        <v>55</v>
      </c>
      <c r="S288" s="365" t="s">
        <v>46</v>
      </c>
      <c r="T288" s="365" t="s">
        <v>46</v>
      </c>
      <c r="U288" s="365" t="s">
        <v>46</v>
      </c>
      <c r="V288" s="405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 t="s">
        <v>46</v>
      </c>
      <c r="AH288" s="333"/>
      <c r="AI288" s="243" t="s">
        <v>132</v>
      </c>
      <c r="AJ288" s="334" t="s">
        <v>547</v>
      </c>
      <c r="AK288" s="49" t="s">
        <v>538</v>
      </c>
    </row>
    <row r="289" spans="1:37" ht="21.75" x14ac:dyDescent="0.2">
      <c r="A289" s="156"/>
      <c r="B289" s="35"/>
      <c r="C289" s="34"/>
      <c r="D289" s="47"/>
      <c r="E289" s="51" t="s">
        <v>544</v>
      </c>
      <c r="F289" s="39"/>
      <c r="G289" s="39"/>
      <c r="H289" s="66">
        <v>19</v>
      </c>
      <c r="I289" s="66">
        <v>3</v>
      </c>
      <c r="J289" s="66">
        <v>2</v>
      </c>
      <c r="K289" s="66">
        <v>2</v>
      </c>
      <c r="L289" s="66">
        <v>2</v>
      </c>
      <c r="M289" s="66">
        <v>2</v>
      </c>
      <c r="N289" s="66">
        <v>2</v>
      </c>
      <c r="O289" s="66">
        <v>2</v>
      </c>
      <c r="P289" s="66">
        <v>2</v>
      </c>
      <c r="Q289" s="66">
        <v>2</v>
      </c>
      <c r="R289" s="39"/>
      <c r="S289" s="145"/>
      <c r="T289" s="145"/>
      <c r="U289" s="145"/>
      <c r="V289" s="406"/>
      <c r="W289" s="335"/>
      <c r="X289" s="335"/>
      <c r="Y289" s="335"/>
      <c r="Z289" s="335"/>
      <c r="AA289" s="335"/>
      <c r="AB289" s="335"/>
      <c r="AC289" s="335"/>
      <c r="AD289" s="335"/>
      <c r="AE289" s="335"/>
      <c r="AF289" s="335"/>
      <c r="AG289" s="335"/>
      <c r="AH289" s="335"/>
      <c r="AI289" s="244"/>
      <c r="AJ289" s="334"/>
      <c r="AK289" s="53"/>
    </row>
    <row r="290" spans="1:37" ht="21.75" x14ac:dyDescent="0.2">
      <c r="A290" s="156"/>
      <c r="B290" s="54"/>
      <c r="C290" s="90"/>
      <c r="D290" s="62"/>
      <c r="E290" s="118" t="s">
        <v>502</v>
      </c>
      <c r="F290" s="56"/>
      <c r="G290" s="56"/>
      <c r="H290" s="401">
        <v>100</v>
      </c>
      <c r="I290" s="402">
        <v>100</v>
      </c>
      <c r="J290" s="402">
        <v>100</v>
      </c>
      <c r="K290" s="402">
        <v>100</v>
      </c>
      <c r="L290" s="402">
        <v>100</v>
      </c>
      <c r="M290" s="402">
        <v>100</v>
      </c>
      <c r="N290" s="402">
        <v>100</v>
      </c>
      <c r="O290" s="402">
        <v>100</v>
      </c>
      <c r="P290" s="402">
        <v>100</v>
      </c>
      <c r="Q290" s="402">
        <v>100</v>
      </c>
      <c r="R290" s="56"/>
      <c r="S290" s="370"/>
      <c r="T290" s="370"/>
      <c r="U290" s="370"/>
      <c r="V290" s="407"/>
      <c r="W290" s="336"/>
      <c r="X290" s="336"/>
      <c r="Y290" s="336"/>
      <c r="Z290" s="336"/>
      <c r="AA290" s="336"/>
      <c r="AB290" s="336"/>
      <c r="AC290" s="336"/>
      <c r="AD290" s="336"/>
      <c r="AE290" s="336"/>
      <c r="AF290" s="336"/>
      <c r="AG290" s="336"/>
      <c r="AH290" s="336"/>
      <c r="AI290" s="337"/>
      <c r="AJ290" s="334"/>
      <c r="AK290" s="37"/>
    </row>
    <row r="291" spans="1:37" ht="24.75" customHeight="1" x14ac:dyDescent="0.2">
      <c r="A291" s="156"/>
      <c r="B291" s="63">
        <v>76</v>
      </c>
      <c r="C291" s="92" t="s">
        <v>548</v>
      </c>
      <c r="D291" s="79" t="s">
        <v>549</v>
      </c>
      <c r="E291" s="51" t="s">
        <v>550</v>
      </c>
      <c r="F291" s="65"/>
      <c r="G291" s="65"/>
      <c r="H291" s="408"/>
      <c r="I291" s="162" t="s">
        <v>44</v>
      </c>
      <c r="J291" s="162" t="s">
        <v>44</v>
      </c>
      <c r="K291" s="162" t="s">
        <v>44</v>
      </c>
      <c r="L291" s="162" t="s">
        <v>44</v>
      </c>
      <c r="M291" s="162" t="s">
        <v>44</v>
      </c>
      <c r="N291" s="162" t="s">
        <v>44</v>
      </c>
      <c r="O291" s="162" t="s">
        <v>44</v>
      </c>
      <c r="P291" s="162" t="s">
        <v>44</v>
      </c>
      <c r="Q291" s="162" t="s">
        <v>44</v>
      </c>
      <c r="R291" s="65" t="s">
        <v>55</v>
      </c>
      <c r="S291" s="365" t="s">
        <v>46</v>
      </c>
      <c r="T291" s="365" t="s">
        <v>46</v>
      </c>
      <c r="U291" s="365" t="s">
        <v>46</v>
      </c>
      <c r="V291" s="405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 t="s">
        <v>46</v>
      </c>
      <c r="AI291" s="243" t="s">
        <v>132</v>
      </c>
      <c r="AJ291" s="334" t="s">
        <v>551</v>
      </c>
      <c r="AK291" s="49" t="s">
        <v>552</v>
      </c>
    </row>
    <row r="292" spans="1:37" ht="21.75" x14ac:dyDescent="0.2">
      <c r="A292" s="156"/>
      <c r="B292" s="35"/>
      <c r="C292" s="34"/>
      <c r="D292" s="47"/>
      <c r="E292" s="51" t="s">
        <v>553</v>
      </c>
      <c r="F292" s="39"/>
      <c r="G292" s="39"/>
      <c r="H292" s="66"/>
      <c r="I292" s="162" t="s">
        <v>44</v>
      </c>
      <c r="J292" s="162" t="s">
        <v>44</v>
      </c>
      <c r="K292" s="162" t="s">
        <v>44</v>
      </c>
      <c r="L292" s="162" t="s">
        <v>44</v>
      </c>
      <c r="M292" s="162" t="s">
        <v>44</v>
      </c>
      <c r="N292" s="162" t="s">
        <v>44</v>
      </c>
      <c r="O292" s="162" t="s">
        <v>44</v>
      </c>
      <c r="P292" s="162" t="s">
        <v>44</v>
      </c>
      <c r="Q292" s="162" t="s">
        <v>44</v>
      </c>
      <c r="R292" s="39"/>
      <c r="S292" s="145"/>
      <c r="T292" s="145"/>
      <c r="U292" s="145"/>
      <c r="V292" s="406"/>
      <c r="W292" s="335"/>
      <c r="X292" s="335"/>
      <c r="Y292" s="335"/>
      <c r="Z292" s="335"/>
      <c r="AA292" s="335"/>
      <c r="AB292" s="335"/>
      <c r="AC292" s="335"/>
      <c r="AD292" s="335"/>
      <c r="AE292" s="335"/>
      <c r="AF292" s="335"/>
      <c r="AG292" s="335"/>
      <c r="AH292" s="335"/>
      <c r="AI292" s="244"/>
      <c r="AJ292" s="334"/>
      <c r="AK292" s="53"/>
    </row>
    <row r="293" spans="1:37" ht="39.75" customHeight="1" x14ac:dyDescent="0.2">
      <c r="A293" s="156"/>
      <c r="B293" s="54"/>
      <c r="C293" s="90"/>
      <c r="D293" s="62"/>
      <c r="E293" s="118" t="s">
        <v>502</v>
      </c>
      <c r="F293" s="56"/>
      <c r="G293" s="56"/>
      <c r="H293" s="66"/>
      <c r="I293" s="162" t="s">
        <v>44</v>
      </c>
      <c r="J293" s="162" t="s">
        <v>44</v>
      </c>
      <c r="K293" s="162" t="s">
        <v>44</v>
      </c>
      <c r="L293" s="162" t="s">
        <v>44</v>
      </c>
      <c r="M293" s="162" t="s">
        <v>44</v>
      </c>
      <c r="N293" s="162" t="s">
        <v>44</v>
      </c>
      <c r="O293" s="162" t="s">
        <v>44</v>
      </c>
      <c r="P293" s="162" t="s">
        <v>44</v>
      </c>
      <c r="Q293" s="162" t="s">
        <v>44</v>
      </c>
      <c r="R293" s="56"/>
      <c r="S293" s="370"/>
      <c r="T293" s="370"/>
      <c r="U293" s="370"/>
      <c r="V293" s="407"/>
      <c r="W293" s="336"/>
      <c r="X293" s="336"/>
      <c r="Y293" s="336"/>
      <c r="Z293" s="336"/>
      <c r="AA293" s="336"/>
      <c r="AB293" s="336"/>
      <c r="AC293" s="336"/>
      <c r="AD293" s="336"/>
      <c r="AE293" s="336"/>
      <c r="AF293" s="336"/>
      <c r="AG293" s="336"/>
      <c r="AH293" s="336"/>
      <c r="AI293" s="337"/>
      <c r="AJ293" s="334"/>
      <c r="AK293" s="37"/>
    </row>
    <row r="294" spans="1:37" ht="54.75" customHeight="1" x14ac:dyDescent="0.2">
      <c r="A294" s="156"/>
      <c r="B294" s="63">
        <v>77</v>
      </c>
      <c r="C294" s="92" t="s">
        <v>554</v>
      </c>
      <c r="D294" s="79" t="s">
        <v>154</v>
      </c>
      <c r="E294" s="51" t="s">
        <v>555</v>
      </c>
      <c r="F294" s="65"/>
      <c r="G294" s="63"/>
      <c r="H294" s="209" t="s">
        <v>528</v>
      </c>
      <c r="I294" s="116"/>
      <c r="J294" s="116"/>
      <c r="K294" s="116"/>
      <c r="L294" s="116"/>
      <c r="M294" s="116"/>
      <c r="N294" s="116"/>
      <c r="O294" s="116"/>
      <c r="P294" s="116"/>
      <c r="Q294" s="117"/>
      <c r="R294" s="67" t="s">
        <v>45</v>
      </c>
      <c r="S294" s="365" t="s">
        <v>46</v>
      </c>
      <c r="T294" s="365" t="s">
        <v>46</v>
      </c>
      <c r="U294" s="365" t="s">
        <v>46</v>
      </c>
      <c r="V294" s="68"/>
      <c r="W294" s="70"/>
      <c r="X294" s="70"/>
      <c r="Y294" s="70"/>
      <c r="Z294" s="70" t="s">
        <v>46</v>
      </c>
      <c r="AA294" s="70"/>
      <c r="AB294" s="70"/>
      <c r="AC294" s="70"/>
      <c r="AD294" s="70"/>
      <c r="AE294" s="70"/>
      <c r="AF294" s="70"/>
      <c r="AG294" s="70"/>
      <c r="AH294" s="70"/>
      <c r="AI294" s="79" t="s">
        <v>132</v>
      </c>
      <c r="AJ294" s="52" t="s">
        <v>556</v>
      </c>
      <c r="AK294" s="49" t="s">
        <v>557</v>
      </c>
    </row>
    <row r="295" spans="1:37" ht="21.75" x14ac:dyDescent="0.2">
      <c r="A295" s="156"/>
      <c r="B295" s="35"/>
      <c r="C295" s="34"/>
      <c r="D295" s="47"/>
      <c r="E295" s="51" t="s">
        <v>558</v>
      </c>
      <c r="F295" s="39"/>
      <c r="G295" s="35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43"/>
      <c r="S295" s="145"/>
      <c r="T295" s="145"/>
      <c r="U295" s="145"/>
      <c r="V295" s="44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7"/>
      <c r="AJ295" s="52"/>
      <c r="AK295" s="53"/>
    </row>
    <row r="296" spans="1:37" ht="23.25" customHeight="1" x14ac:dyDescent="0.2">
      <c r="A296" s="165"/>
      <c r="B296" s="54"/>
      <c r="C296" s="90"/>
      <c r="D296" s="62"/>
      <c r="E296" s="118" t="s">
        <v>502</v>
      </c>
      <c r="F296" s="56"/>
      <c r="G296" s="54"/>
      <c r="H296" s="409"/>
      <c r="I296" s="409"/>
      <c r="J296" s="409"/>
      <c r="K296" s="409"/>
      <c r="L296" s="409"/>
      <c r="M296" s="409"/>
      <c r="N296" s="409"/>
      <c r="O296" s="409"/>
      <c r="P296" s="409"/>
      <c r="Q296" s="409"/>
      <c r="R296" s="58"/>
      <c r="S296" s="370"/>
      <c r="T296" s="370"/>
      <c r="U296" s="370"/>
      <c r="V296" s="59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2"/>
      <c r="AJ296" s="52"/>
      <c r="AK296" s="37"/>
    </row>
    <row r="297" spans="1:37" ht="43.5" x14ac:dyDescent="0.2">
      <c r="A297" s="153" t="s">
        <v>559</v>
      </c>
      <c r="B297" s="63">
        <v>78</v>
      </c>
      <c r="C297" s="92" t="s">
        <v>560</v>
      </c>
      <c r="D297" s="79" t="s">
        <v>154</v>
      </c>
      <c r="E297" s="51" t="s">
        <v>561</v>
      </c>
      <c r="F297" s="65"/>
      <c r="G297" s="63">
        <v>37</v>
      </c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67" t="s">
        <v>55</v>
      </c>
      <c r="S297" s="68"/>
      <c r="T297" s="70" t="s">
        <v>46</v>
      </c>
      <c r="U297" s="70" t="s">
        <v>46</v>
      </c>
      <c r="V297" s="70" t="s">
        <v>46</v>
      </c>
      <c r="W297" s="70"/>
      <c r="X297" s="70"/>
      <c r="Y297" s="70"/>
      <c r="Z297" s="70" t="s">
        <v>46</v>
      </c>
      <c r="AA297" s="70"/>
      <c r="AB297" s="70"/>
      <c r="AC297" s="70"/>
      <c r="AD297" s="70"/>
      <c r="AE297" s="70"/>
      <c r="AF297" s="70"/>
      <c r="AG297" s="70"/>
      <c r="AH297" s="70"/>
      <c r="AI297" s="79" t="s">
        <v>196</v>
      </c>
      <c r="AJ297" s="52" t="s">
        <v>258</v>
      </c>
      <c r="AK297" s="49" t="s">
        <v>562</v>
      </c>
    </row>
    <row r="298" spans="1:37" ht="21.75" x14ac:dyDescent="0.2">
      <c r="A298" s="156"/>
      <c r="B298" s="35"/>
      <c r="C298" s="34" t="s">
        <v>563</v>
      </c>
      <c r="D298" s="47"/>
      <c r="E298" s="51" t="s">
        <v>564</v>
      </c>
      <c r="F298" s="39"/>
      <c r="G298" s="35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43"/>
      <c r="S298" s="44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7"/>
      <c r="AJ298" s="52" t="s">
        <v>495</v>
      </c>
      <c r="AK298" s="53"/>
    </row>
    <row r="299" spans="1:37" ht="45" customHeight="1" x14ac:dyDescent="0.2">
      <c r="A299" s="156"/>
      <c r="B299" s="35"/>
      <c r="C299" s="34"/>
      <c r="D299" s="47"/>
      <c r="E299" s="118" t="s">
        <v>502</v>
      </c>
      <c r="F299" s="39"/>
      <c r="G299" s="35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43"/>
      <c r="S299" s="44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7"/>
      <c r="AJ299" s="122"/>
      <c r="AK299" s="37"/>
    </row>
    <row r="300" spans="1:37" ht="21.75" customHeight="1" x14ac:dyDescent="0.2">
      <c r="A300" s="32" t="s">
        <v>565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</row>
    <row r="301" spans="1:37" ht="21.75" customHeight="1" x14ac:dyDescent="0.2">
      <c r="A301" s="33" t="s">
        <v>566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</row>
    <row r="302" spans="1:37" ht="69" customHeight="1" x14ac:dyDescent="0.2">
      <c r="A302" s="410" t="s">
        <v>567</v>
      </c>
      <c r="B302" s="241">
        <v>79</v>
      </c>
      <c r="C302" s="111" t="s">
        <v>568</v>
      </c>
      <c r="D302" s="411" t="s">
        <v>181</v>
      </c>
      <c r="E302" s="38" t="s">
        <v>569</v>
      </c>
      <c r="F302" s="412">
        <v>26</v>
      </c>
      <c r="G302" s="413">
        <v>38</v>
      </c>
      <c r="H302" s="414">
        <v>6.5</v>
      </c>
      <c r="I302" s="409" t="s">
        <v>570</v>
      </c>
      <c r="J302" s="409" t="s">
        <v>571</v>
      </c>
      <c r="K302" s="415">
        <v>1</v>
      </c>
      <c r="L302" s="409" t="s">
        <v>571</v>
      </c>
      <c r="M302" s="409">
        <v>1</v>
      </c>
      <c r="N302" s="409" t="s">
        <v>572</v>
      </c>
      <c r="O302" s="409" t="s">
        <v>573</v>
      </c>
      <c r="P302" s="415">
        <v>1</v>
      </c>
      <c r="Q302" s="409">
        <v>1</v>
      </c>
      <c r="R302" s="416" t="s">
        <v>63</v>
      </c>
      <c r="S302" s="417" t="s">
        <v>46</v>
      </c>
      <c r="T302" s="417" t="s">
        <v>46</v>
      </c>
      <c r="U302" s="417" t="s">
        <v>46</v>
      </c>
      <c r="V302" s="44"/>
      <c r="W302" s="418"/>
      <c r="X302" s="418"/>
      <c r="Y302" s="418"/>
      <c r="Z302" s="418"/>
      <c r="AA302" s="418"/>
      <c r="AB302" s="418"/>
      <c r="AC302" s="418"/>
      <c r="AD302" s="418"/>
      <c r="AE302" s="418"/>
      <c r="AF302" s="418" t="s">
        <v>46</v>
      </c>
      <c r="AG302" s="418"/>
      <c r="AH302" s="418"/>
      <c r="AI302" s="419" t="s">
        <v>196</v>
      </c>
      <c r="AJ302" s="420" t="s">
        <v>574</v>
      </c>
      <c r="AK302" s="420" t="s">
        <v>575</v>
      </c>
    </row>
    <row r="303" spans="1:37" ht="31.5" customHeight="1" x14ac:dyDescent="0.2">
      <c r="A303" s="156"/>
      <c r="B303" s="35"/>
      <c r="C303" s="34"/>
      <c r="D303" s="421"/>
      <c r="E303" s="51" t="s">
        <v>576</v>
      </c>
      <c r="F303" s="422"/>
      <c r="G303" s="423"/>
      <c r="H303" s="66">
        <v>9</v>
      </c>
      <c r="I303" s="66">
        <v>1</v>
      </c>
      <c r="J303" s="66">
        <v>1</v>
      </c>
      <c r="K303" s="66">
        <v>1</v>
      </c>
      <c r="L303" s="66">
        <v>1</v>
      </c>
      <c r="M303" s="66">
        <v>1</v>
      </c>
      <c r="N303" s="66">
        <v>1</v>
      </c>
      <c r="O303" s="66">
        <v>1</v>
      </c>
      <c r="P303" s="66">
        <v>1</v>
      </c>
      <c r="Q303" s="66">
        <v>1</v>
      </c>
      <c r="R303" s="424"/>
      <c r="S303" s="425"/>
      <c r="T303" s="425"/>
      <c r="U303" s="425"/>
      <c r="V303" s="44"/>
      <c r="W303" s="426"/>
      <c r="X303" s="426"/>
      <c r="Y303" s="426"/>
      <c r="Z303" s="426"/>
      <c r="AA303" s="426"/>
      <c r="AB303" s="426"/>
      <c r="AC303" s="426"/>
      <c r="AD303" s="426"/>
      <c r="AE303" s="426"/>
      <c r="AF303" s="426"/>
      <c r="AG303" s="426"/>
      <c r="AH303" s="426"/>
      <c r="AI303" s="427"/>
      <c r="AJ303" s="188"/>
      <c r="AK303" s="188"/>
    </row>
    <row r="304" spans="1:37" ht="21.75" customHeight="1" x14ac:dyDescent="0.2">
      <c r="A304" s="156"/>
      <c r="B304" s="54"/>
      <c r="C304" s="90"/>
      <c r="D304" s="428"/>
      <c r="E304" s="118" t="s">
        <v>418</v>
      </c>
      <c r="F304" s="429"/>
      <c r="G304" s="430"/>
      <c r="H304" s="206">
        <f>H302*100/H303</f>
        <v>72.222222222222229</v>
      </c>
      <c r="I304" s="66">
        <v>50</v>
      </c>
      <c r="J304" s="66">
        <v>50</v>
      </c>
      <c r="K304" s="66">
        <v>100</v>
      </c>
      <c r="L304" s="66">
        <v>50</v>
      </c>
      <c r="M304" s="66">
        <v>100</v>
      </c>
      <c r="N304" s="66">
        <v>50</v>
      </c>
      <c r="O304" s="66">
        <v>50</v>
      </c>
      <c r="P304" s="66">
        <v>100</v>
      </c>
      <c r="Q304" s="66">
        <v>100</v>
      </c>
      <c r="R304" s="431"/>
      <c r="S304" s="432"/>
      <c r="T304" s="433"/>
      <c r="U304" s="432"/>
      <c r="V304" s="59"/>
      <c r="W304" s="434"/>
      <c r="X304" s="434"/>
      <c r="Y304" s="434"/>
      <c r="Z304" s="434"/>
      <c r="AA304" s="434"/>
      <c r="AB304" s="434"/>
      <c r="AC304" s="434"/>
      <c r="AD304" s="434"/>
      <c r="AE304" s="434"/>
      <c r="AF304" s="434"/>
      <c r="AG304" s="434"/>
      <c r="AH304" s="434"/>
      <c r="AI304" s="435"/>
      <c r="AJ304" s="198" t="s">
        <v>577</v>
      </c>
      <c r="AK304" s="198"/>
    </row>
    <row r="305" spans="1:37" ht="67.5" customHeight="1" x14ac:dyDescent="0.2">
      <c r="A305" s="156"/>
      <c r="B305" s="63">
        <v>80</v>
      </c>
      <c r="C305" s="92" t="s">
        <v>578</v>
      </c>
      <c r="D305" s="79" t="s">
        <v>579</v>
      </c>
      <c r="E305" s="51" t="s">
        <v>580</v>
      </c>
      <c r="F305" s="65"/>
      <c r="G305" s="63">
        <v>39</v>
      </c>
      <c r="H305" s="436">
        <v>56109916.119999997</v>
      </c>
      <c r="I305" s="436">
        <v>29854777.380000003</v>
      </c>
      <c r="J305" s="436">
        <v>1546718.1700000002</v>
      </c>
      <c r="K305" s="436">
        <v>1141818.8</v>
      </c>
      <c r="L305" s="436">
        <v>4407217.9000000004</v>
      </c>
      <c r="M305" s="436">
        <v>4742141.2</v>
      </c>
      <c r="N305" s="436">
        <v>10471287.960000001</v>
      </c>
      <c r="O305" s="436">
        <v>2609826.6100000003</v>
      </c>
      <c r="P305" s="436">
        <v>967271.6</v>
      </c>
      <c r="Q305" s="436">
        <v>368856.5</v>
      </c>
      <c r="R305" s="93" t="s">
        <v>45</v>
      </c>
      <c r="S305" s="365" t="s">
        <v>46</v>
      </c>
      <c r="T305" s="233"/>
      <c r="U305" s="365" t="s">
        <v>46</v>
      </c>
      <c r="V305" s="233"/>
      <c r="W305" s="437"/>
      <c r="X305" s="437"/>
      <c r="Y305" s="437"/>
      <c r="Z305" s="437"/>
      <c r="AA305" s="437" t="s">
        <v>46</v>
      </c>
      <c r="AB305" s="437"/>
      <c r="AC305" s="437"/>
      <c r="AD305" s="437"/>
      <c r="AE305" s="437"/>
      <c r="AF305" s="437"/>
      <c r="AG305" s="437"/>
      <c r="AH305" s="437"/>
      <c r="AI305" s="112" t="s">
        <v>95</v>
      </c>
      <c r="AJ305" s="52" t="s">
        <v>336</v>
      </c>
      <c r="AK305" s="49" t="s">
        <v>581</v>
      </c>
    </row>
    <row r="306" spans="1:37" ht="69" customHeight="1" x14ac:dyDescent="0.2">
      <c r="A306" s="156"/>
      <c r="B306" s="35"/>
      <c r="C306" s="34"/>
      <c r="D306" s="47"/>
      <c r="E306" s="51" t="s">
        <v>582</v>
      </c>
      <c r="F306" s="39"/>
      <c r="G306" s="35"/>
      <c r="H306" s="436">
        <v>148665011.62</v>
      </c>
      <c r="I306" s="436">
        <v>84055854.819999993</v>
      </c>
      <c r="J306" s="436">
        <v>5423267.7199999997</v>
      </c>
      <c r="K306" s="436">
        <v>3660628.9</v>
      </c>
      <c r="L306" s="438">
        <v>10417989.039999999</v>
      </c>
      <c r="M306" s="439">
        <v>9295246.1700000018</v>
      </c>
      <c r="N306" s="439">
        <v>23451033.32</v>
      </c>
      <c r="O306" s="439">
        <v>6189764.4900000002</v>
      </c>
      <c r="P306" s="436">
        <v>3686296.88</v>
      </c>
      <c r="Q306" s="436">
        <v>2577803</v>
      </c>
      <c r="R306" s="43"/>
      <c r="S306" s="145"/>
      <c r="T306" s="44"/>
      <c r="U306" s="145"/>
      <c r="V306" s="44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7"/>
      <c r="AJ306" s="52"/>
      <c r="AK306" s="53"/>
    </row>
    <row r="307" spans="1:37" ht="21.75" x14ac:dyDescent="0.2">
      <c r="A307" s="165"/>
      <c r="B307" s="35"/>
      <c r="C307" s="34"/>
      <c r="D307" s="47"/>
      <c r="E307" s="150" t="s">
        <v>583</v>
      </c>
      <c r="F307" s="56"/>
      <c r="G307" s="54"/>
      <c r="H307" s="440">
        <f t="shared" ref="H307:Q307" si="33">H305*100/H306</f>
        <v>37.742516217212938</v>
      </c>
      <c r="I307" s="441">
        <f t="shared" si="33"/>
        <v>35.517784506423759</v>
      </c>
      <c r="J307" s="441">
        <f t="shared" si="33"/>
        <v>28.520040865694167</v>
      </c>
      <c r="K307" s="441">
        <f t="shared" si="33"/>
        <v>31.191875254003488</v>
      </c>
      <c r="L307" s="441">
        <f t="shared" si="33"/>
        <v>42.303921448548586</v>
      </c>
      <c r="M307" s="441">
        <f t="shared" si="33"/>
        <v>51.016843591566754</v>
      </c>
      <c r="N307" s="441">
        <f t="shared" si="33"/>
        <v>44.651712430384286</v>
      </c>
      <c r="O307" s="441">
        <f t="shared" si="33"/>
        <v>42.16358496702675</v>
      </c>
      <c r="P307" s="441">
        <f t="shared" si="33"/>
        <v>26.239655445222851</v>
      </c>
      <c r="Q307" s="441">
        <f t="shared" si="33"/>
        <v>14.308948356410479</v>
      </c>
      <c r="R307" s="58"/>
      <c r="S307" s="370"/>
      <c r="T307" s="59"/>
      <c r="U307" s="370"/>
      <c r="V307" s="59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2"/>
      <c r="AJ307" s="52"/>
      <c r="AK307" s="37"/>
    </row>
    <row r="308" spans="1:37" ht="45.75" customHeight="1" x14ac:dyDescent="0.2">
      <c r="A308" s="153" t="s">
        <v>584</v>
      </c>
      <c r="B308" s="78">
        <v>81</v>
      </c>
      <c r="C308" s="353" t="s">
        <v>585</v>
      </c>
      <c r="D308" s="442" t="s">
        <v>586</v>
      </c>
      <c r="E308" s="51" t="s">
        <v>587</v>
      </c>
      <c r="F308" s="39"/>
      <c r="G308" s="39"/>
      <c r="H308" s="66">
        <v>5.5</v>
      </c>
      <c r="I308" s="409" t="s">
        <v>570</v>
      </c>
      <c r="J308" s="409" t="s">
        <v>570</v>
      </c>
      <c r="K308" s="66">
        <v>1</v>
      </c>
      <c r="L308" s="409" t="s">
        <v>570</v>
      </c>
      <c r="M308" s="66" t="s">
        <v>588</v>
      </c>
      <c r="N308" s="66">
        <v>0</v>
      </c>
      <c r="O308" s="409" t="s">
        <v>570</v>
      </c>
      <c r="P308" s="66">
        <v>1</v>
      </c>
      <c r="Q308" s="66">
        <v>1</v>
      </c>
      <c r="R308" s="443" t="s">
        <v>55</v>
      </c>
      <c r="S308" s="355" t="s">
        <v>46</v>
      </c>
      <c r="T308" s="355" t="s">
        <v>46</v>
      </c>
      <c r="U308" s="444" t="s">
        <v>46</v>
      </c>
      <c r="V308" s="405"/>
      <c r="W308" s="444"/>
      <c r="X308" s="445"/>
      <c r="Y308" s="445"/>
      <c r="Z308" s="445"/>
      <c r="AA308" s="445"/>
      <c r="AB308" s="445"/>
      <c r="AC308" s="446"/>
      <c r="AD308" s="444"/>
      <c r="AE308" s="445"/>
      <c r="AF308" s="445" t="s">
        <v>46</v>
      </c>
      <c r="AG308" s="445"/>
      <c r="AH308" s="445"/>
      <c r="AI308" s="447" t="s">
        <v>132</v>
      </c>
      <c r="AJ308" s="420" t="s">
        <v>589</v>
      </c>
      <c r="AK308" s="420" t="s">
        <v>575</v>
      </c>
    </row>
    <row r="309" spans="1:37" ht="21.75" x14ac:dyDescent="0.2">
      <c r="A309" s="156"/>
      <c r="B309" s="81"/>
      <c r="C309" s="135"/>
      <c r="D309" s="448"/>
      <c r="E309" s="51" t="s">
        <v>590</v>
      </c>
      <c r="F309" s="39"/>
      <c r="G309" s="39"/>
      <c r="H309" s="66">
        <v>9</v>
      </c>
      <c r="I309" s="409">
        <v>1</v>
      </c>
      <c r="J309" s="409">
        <v>1</v>
      </c>
      <c r="K309" s="409">
        <v>1</v>
      </c>
      <c r="L309" s="409">
        <v>1</v>
      </c>
      <c r="M309" s="409">
        <v>1</v>
      </c>
      <c r="N309" s="409">
        <v>1</v>
      </c>
      <c r="O309" s="409">
        <v>1</v>
      </c>
      <c r="P309" s="409">
        <v>1</v>
      </c>
      <c r="Q309" s="409">
        <v>1</v>
      </c>
      <c r="R309" s="449"/>
      <c r="S309" s="425"/>
      <c r="T309" s="425"/>
      <c r="U309" s="450"/>
      <c r="V309" s="406"/>
      <c r="W309" s="450"/>
      <c r="X309" s="451"/>
      <c r="Y309" s="451"/>
      <c r="Z309" s="451"/>
      <c r="AA309" s="451"/>
      <c r="AB309" s="451"/>
      <c r="AC309" s="452"/>
      <c r="AD309" s="450"/>
      <c r="AE309" s="451"/>
      <c r="AF309" s="451"/>
      <c r="AG309" s="451"/>
      <c r="AH309" s="451"/>
      <c r="AI309" s="453"/>
      <c r="AJ309" s="188"/>
      <c r="AK309" s="188"/>
    </row>
    <row r="310" spans="1:37" ht="21.75" x14ac:dyDescent="0.2">
      <c r="A310" s="156"/>
      <c r="B310" s="82"/>
      <c r="C310" s="454"/>
      <c r="D310" s="455"/>
      <c r="E310" s="118" t="s">
        <v>502</v>
      </c>
      <c r="F310" s="56"/>
      <c r="G310" s="56"/>
      <c r="H310" s="206">
        <f>H308*100/H309</f>
        <v>61.111111111111114</v>
      </c>
      <c r="I310" s="206">
        <v>50</v>
      </c>
      <c r="J310" s="206">
        <v>50</v>
      </c>
      <c r="K310" s="206">
        <f t="shared" ref="K310:Q310" si="34">K308*100/K309</f>
        <v>100</v>
      </c>
      <c r="L310" s="206">
        <v>50</v>
      </c>
      <c r="M310" s="206">
        <v>50</v>
      </c>
      <c r="N310" s="206">
        <f t="shared" si="34"/>
        <v>0</v>
      </c>
      <c r="O310" s="206">
        <v>50</v>
      </c>
      <c r="P310" s="206">
        <f t="shared" si="34"/>
        <v>100</v>
      </c>
      <c r="Q310" s="206">
        <f t="shared" si="34"/>
        <v>100</v>
      </c>
      <c r="R310" s="456"/>
      <c r="S310" s="432"/>
      <c r="T310" s="432"/>
      <c r="U310" s="457"/>
      <c r="V310" s="407"/>
      <c r="W310" s="457"/>
      <c r="X310" s="458"/>
      <c r="Y310" s="458"/>
      <c r="Z310" s="458"/>
      <c r="AA310" s="458"/>
      <c r="AB310" s="458"/>
      <c r="AC310" s="459"/>
      <c r="AD310" s="457"/>
      <c r="AE310" s="458"/>
      <c r="AF310" s="458"/>
      <c r="AG310" s="458"/>
      <c r="AH310" s="458"/>
      <c r="AI310" s="460"/>
      <c r="AJ310" s="198"/>
      <c r="AK310" s="198"/>
    </row>
    <row r="311" spans="1:37" ht="68.25" customHeight="1" x14ac:dyDescent="0.2">
      <c r="A311" s="156"/>
      <c r="B311" s="461">
        <v>82</v>
      </c>
      <c r="C311" s="92" t="s">
        <v>591</v>
      </c>
      <c r="D311" s="462" t="s">
        <v>579</v>
      </c>
      <c r="E311" s="463" t="s">
        <v>592</v>
      </c>
      <c r="F311" s="464"/>
      <c r="G311" s="46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464" t="s">
        <v>45</v>
      </c>
      <c r="S311" s="465"/>
      <c r="T311" s="465"/>
      <c r="U311" s="465"/>
      <c r="V311" s="465"/>
      <c r="W311" s="341"/>
      <c r="X311" s="341"/>
      <c r="Y311" s="341"/>
      <c r="Z311" s="341"/>
      <c r="AA311" s="341"/>
      <c r="AB311" s="341"/>
      <c r="AC311" s="341"/>
      <c r="AD311" s="341"/>
      <c r="AE311" s="341"/>
      <c r="AF311" s="341" t="s">
        <v>46</v>
      </c>
      <c r="AG311" s="341"/>
      <c r="AH311" s="341"/>
      <c r="AI311" s="243" t="s">
        <v>132</v>
      </c>
      <c r="AJ311" s="334" t="s">
        <v>593</v>
      </c>
      <c r="AK311" s="49" t="s">
        <v>594</v>
      </c>
    </row>
    <row r="312" spans="1:37" ht="43.5" x14ac:dyDescent="0.2">
      <c r="A312" s="156"/>
      <c r="B312" s="466"/>
      <c r="C312" s="34"/>
      <c r="D312" s="467"/>
      <c r="E312" s="463" t="s">
        <v>595</v>
      </c>
      <c r="F312" s="468"/>
      <c r="G312" s="468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468"/>
      <c r="S312" s="469"/>
      <c r="T312" s="469"/>
      <c r="U312" s="469"/>
      <c r="V312" s="469"/>
      <c r="W312" s="343"/>
      <c r="X312" s="343"/>
      <c r="Y312" s="343"/>
      <c r="Z312" s="343"/>
      <c r="AA312" s="343"/>
      <c r="AB312" s="343"/>
      <c r="AC312" s="343"/>
      <c r="AD312" s="343"/>
      <c r="AE312" s="343"/>
      <c r="AF312" s="343"/>
      <c r="AG312" s="343"/>
      <c r="AH312" s="343"/>
      <c r="AI312" s="244"/>
      <c r="AJ312" s="334"/>
      <c r="AK312" s="53"/>
    </row>
    <row r="313" spans="1:37" ht="21.75" x14ac:dyDescent="0.2">
      <c r="A313" s="470"/>
      <c r="B313" s="466"/>
      <c r="C313" s="34"/>
      <c r="D313" s="467"/>
      <c r="E313" s="471" t="s">
        <v>502</v>
      </c>
      <c r="F313" s="468"/>
      <c r="G313" s="468"/>
      <c r="H313" s="472"/>
      <c r="I313" s="472"/>
      <c r="J313" s="472"/>
      <c r="K313" s="472"/>
      <c r="L313" s="472"/>
      <c r="M313" s="472"/>
      <c r="N313" s="472"/>
      <c r="O313" s="472"/>
      <c r="P313" s="472"/>
      <c r="Q313" s="472"/>
      <c r="R313" s="468"/>
      <c r="S313" s="469"/>
      <c r="T313" s="469"/>
      <c r="U313" s="469"/>
      <c r="V313" s="469"/>
      <c r="W313" s="343"/>
      <c r="X313" s="343"/>
      <c r="Y313" s="343"/>
      <c r="Z313" s="343"/>
      <c r="AA313" s="343"/>
      <c r="AB313" s="343"/>
      <c r="AC313" s="343"/>
      <c r="AD313" s="343"/>
      <c r="AE313" s="343"/>
      <c r="AF313" s="343"/>
      <c r="AG313" s="343"/>
      <c r="AH313" s="343"/>
      <c r="AI313" s="244"/>
      <c r="AJ313" s="344"/>
      <c r="AK313" s="37"/>
    </row>
    <row r="314" spans="1:37" ht="21.75" customHeight="1" x14ac:dyDescent="0.2">
      <c r="A314" s="33" t="s">
        <v>596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</row>
    <row r="315" spans="1:37" ht="45" customHeight="1" x14ac:dyDescent="0.2">
      <c r="A315" s="156" t="s">
        <v>597</v>
      </c>
      <c r="B315" s="35">
        <v>83</v>
      </c>
      <c r="C315" s="36" t="s">
        <v>598</v>
      </c>
      <c r="D315" s="53" t="s">
        <v>599</v>
      </c>
      <c r="E315" s="38" t="s">
        <v>600</v>
      </c>
      <c r="F315" s="182">
        <v>27</v>
      </c>
      <c r="G315" s="39">
        <v>40</v>
      </c>
      <c r="H315" s="125" t="s">
        <v>601</v>
      </c>
      <c r="I315" s="66">
        <v>1</v>
      </c>
      <c r="J315" s="66">
        <v>1</v>
      </c>
      <c r="K315" s="66">
        <v>0</v>
      </c>
      <c r="L315" s="66">
        <v>1</v>
      </c>
      <c r="M315" s="66">
        <v>1</v>
      </c>
      <c r="N315" s="66">
        <v>1</v>
      </c>
      <c r="O315" s="66">
        <v>1</v>
      </c>
      <c r="P315" s="66">
        <v>1</v>
      </c>
      <c r="Q315" s="66">
        <v>1</v>
      </c>
      <c r="R315" s="39" t="s">
        <v>55</v>
      </c>
      <c r="S315" s="473" t="s">
        <v>46</v>
      </c>
      <c r="T315" s="406"/>
      <c r="U315" s="335"/>
      <c r="V315" s="406"/>
      <c r="W315" s="39"/>
      <c r="X315" s="335"/>
      <c r="Y315" s="335"/>
      <c r="Z315" s="335"/>
      <c r="AA315" s="335"/>
      <c r="AB315" s="335" t="s">
        <v>46</v>
      </c>
      <c r="AC315" s="335"/>
      <c r="AD315" s="335"/>
      <c r="AE315" s="335"/>
      <c r="AF315" s="39"/>
      <c r="AG315" s="39"/>
      <c r="AH315" s="39"/>
      <c r="AI315" s="244" t="s">
        <v>47</v>
      </c>
      <c r="AJ315" s="346" t="s">
        <v>288</v>
      </c>
      <c r="AK315" s="474" t="s">
        <v>602</v>
      </c>
    </row>
    <row r="316" spans="1:37" ht="21.75" x14ac:dyDescent="0.2">
      <c r="A316" s="156"/>
      <c r="B316" s="35"/>
      <c r="C316" s="36"/>
      <c r="D316" s="53"/>
      <c r="E316" s="51" t="s">
        <v>603</v>
      </c>
      <c r="F316" s="182"/>
      <c r="G316" s="39"/>
      <c r="H316" s="125">
        <v>9</v>
      </c>
      <c r="I316" s="66">
        <v>1</v>
      </c>
      <c r="J316" s="66">
        <v>1</v>
      </c>
      <c r="K316" s="66">
        <v>1</v>
      </c>
      <c r="L316" s="66">
        <v>1</v>
      </c>
      <c r="M316" s="66">
        <v>1</v>
      </c>
      <c r="N316" s="66">
        <v>1</v>
      </c>
      <c r="O316" s="66">
        <v>1</v>
      </c>
      <c r="P316" s="66">
        <v>1</v>
      </c>
      <c r="Q316" s="66">
        <v>1</v>
      </c>
      <c r="R316" s="39"/>
      <c r="S316" s="475"/>
      <c r="T316" s="406"/>
      <c r="U316" s="335"/>
      <c r="V316" s="406"/>
      <c r="W316" s="39"/>
      <c r="X316" s="335"/>
      <c r="Y316" s="335"/>
      <c r="Z316" s="335"/>
      <c r="AA316" s="335"/>
      <c r="AB316" s="335"/>
      <c r="AC316" s="335"/>
      <c r="AD316" s="335"/>
      <c r="AE316" s="335"/>
      <c r="AF316" s="39"/>
      <c r="AG316" s="39"/>
      <c r="AH316" s="39"/>
      <c r="AI316" s="244"/>
      <c r="AJ316" s="334" t="s">
        <v>463</v>
      </c>
      <c r="AK316" s="476"/>
    </row>
    <row r="317" spans="1:37" ht="65.25" x14ac:dyDescent="0.2">
      <c r="A317" s="156"/>
      <c r="B317" s="35"/>
      <c r="C317" s="36"/>
      <c r="D317" s="37"/>
      <c r="E317" s="150" t="s">
        <v>502</v>
      </c>
      <c r="F317" s="182"/>
      <c r="G317" s="39"/>
      <c r="H317" s="322" t="s">
        <v>604</v>
      </c>
      <c r="I317" s="66"/>
      <c r="J317" s="66"/>
      <c r="K317" s="66"/>
      <c r="L317" s="66"/>
      <c r="M317" s="66"/>
      <c r="N317" s="66"/>
      <c r="O317" s="66"/>
      <c r="P317" s="66"/>
      <c r="Q317" s="66"/>
      <c r="R317" s="39"/>
      <c r="S317" s="475"/>
      <c r="T317" s="406"/>
      <c r="U317" s="335"/>
      <c r="V317" s="406"/>
      <c r="W317" s="39"/>
      <c r="X317" s="335"/>
      <c r="Y317" s="335"/>
      <c r="Z317" s="335"/>
      <c r="AA317" s="335"/>
      <c r="AB317" s="335"/>
      <c r="AC317" s="335"/>
      <c r="AD317" s="335"/>
      <c r="AE317" s="335"/>
      <c r="AF317" s="39"/>
      <c r="AG317" s="39"/>
      <c r="AH317" s="39"/>
      <c r="AI317" s="244"/>
      <c r="AJ317" s="334"/>
      <c r="AK317" s="477"/>
    </row>
    <row r="318" spans="1:37" ht="43.5" x14ac:dyDescent="0.2">
      <c r="A318" s="156"/>
      <c r="B318" s="35"/>
      <c r="C318" s="36"/>
      <c r="D318" s="49" t="s">
        <v>605</v>
      </c>
      <c r="E318" s="51" t="s">
        <v>606</v>
      </c>
      <c r="F318" s="182"/>
      <c r="G318" s="39"/>
      <c r="H318" s="478">
        <v>119</v>
      </c>
      <c r="I318" s="402">
        <v>23</v>
      </c>
      <c r="J318" s="402">
        <v>10</v>
      </c>
      <c r="K318" s="402">
        <v>16</v>
      </c>
      <c r="L318" s="402">
        <v>8</v>
      </c>
      <c r="M318" s="402">
        <v>21</v>
      </c>
      <c r="N318" s="402">
        <v>17</v>
      </c>
      <c r="O318" s="402">
        <v>8</v>
      </c>
      <c r="P318" s="402">
        <v>10</v>
      </c>
      <c r="Q318" s="402">
        <v>6</v>
      </c>
      <c r="R318" s="39"/>
      <c r="S318" s="475"/>
      <c r="T318" s="406"/>
      <c r="U318" s="335"/>
      <c r="V318" s="406"/>
      <c r="W318" s="39"/>
      <c r="X318" s="335"/>
      <c r="Y318" s="335"/>
      <c r="Z318" s="335"/>
      <c r="AA318" s="335"/>
      <c r="AB318" s="335"/>
      <c r="AC318" s="335"/>
      <c r="AD318" s="335"/>
      <c r="AE318" s="335"/>
      <c r="AF318" s="39"/>
      <c r="AG318" s="39"/>
      <c r="AH318" s="39"/>
      <c r="AI318" s="244"/>
      <c r="AJ318" s="334"/>
      <c r="AK318" s="474" t="s">
        <v>607</v>
      </c>
    </row>
    <row r="319" spans="1:37" ht="21.75" x14ac:dyDescent="0.2">
      <c r="A319" s="156"/>
      <c r="B319" s="35"/>
      <c r="C319" s="36"/>
      <c r="D319" s="53"/>
      <c r="E319" s="51" t="s">
        <v>608</v>
      </c>
      <c r="F319" s="182"/>
      <c r="G319" s="39"/>
      <c r="H319" s="125">
        <f>I319+J319+K319+L319+M319+N319+O319+P319+Q319</f>
        <v>120</v>
      </c>
      <c r="I319" s="66">
        <v>23</v>
      </c>
      <c r="J319" s="66">
        <v>10</v>
      </c>
      <c r="K319" s="66">
        <v>16</v>
      </c>
      <c r="L319" s="66">
        <v>8</v>
      </c>
      <c r="M319" s="66">
        <v>22</v>
      </c>
      <c r="N319" s="66">
        <v>17</v>
      </c>
      <c r="O319" s="66">
        <v>8</v>
      </c>
      <c r="P319" s="66">
        <v>10</v>
      </c>
      <c r="Q319" s="66">
        <v>6</v>
      </c>
      <c r="R319" s="39"/>
      <c r="S319" s="475"/>
      <c r="T319" s="406"/>
      <c r="U319" s="335"/>
      <c r="V319" s="406"/>
      <c r="W319" s="39"/>
      <c r="X319" s="335"/>
      <c r="Y319" s="335"/>
      <c r="Z319" s="335"/>
      <c r="AA319" s="335"/>
      <c r="AB319" s="335"/>
      <c r="AC319" s="335"/>
      <c r="AD319" s="335"/>
      <c r="AE319" s="335"/>
      <c r="AF319" s="39"/>
      <c r="AG319" s="39"/>
      <c r="AH319" s="39"/>
      <c r="AI319" s="244"/>
      <c r="AJ319" s="334"/>
      <c r="AK319" s="476"/>
    </row>
    <row r="320" spans="1:37" ht="21.75" x14ac:dyDescent="0.2">
      <c r="A320" s="165"/>
      <c r="B320" s="54"/>
      <c r="C320" s="55"/>
      <c r="D320" s="37"/>
      <c r="E320" s="150" t="s">
        <v>502</v>
      </c>
      <c r="F320" s="479"/>
      <c r="G320" s="56"/>
      <c r="H320" s="179">
        <f>H318*100/H319</f>
        <v>99.166666666666671</v>
      </c>
      <c r="I320" s="132">
        <f t="shared" ref="I320:Q320" si="35">I318*100/I319</f>
        <v>100</v>
      </c>
      <c r="J320" s="132">
        <f t="shared" si="35"/>
        <v>100</v>
      </c>
      <c r="K320" s="132">
        <f t="shared" si="35"/>
        <v>100</v>
      </c>
      <c r="L320" s="132">
        <f t="shared" si="35"/>
        <v>100</v>
      </c>
      <c r="M320" s="132">
        <f t="shared" si="35"/>
        <v>95.454545454545453</v>
      </c>
      <c r="N320" s="132">
        <f t="shared" si="35"/>
        <v>100</v>
      </c>
      <c r="O320" s="132">
        <f t="shared" si="35"/>
        <v>100</v>
      </c>
      <c r="P320" s="132">
        <f t="shared" si="35"/>
        <v>100</v>
      </c>
      <c r="Q320" s="132">
        <f t="shared" si="35"/>
        <v>100</v>
      </c>
      <c r="R320" s="56"/>
      <c r="S320" s="480"/>
      <c r="T320" s="407"/>
      <c r="U320" s="336"/>
      <c r="V320" s="407"/>
      <c r="W320" s="56"/>
      <c r="X320" s="336"/>
      <c r="Y320" s="336"/>
      <c r="Z320" s="336"/>
      <c r="AA320" s="336"/>
      <c r="AB320" s="336"/>
      <c r="AC320" s="336"/>
      <c r="AD320" s="336"/>
      <c r="AE320" s="336"/>
      <c r="AF320" s="56"/>
      <c r="AG320" s="56"/>
      <c r="AH320" s="56"/>
      <c r="AI320" s="337"/>
      <c r="AJ320" s="334"/>
      <c r="AK320" s="477"/>
    </row>
    <row r="321" spans="1:37" ht="27.75" customHeight="1" x14ac:dyDescent="0.2">
      <c r="A321" s="481" t="s">
        <v>609</v>
      </c>
      <c r="B321" s="67">
        <v>84</v>
      </c>
      <c r="C321" s="92" t="s">
        <v>610</v>
      </c>
      <c r="D321" s="79" t="s">
        <v>61</v>
      </c>
      <c r="E321" s="51" t="s">
        <v>611</v>
      </c>
      <c r="F321" s="114"/>
      <c r="G321" s="114"/>
      <c r="H321" s="482">
        <v>120</v>
      </c>
      <c r="I321" s="66">
        <v>23</v>
      </c>
      <c r="J321" s="66">
        <v>10</v>
      </c>
      <c r="K321" s="66">
        <v>16</v>
      </c>
      <c r="L321" s="66">
        <v>8</v>
      </c>
      <c r="M321" s="66">
        <v>22</v>
      </c>
      <c r="N321" s="66">
        <v>17</v>
      </c>
      <c r="O321" s="66">
        <v>8</v>
      </c>
      <c r="P321" s="66">
        <v>10</v>
      </c>
      <c r="Q321" s="66">
        <v>6</v>
      </c>
      <c r="R321" s="114" t="s">
        <v>55</v>
      </c>
      <c r="S321" s="365"/>
      <c r="T321" s="266"/>
      <c r="U321" s="365" t="s">
        <v>46</v>
      </c>
      <c r="V321" s="266"/>
      <c r="W321" s="114"/>
      <c r="X321" s="365"/>
      <c r="Y321" s="365"/>
      <c r="Z321" s="365"/>
      <c r="AA321" s="365"/>
      <c r="AB321" s="365" t="s">
        <v>46</v>
      </c>
      <c r="AC321" s="365"/>
      <c r="AD321" s="365"/>
      <c r="AE321" s="365"/>
      <c r="AF321" s="114"/>
      <c r="AG321" s="114"/>
      <c r="AH321" s="114"/>
      <c r="AI321" s="366" t="s">
        <v>612</v>
      </c>
      <c r="AJ321" s="52" t="s">
        <v>613</v>
      </c>
      <c r="AK321" s="483" t="s">
        <v>614</v>
      </c>
    </row>
    <row r="322" spans="1:37" ht="21.75" x14ac:dyDescent="0.2">
      <c r="A322" s="484"/>
      <c r="B322" s="43"/>
      <c r="C322" s="34"/>
      <c r="D322" s="47"/>
      <c r="E322" s="38" t="s">
        <v>615</v>
      </c>
      <c r="F322" s="119"/>
      <c r="G322" s="119"/>
      <c r="H322" s="125">
        <v>120</v>
      </c>
      <c r="I322" s="66">
        <v>23</v>
      </c>
      <c r="J322" s="66">
        <v>10</v>
      </c>
      <c r="K322" s="66">
        <v>16</v>
      </c>
      <c r="L322" s="66">
        <v>8</v>
      </c>
      <c r="M322" s="66">
        <v>22</v>
      </c>
      <c r="N322" s="66">
        <v>17</v>
      </c>
      <c r="O322" s="66">
        <v>8</v>
      </c>
      <c r="P322" s="66">
        <v>10</v>
      </c>
      <c r="Q322" s="66">
        <v>6</v>
      </c>
      <c r="R322" s="119"/>
      <c r="S322" s="145"/>
      <c r="T322" s="269"/>
      <c r="U322" s="145"/>
      <c r="V322" s="269"/>
      <c r="W322" s="119"/>
      <c r="X322" s="145"/>
      <c r="Y322" s="145"/>
      <c r="Z322" s="145"/>
      <c r="AA322" s="145"/>
      <c r="AB322" s="145"/>
      <c r="AC322" s="145"/>
      <c r="AD322" s="145"/>
      <c r="AE322" s="145"/>
      <c r="AF322" s="119"/>
      <c r="AG322" s="119"/>
      <c r="AH322" s="119"/>
      <c r="AI322" s="367"/>
      <c r="AJ322" s="52"/>
      <c r="AK322" s="485"/>
    </row>
    <row r="323" spans="1:37" ht="33.75" customHeight="1" x14ac:dyDescent="0.2">
      <c r="A323" s="484"/>
      <c r="B323" s="43"/>
      <c r="C323" s="34"/>
      <c r="D323" s="43"/>
      <c r="E323" s="150" t="s">
        <v>502</v>
      </c>
      <c r="F323" s="120"/>
      <c r="G323" s="120"/>
      <c r="H323" s="486">
        <v>100</v>
      </c>
      <c r="I323" s="125">
        <v>100</v>
      </c>
      <c r="J323" s="125">
        <v>100</v>
      </c>
      <c r="K323" s="125">
        <v>100</v>
      </c>
      <c r="L323" s="125">
        <v>100</v>
      </c>
      <c r="M323" s="125">
        <v>100</v>
      </c>
      <c r="N323" s="125">
        <v>100</v>
      </c>
      <c r="O323" s="125">
        <v>100</v>
      </c>
      <c r="P323" s="125">
        <v>100</v>
      </c>
      <c r="Q323" s="125">
        <v>100</v>
      </c>
      <c r="R323" s="120"/>
      <c r="S323" s="370"/>
      <c r="T323" s="271"/>
      <c r="U323" s="370"/>
      <c r="V323" s="271"/>
      <c r="W323" s="120"/>
      <c r="X323" s="370"/>
      <c r="Y323" s="370"/>
      <c r="Z323" s="370"/>
      <c r="AA323" s="370"/>
      <c r="AB323" s="370"/>
      <c r="AC323" s="370"/>
      <c r="AD323" s="370"/>
      <c r="AE323" s="370"/>
      <c r="AF323" s="120"/>
      <c r="AG323" s="120"/>
      <c r="AH323" s="120"/>
      <c r="AI323" s="371"/>
      <c r="AJ323" s="52"/>
      <c r="AK323" s="487"/>
    </row>
    <row r="324" spans="1:37" ht="62.25" customHeight="1" x14ac:dyDescent="0.2">
      <c r="A324" s="484"/>
      <c r="B324" s="141">
        <v>85</v>
      </c>
      <c r="C324" s="141" t="s">
        <v>616</v>
      </c>
      <c r="D324" s="141" t="s">
        <v>61</v>
      </c>
      <c r="E324" s="51" t="s">
        <v>617</v>
      </c>
      <c r="F324" s="65"/>
      <c r="G324" s="65"/>
      <c r="H324" s="313">
        <v>1</v>
      </c>
      <c r="I324" s="488">
        <v>1</v>
      </c>
      <c r="J324" s="488"/>
      <c r="K324" s="488"/>
      <c r="L324" s="488"/>
      <c r="M324" s="488"/>
      <c r="N324" s="488"/>
      <c r="O324" s="488"/>
      <c r="P324" s="488"/>
      <c r="Q324" s="488"/>
      <c r="R324" s="65" t="s">
        <v>55</v>
      </c>
      <c r="S324" s="333" t="s">
        <v>46</v>
      </c>
      <c r="T324" s="405"/>
      <c r="U324" s="333"/>
      <c r="V324" s="405"/>
      <c r="W324" s="65"/>
      <c r="X324" s="333"/>
      <c r="Y324" s="333"/>
      <c r="Z324" s="333" t="s">
        <v>46</v>
      </c>
      <c r="AA324" s="333"/>
      <c r="AB324" s="333"/>
      <c r="AC324" s="333"/>
      <c r="AD324" s="333"/>
      <c r="AE324" s="333"/>
      <c r="AF324" s="65"/>
      <c r="AG324" s="65"/>
      <c r="AH324" s="65"/>
      <c r="AI324" s="243" t="s">
        <v>95</v>
      </c>
      <c r="AJ324" s="224" t="s">
        <v>613</v>
      </c>
      <c r="AK324" s="49" t="s">
        <v>618</v>
      </c>
    </row>
    <row r="325" spans="1:37" ht="47.25" customHeight="1" x14ac:dyDescent="0.2">
      <c r="A325" s="484"/>
      <c r="B325" s="141"/>
      <c r="C325" s="141"/>
      <c r="D325" s="141"/>
      <c r="E325" s="51" t="s">
        <v>619</v>
      </c>
      <c r="F325" s="39"/>
      <c r="G325" s="39"/>
      <c r="H325" s="308">
        <v>1</v>
      </c>
      <c r="I325" s="489">
        <v>1</v>
      </c>
      <c r="J325" s="489"/>
      <c r="K325" s="489"/>
      <c r="L325" s="489"/>
      <c r="M325" s="489"/>
      <c r="N325" s="489"/>
      <c r="O325" s="489"/>
      <c r="P325" s="489"/>
      <c r="Q325" s="489"/>
      <c r="R325" s="39"/>
      <c r="S325" s="335"/>
      <c r="T325" s="406"/>
      <c r="U325" s="335"/>
      <c r="V325" s="406"/>
      <c r="W325" s="39"/>
      <c r="X325" s="335"/>
      <c r="Y325" s="335"/>
      <c r="Z325" s="335"/>
      <c r="AA325" s="335"/>
      <c r="AB325" s="335"/>
      <c r="AC325" s="335"/>
      <c r="AD325" s="335"/>
      <c r="AE325" s="335"/>
      <c r="AF325" s="39"/>
      <c r="AG325" s="39"/>
      <c r="AH325" s="39"/>
      <c r="AI325" s="244"/>
      <c r="AJ325" s="183"/>
      <c r="AK325" s="53"/>
    </row>
    <row r="326" spans="1:37" ht="58.5" customHeight="1" x14ac:dyDescent="0.2">
      <c r="A326" s="484"/>
      <c r="B326" s="141"/>
      <c r="C326" s="141"/>
      <c r="D326" s="141"/>
      <c r="E326" s="51" t="s">
        <v>502</v>
      </c>
      <c r="F326" s="39"/>
      <c r="G326" s="39"/>
      <c r="H326" s="313">
        <v>100</v>
      </c>
      <c r="I326" s="488">
        <v>100</v>
      </c>
      <c r="J326" s="488"/>
      <c r="K326" s="488"/>
      <c r="L326" s="488"/>
      <c r="M326" s="488"/>
      <c r="N326" s="488"/>
      <c r="O326" s="488"/>
      <c r="P326" s="488"/>
      <c r="Q326" s="488"/>
      <c r="R326" s="39"/>
      <c r="S326" s="335"/>
      <c r="T326" s="406"/>
      <c r="U326" s="335"/>
      <c r="V326" s="406"/>
      <c r="W326" s="39"/>
      <c r="X326" s="335"/>
      <c r="Y326" s="335"/>
      <c r="Z326" s="335"/>
      <c r="AA326" s="335"/>
      <c r="AB326" s="335"/>
      <c r="AC326" s="335"/>
      <c r="AD326" s="335"/>
      <c r="AE326" s="335"/>
      <c r="AF326" s="39"/>
      <c r="AG326" s="39"/>
      <c r="AH326" s="39"/>
      <c r="AI326" s="244"/>
      <c r="AJ326" s="183"/>
      <c r="AK326" s="53"/>
    </row>
    <row r="327" spans="1:37" ht="58.5" customHeight="1" x14ac:dyDescent="0.2">
      <c r="A327" s="490"/>
      <c r="B327" s="141"/>
      <c r="C327" s="141"/>
      <c r="D327" s="491" t="s">
        <v>620</v>
      </c>
      <c r="E327" s="51" t="s">
        <v>621</v>
      </c>
      <c r="F327" s="469"/>
      <c r="G327" s="469"/>
      <c r="H327" s="313" t="s">
        <v>601</v>
      </c>
      <c r="I327" s="488"/>
      <c r="J327" s="488"/>
      <c r="K327" s="488"/>
      <c r="L327" s="488"/>
      <c r="M327" s="488"/>
      <c r="N327" s="488"/>
      <c r="O327" s="488"/>
      <c r="P327" s="488"/>
      <c r="Q327" s="488"/>
      <c r="R327" s="469"/>
      <c r="S327" s="469"/>
      <c r="T327" s="469"/>
      <c r="U327" s="469"/>
      <c r="V327" s="469"/>
      <c r="W327" s="469"/>
      <c r="X327" s="492"/>
      <c r="Y327" s="492"/>
      <c r="Z327" s="492"/>
      <c r="AA327" s="492"/>
      <c r="AB327" s="492"/>
      <c r="AC327" s="492"/>
      <c r="AD327" s="492"/>
      <c r="AE327" s="492"/>
      <c r="AF327" s="469"/>
      <c r="AG327" s="469"/>
      <c r="AH327" s="469"/>
      <c r="AI327" s="469"/>
      <c r="AJ327" s="199"/>
      <c r="AK327" s="37"/>
    </row>
    <row r="328" spans="1:37" ht="21.75" customHeight="1" x14ac:dyDescent="0.2">
      <c r="A328" s="33" t="s">
        <v>622</v>
      </c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</row>
    <row r="329" spans="1:37" ht="130.5" x14ac:dyDescent="0.2">
      <c r="A329" s="156" t="s">
        <v>623</v>
      </c>
      <c r="B329" s="248">
        <v>86</v>
      </c>
      <c r="C329" s="263" t="s">
        <v>624</v>
      </c>
      <c r="D329" s="44" t="s">
        <v>625</v>
      </c>
      <c r="E329" s="263"/>
      <c r="F329" s="395"/>
      <c r="G329" s="395"/>
      <c r="H329" s="493"/>
      <c r="I329" s="493"/>
      <c r="J329" s="493"/>
      <c r="K329" s="493"/>
      <c r="L329" s="493"/>
      <c r="M329" s="493"/>
      <c r="N329" s="493"/>
      <c r="O329" s="493"/>
      <c r="P329" s="493"/>
      <c r="Q329" s="493"/>
      <c r="R329" s="135" t="s">
        <v>55</v>
      </c>
      <c r="S329" s="494"/>
      <c r="T329" s="494"/>
      <c r="U329" s="494"/>
      <c r="V329" s="494"/>
      <c r="W329" s="426" t="s">
        <v>46</v>
      </c>
      <c r="X329" s="495"/>
      <c r="Y329" s="425"/>
      <c r="Z329" s="425"/>
      <c r="AA329" s="425"/>
      <c r="AB329" s="425"/>
      <c r="AC329" s="425"/>
      <c r="AD329" s="425"/>
      <c r="AE329" s="425"/>
      <c r="AF329" s="425"/>
      <c r="AG329" s="425"/>
      <c r="AH329" s="425"/>
      <c r="AI329" s="496" t="s">
        <v>626</v>
      </c>
      <c r="AJ329" s="400" t="s">
        <v>627</v>
      </c>
      <c r="AK329" s="313" t="s">
        <v>628</v>
      </c>
    </row>
    <row r="330" spans="1:37" ht="261" x14ac:dyDescent="0.2">
      <c r="A330" s="156"/>
      <c r="B330" s="260">
        <v>87</v>
      </c>
      <c r="C330" s="118" t="s">
        <v>629</v>
      </c>
      <c r="D330" s="68" t="s">
        <v>630</v>
      </c>
      <c r="E330" s="118" t="s">
        <v>631</v>
      </c>
      <c r="F330" s="352"/>
      <c r="G330" s="352"/>
      <c r="H330" s="497"/>
      <c r="I330" s="497"/>
      <c r="J330" s="497"/>
      <c r="K330" s="497"/>
      <c r="L330" s="497"/>
      <c r="M330" s="497"/>
      <c r="N330" s="497"/>
      <c r="O330" s="497"/>
      <c r="P330" s="497"/>
      <c r="Q330" s="497"/>
      <c r="R330" s="353" t="s">
        <v>55</v>
      </c>
      <c r="S330" s="354"/>
      <c r="T330" s="354"/>
      <c r="U330" s="354"/>
      <c r="V330" s="354"/>
      <c r="W330" s="356" t="s">
        <v>46</v>
      </c>
      <c r="X330" s="310"/>
      <c r="Y330" s="355"/>
      <c r="Z330" s="355"/>
      <c r="AA330" s="355"/>
      <c r="AB330" s="355"/>
      <c r="AC330" s="355"/>
      <c r="AD330" s="355"/>
      <c r="AE330" s="355"/>
      <c r="AF330" s="355"/>
      <c r="AG330" s="355"/>
      <c r="AH330" s="355"/>
      <c r="AI330" s="498"/>
      <c r="AJ330" s="262" t="s">
        <v>627</v>
      </c>
      <c r="AK330" s="313" t="s">
        <v>628</v>
      </c>
    </row>
    <row r="331" spans="1:37" ht="65.25" x14ac:dyDescent="0.2">
      <c r="A331" s="156"/>
      <c r="B331" s="63">
        <v>88</v>
      </c>
      <c r="C331" s="67" t="s">
        <v>632</v>
      </c>
      <c r="D331" s="67" t="s">
        <v>633</v>
      </c>
      <c r="E331" s="113" t="s">
        <v>634</v>
      </c>
      <c r="F331" s="86"/>
      <c r="G331" s="63">
        <v>41</v>
      </c>
      <c r="H331" s="499">
        <v>6807</v>
      </c>
      <c r="I331" s="314"/>
      <c r="J331" s="314"/>
      <c r="K331" s="314"/>
      <c r="L331" s="314"/>
      <c r="M331" s="314"/>
      <c r="N331" s="314"/>
      <c r="O331" s="314"/>
      <c r="P331" s="314"/>
      <c r="Q331" s="314"/>
      <c r="R331" s="67" t="s">
        <v>55</v>
      </c>
      <c r="S331" s="69" t="s">
        <v>46</v>
      </c>
      <c r="T331" s="67"/>
      <c r="U331" s="69" t="s">
        <v>46</v>
      </c>
      <c r="V331" s="67"/>
      <c r="W331" s="67"/>
      <c r="X331" s="67"/>
      <c r="Y331" s="67"/>
      <c r="Z331" s="69" t="s">
        <v>46</v>
      </c>
      <c r="AA331" s="67"/>
      <c r="AB331" s="67"/>
      <c r="AC331" s="67"/>
      <c r="AD331" s="67"/>
      <c r="AE331" s="67"/>
      <c r="AF331" s="67"/>
      <c r="AG331" s="67"/>
      <c r="AH331" s="67"/>
      <c r="AI331" s="168" t="s">
        <v>635</v>
      </c>
      <c r="AJ331" s="49" t="s">
        <v>636</v>
      </c>
      <c r="AK331" s="49" t="s">
        <v>177</v>
      </c>
    </row>
    <row r="332" spans="1:37" ht="21.75" x14ac:dyDescent="0.2">
      <c r="A332" s="156"/>
      <c r="B332" s="35"/>
      <c r="C332" s="43"/>
      <c r="D332" s="43"/>
      <c r="E332" s="113" t="s">
        <v>637</v>
      </c>
      <c r="F332" s="40"/>
      <c r="G332" s="35"/>
      <c r="H332" s="125">
        <v>13738</v>
      </c>
      <c r="I332" s="314"/>
      <c r="J332" s="314"/>
      <c r="K332" s="314"/>
      <c r="L332" s="314"/>
      <c r="M332" s="314"/>
      <c r="N332" s="314"/>
      <c r="O332" s="314"/>
      <c r="P332" s="314"/>
      <c r="Q332" s="314"/>
      <c r="R332" s="43"/>
      <c r="S332" s="46"/>
      <c r="T332" s="43"/>
      <c r="U332" s="46"/>
      <c r="V332" s="43"/>
      <c r="W332" s="43"/>
      <c r="X332" s="43"/>
      <c r="Y332" s="43"/>
      <c r="Z332" s="46"/>
      <c r="AA332" s="43"/>
      <c r="AB332" s="43"/>
      <c r="AC332" s="43"/>
      <c r="AD332" s="43"/>
      <c r="AE332" s="43"/>
      <c r="AF332" s="43"/>
      <c r="AG332" s="43"/>
      <c r="AH332" s="43"/>
      <c r="AI332" s="130"/>
      <c r="AJ332" s="53"/>
      <c r="AK332" s="53"/>
    </row>
    <row r="333" spans="1:37" ht="21.75" x14ac:dyDescent="0.2">
      <c r="A333" s="156"/>
      <c r="B333" s="54"/>
      <c r="C333" s="58"/>
      <c r="D333" s="58"/>
      <c r="E333" s="113" t="s">
        <v>127</v>
      </c>
      <c r="F333" s="57"/>
      <c r="G333" s="54"/>
      <c r="H333" s="500">
        <f>H331*100/H332</f>
        <v>49.548697044693547</v>
      </c>
      <c r="I333" s="314"/>
      <c r="J333" s="314"/>
      <c r="K333" s="314"/>
      <c r="L333" s="314"/>
      <c r="M333" s="314"/>
      <c r="N333" s="314"/>
      <c r="O333" s="314"/>
      <c r="P333" s="314"/>
      <c r="Q333" s="314"/>
      <c r="R333" s="58"/>
      <c r="S333" s="61"/>
      <c r="T333" s="58"/>
      <c r="U333" s="61"/>
      <c r="V333" s="58"/>
      <c r="W333" s="58"/>
      <c r="X333" s="58"/>
      <c r="Y333" s="58"/>
      <c r="Z333" s="61"/>
      <c r="AA333" s="58"/>
      <c r="AB333" s="58"/>
      <c r="AC333" s="58"/>
      <c r="AD333" s="58"/>
      <c r="AE333" s="58"/>
      <c r="AF333" s="58"/>
      <c r="AG333" s="58"/>
      <c r="AH333" s="58"/>
      <c r="AI333" s="166"/>
      <c r="AJ333" s="37"/>
      <c r="AK333" s="37"/>
    </row>
    <row r="334" spans="1:37" ht="65.25" x14ac:dyDescent="0.2">
      <c r="A334" s="156"/>
      <c r="B334" s="63">
        <v>89</v>
      </c>
      <c r="C334" s="92" t="s">
        <v>638</v>
      </c>
      <c r="D334" s="67" t="s">
        <v>639</v>
      </c>
      <c r="E334" s="113" t="s">
        <v>640</v>
      </c>
      <c r="F334" s="86"/>
      <c r="G334" s="86"/>
      <c r="H334" s="282"/>
      <c r="I334" s="282"/>
      <c r="J334" s="282"/>
      <c r="K334" s="282"/>
      <c r="L334" s="282"/>
      <c r="M334" s="282"/>
      <c r="N334" s="282"/>
      <c r="O334" s="282"/>
      <c r="P334" s="282"/>
      <c r="Q334" s="282"/>
      <c r="R334" s="86" t="s">
        <v>55</v>
      </c>
      <c r="S334" s="282"/>
      <c r="T334" s="282"/>
      <c r="U334" s="282"/>
      <c r="V334" s="282"/>
      <c r="W334" s="69"/>
      <c r="X334" s="69"/>
      <c r="Y334" s="69" t="s">
        <v>46</v>
      </c>
      <c r="Z334" s="69"/>
      <c r="AA334" s="69"/>
      <c r="AB334" s="69"/>
      <c r="AC334" s="69"/>
      <c r="AD334" s="69"/>
      <c r="AE334" s="69"/>
      <c r="AF334" s="69"/>
      <c r="AG334" s="69"/>
      <c r="AH334" s="69"/>
      <c r="AI334" s="94" t="s">
        <v>229</v>
      </c>
      <c r="AJ334" s="334" t="s">
        <v>641</v>
      </c>
      <c r="AK334" s="327" t="s">
        <v>628</v>
      </c>
    </row>
    <row r="335" spans="1:37" ht="21.75" x14ac:dyDescent="0.2">
      <c r="A335" s="156"/>
      <c r="B335" s="35"/>
      <c r="C335" s="34"/>
      <c r="D335" s="43"/>
      <c r="E335" s="118" t="s">
        <v>642</v>
      </c>
      <c r="F335" s="40"/>
      <c r="G335" s="40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40"/>
      <c r="S335" s="285"/>
      <c r="T335" s="285"/>
      <c r="U335" s="285"/>
      <c r="V335" s="285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148"/>
      <c r="AJ335" s="334"/>
      <c r="AK335" s="328"/>
    </row>
    <row r="336" spans="1:37" ht="21.75" customHeight="1" x14ac:dyDescent="0.2">
      <c r="A336" s="165"/>
      <c r="B336" s="54"/>
      <c r="C336" s="90"/>
      <c r="D336" s="58"/>
      <c r="E336" s="118" t="s">
        <v>127</v>
      </c>
      <c r="F336" s="57"/>
      <c r="G336" s="57"/>
      <c r="H336" s="338"/>
      <c r="I336" s="338"/>
      <c r="J336" s="338"/>
      <c r="K336" s="338"/>
      <c r="L336" s="338"/>
      <c r="M336" s="338"/>
      <c r="N336" s="338"/>
      <c r="O336" s="338"/>
      <c r="P336" s="338"/>
      <c r="Q336" s="338"/>
      <c r="R336" s="57"/>
      <c r="S336" s="338"/>
      <c r="T336" s="338"/>
      <c r="U336" s="338"/>
      <c r="V336" s="338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301"/>
      <c r="AJ336" s="334"/>
      <c r="AK336" s="329"/>
    </row>
    <row r="337" spans="1:37" ht="24.75" customHeight="1" x14ac:dyDescent="0.2">
      <c r="A337" s="153" t="s">
        <v>643</v>
      </c>
      <c r="B337" s="63">
        <v>90</v>
      </c>
      <c r="C337" s="92" t="s">
        <v>644</v>
      </c>
      <c r="D337" s="67" t="s">
        <v>645</v>
      </c>
      <c r="E337" s="113" t="s">
        <v>646</v>
      </c>
      <c r="F337" s="86"/>
      <c r="G337" s="86"/>
      <c r="H337" s="282"/>
      <c r="I337" s="282"/>
      <c r="J337" s="282"/>
      <c r="K337" s="282"/>
      <c r="L337" s="282"/>
      <c r="M337" s="282"/>
      <c r="N337" s="282"/>
      <c r="O337" s="282"/>
      <c r="P337" s="282"/>
      <c r="Q337" s="282"/>
      <c r="R337" s="86" t="s">
        <v>55</v>
      </c>
      <c r="S337" s="282"/>
      <c r="T337" s="282"/>
      <c r="U337" s="282"/>
      <c r="V337" s="282"/>
      <c r="W337" s="69" t="s">
        <v>46</v>
      </c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94" t="s">
        <v>132</v>
      </c>
      <c r="AJ337" s="52" t="s">
        <v>627</v>
      </c>
      <c r="AK337" s="380" t="s">
        <v>628</v>
      </c>
    </row>
    <row r="338" spans="1:37" ht="24" customHeight="1" x14ac:dyDescent="0.2">
      <c r="A338" s="156"/>
      <c r="B338" s="35"/>
      <c r="C338" s="34"/>
      <c r="D338" s="43"/>
      <c r="E338" s="118" t="s">
        <v>647</v>
      </c>
      <c r="F338" s="40"/>
      <c r="G338" s="40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40"/>
      <c r="S338" s="285"/>
      <c r="T338" s="285"/>
      <c r="U338" s="285"/>
      <c r="V338" s="285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148"/>
      <c r="AJ338" s="52"/>
      <c r="AK338" s="381"/>
    </row>
    <row r="339" spans="1:37" ht="24.75" customHeight="1" x14ac:dyDescent="0.2">
      <c r="A339" s="156"/>
      <c r="B339" s="54"/>
      <c r="C339" s="90"/>
      <c r="D339" s="58"/>
      <c r="E339" s="118" t="s">
        <v>127</v>
      </c>
      <c r="F339" s="57"/>
      <c r="G339" s="57"/>
      <c r="H339" s="338"/>
      <c r="I339" s="338"/>
      <c r="J339" s="338"/>
      <c r="K339" s="338"/>
      <c r="L339" s="338"/>
      <c r="M339" s="338"/>
      <c r="N339" s="338"/>
      <c r="O339" s="338"/>
      <c r="P339" s="338"/>
      <c r="Q339" s="338"/>
      <c r="R339" s="57"/>
      <c r="S339" s="338"/>
      <c r="T339" s="338"/>
      <c r="U339" s="338"/>
      <c r="V339" s="338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301"/>
      <c r="AJ339" s="52"/>
      <c r="AK339" s="382"/>
    </row>
    <row r="340" spans="1:37" ht="65.25" x14ac:dyDescent="0.2">
      <c r="A340" s="156"/>
      <c r="B340" s="501">
        <v>91</v>
      </c>
      <c r="C340" s="113" t="s">
        <v>648</v>
      </c>
      <c r="D340" s="373" t="s">
        <v>649</v>
      </c>
      <c r="E340" s="502" t="s">
        <v>650</v>
      </c>
      <c r="F340" s="503"/>
      <c r="G340" s="304"/>
      <c r="H340" s="504"/>
      <c r="I340" s="504"/>
      <c r="J340" s="504"/>
      <c r="K340" s="504"/>
      <c r="L340" s="504"/>
      <c r="M340" s="504"/>
      <c r="N340" s="504"/>
      <c r="O340" s="504"/>
      <c r="P340" s="504"/>
      <c r="Q340" s="504"/>
      <c r="R340" s="373" t="s">
        <v>55</v>
      </c>
      <c r="S340" s="308"/>
      <c r="T340" s="308"/>
      <c r="U340" s="308"/>
      <c r="V340" s="308"/>
      <c r="W340" s="311" t="s">
        <v>46</v>
      </c>
      <c r="X340" s="310"/>
      <c r="Y340" s="309"/>
      <c r="Z340" s="309"/>
      <c r="AA340" s="309"/>
      <c r="AB340" s="309"/>
      <c r="AC340" s="309"/>
      <c r="AD340" s="309"/>
      <c r="AE340" s="309"/>
      <c r="AF340" s="309"/>
      <c r="AG340" s="309"/>
      <c r="AH340" s="309"/>
      <c r="AI340" s="498"/>
      <c r="AJ340" s="262" t="s">
        <v>627</v>
      </c>
      <c r="AK340" s="313" t="s">
        <v>628</v>
      </c>
    </row>
    <row r="341" spans="1:37" ht="62.25" customHeight="1" x14ac:dyDescent="0.2">
      <c r="A341" s="156"/>
      <c r="B341" s="63">
        <v>92</v>
      </c>
      <c r="C341" s="92" t="s">
        <v>651</v>
      </c>
      <c r="D341" s="67" t="s">
        <v>652</v>
      </c>
      <c r="E341" s="113" t="s">
        <v>653</v>
      </c>
      <c r="F341" s="149">
        <v>28</v>
      </c>
      <c r="G341" s="141">
        <v>42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505" t="s">
        <v>45</v>
      </c>
      <c r="S341" s="49"/>
      <c r="T341" s="49"/>
      <c r="U341" s="127" t="s">
        <v>46</v>
      </c>
      <c r="V341" s="49"/>
      <c r="W341" s="127"/>
      <c r="X341" s="127"/>
      <c r="Y341" s="127"/>
      <c r="Z341" s="127"/>
      <c r="AA341" s="127"/>
      <c r="AB341" s="127"/>
      <c r="AC341" s="127"/>
      <c r="AD341" s="127" t="s">
        <v>46</v>
      </c>
      <c r="AE341" s="127"/>
      <c r="AF341" s="127"/>
      <c r="AG341" s="127"/>
      <c r="AH341" s="127"/>
      <c r="AI341" s="52" t="s">
        <v>196</v>
      </c>
      <c r="AJ341" s="52" t="s">
        <v>654</v>
      </c>
      <c r="AK341" s="49" t="s">
        <v>628</v>
      </c>
    </row>
    <row r="342" spans="1:37" ht="65.25" customHeight="1" x14ac:dyDescent="0.2">
      <c r="A342" s="156"/>
      <c r="B342" s="35"/>
      <c r="C342" s="34"/>
      <c r="D342" s="43"/>
      <c r="E342" s="118" t="s">
        <v>655</v>
      </c>
      <c r="F342" s="182"/>
      <c r="G342" s="141"/>
      <c r="H342" s="66">
        <v>9</v>
      </c>
      <c r="I342" s="66">
        <v>1</v>
      </c>
      <c r="J342" s="66">
        <v>1</v>
      </c>
      <c r="K342" s="66">
        <v>1</v>
      </c>
      <c r="L342" s="66">
        <v>1</v>
      </c>
      <c r="M342" s="66">
        <v>1</v>
      </c>
      <c r="N342" s="66">
        <v>1</v>
      </c>
      <c r="O342" s="66">
        <v>1</v>
      </c>
      <c r="P342" s="66">
        <v>1</v>
      </c>
      <c r="Q342" s="66">
        <v>1</v>
      </c>
      <c r="R342" s="506"/>
      <c r="S342" s="53"/>
      <c r="T342" s="53"/>
      <c r="U342" s="127"/>
      <c r="V342" s="53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52"/>
      <c r="AJ342" s="52"/>
      <c r="AK342" s="53"/>
    </row>
    <row r="343" spans="1:37" ht="21.75" x14ac:dyDescent="0.2">
      <c r="A343" s="156"/>
      <c r="B343" s="35"/>
      <c r="C343" s="34"/>
      <c r="D343" s="43"/>
      <c r="E343" s="118" t="s">
        <v>127</v>
      </c>
      <c r="F343" s="182"/>
      <c r="G343" s="149"/>
      <c r="H343" s="75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506"/>
      <c r="S343" s="37"/>
      <c r="T343" s="37"/>
      <c r="U343" s="200"/>
      <c r="V343" s="37"/>
      <c r="W343" s="200"/>
      <c r="X343" s="200"/>
      <c r="Y343" s="200"/>
      <c r="Z343" s="200"/>
      <c r="AA343" s="200"/>
      <c r="AB343" s="200"/>
      <c r="AC343" s="200"/>
      <c r="AD343" s="200"/>
      <c r="AE343" s="200"/>
      <c r="AF343" s="200"/>
      <c r="AG343" s="200"/>
      <c r="AH343" s="200"/>
      <c r="AI343" s="122"/>
      <c r="AJ343" s="122"/>
      <c r="AK343" s="37"/>
    </row>
    <row r="344" spans="1:37" ht="21.75" customHeight="1" x14ac:dyDescent="0.2">
      <c r="A344" s="33" t="s">
        <v>656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</row>
    <row r="345" spans="1:37" ht="67.5" customHeight="1" x14ac:dyDescent="0.2">
      <c r="A345" s="156" t="s">
        <v>657</v>
      </c>
      <c r="B345" s="35">
        <v>93</v>
      </c>
      <c r="C345" s="34" t="s">
        <v>658</v>
      </c>
      <c r="D345" s="43" t="s">
        <v>579</v>
      </c>
      <c r="E345" s="154" t="s">
        <v>659</v>
      </c>
      <c r="F345" s="182">
        <v>29</v>
      </c>
      <c r="G345" s="40">
        <v>43</v>
      </c>
      <c r="H345" s="66">
        <v>23</v>
      </c>
      <c r="I345" s="125" t="s">
        <v>44</v>
      </c>
      <c r="J345" s="125" t="s">
        <v>44</v>
      </c>
      <c r="K345" s="125" t="s">
        <v>44</v>
      </c>
      <c r="L345" s="125" t="s">
        <v>44</v>
      </c>
      <c r="M345" s="125" t="s">
        <v>44</v>
      </c>
      <c r="N345" s="125" t="s">
        <v>44</v>
      </c>
      <c r="O345" s="125" t="s">
        <v>44</v>
      </c>
      <c r="P345" s="125" t="s">
        <v>44</v>
      </c>
      <c r="Q345" s="125" t="s">
        <v>44</v>
      </c>
      <c r="R345" s="148" t="s">
        <v>45</v>
      </c>
      <c r="S345" s="46" t="s">
        <v>46</v>
      </c>
      <c r="T345" s="46" t="s">
        <v>46</v>
      </c>
      <c r="U345" s="46" t="s">
        <v>46</v>
      </c>
      <c r="V345" s="49"/>
      <c r="W345" s="145"/>
      <c r="X345" s="46"/>
      <c r="Y345" s="46"/>
      <c r="Z345" s="46"/>
      <c r="AA345" s="46"/>
      <c r="AB345" s="46"/>
      <c r="AC345" s="46"/>
      <c r="AD345" s="46"/>
      <c r="AE345" s="46" t="s">
        <v>46</v>
      </c>
      <c r="AF345" s="46"/>
      <c r="AG345" s="46"/>
      <c r="AH345" s="46"/>
      <c r="AI345" s="148" t="s">
        <v>132</v>
      </c>
      <c r="AJ345" s="346" t="s">
        <v>660</v>
      </c>
      <c r="AK345" s="49" t="s">
        <v>538</v>
      </c>
    </row>
    <row r="346" spans="1:37" ht="46.5" customHeight="1" x14ac:dyDescent="0.2">
      <c r="A346" s="156"/>
      <c r="B346" s="35"/>
      <c r="C346" s="34"/>
      <c r="D346" s="43"/>
      <c r="E346" s="118" t="s">
        <v>661</v>
      </c>
      <c r="F346" s="182"/>
      <c r="G346" s="40"/>
      <c r="H346" s="66">
        <v>23</v>
      </c>
      <c r="I346" s="125" t="s">
        <v>44</v>
      </c>
      <c r="J346" s="125" t="s">
        <v>44</v>
      </c>
      <c r="K346" s="125" t="s">
        <v>44</v>
      </c>
      <c r="L346" s="125" t="s">
        <v>44</v>
      </c>
      <c r="M346" s="125" t="s">
        <v>44</v>
      </c>
      <c r="N346" s="125" t="s">
        <v>44</v>
      </c>
      <c r="O346" s="125" t="s">
        <v>44</v>
      </c>
      <c r="P346" s="125" t="s">
        <v>44</v>
      </c>
      <c r="Q346" s="125" t="s">
        <v>44</v>
      </c>
      <c r="R346" s="148"/>
      <c r="S346" s="46"/>
      <c r="T346" s="46"/>
      <c r="U346" s="46"/>
      <c r="V346" s="53"/>
      <c r="W346" s="145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148"/>
      <c r="AJ346" s="334"/>
      <c r="AK346" s="53"/>
    </row>
    <row r="347" spans="1:37" ht="21.75" x14ac:dyDescent="0.2">
      <c r="A347" s="156"/>
      <c r="B347" s="54"/>
      <c r="C347" s="90"/>
      <c r="D347" s="62"/>
      <c r="E347" s="51" t="s">
        <v>127</v>
      </c>
      <c r="F347" s="182"/>
      <c r="G347" s="57"/>
      <c r="H347" s="75">
        <v>100</v>
      </c>
      <c r="I347" s="125" t="s">
        <v>44</v>
      </c>
      <c r="J347" s="125" t="s">
        <v>44</v>
      </c>
      <c r="K347" s="125" t="s">
        <v>44</v>
      </c>
      <c r="L347" s="125" t="s">
        <v>44</v>
      </c>
      <c r="M347" s="125" t="s">
        <v>44</v>
      </c>
      <c r="N347" s="125" t="s">
        <v>44</v>
      </c>
      <c r="O347" s="125" t="s">
        <v>44</v>
      </c>
      <c r="P347" s="125" t="s">
        <v>44</v>
      </c>
      <c r="Q347" s="125" t="s">
        <v>44</v>
      </c>
      <c r="R347" s="301"/>
      <c r="S347" s="61"/>
      <c r="T347" s="61"/>
      <c r="U347" s="61"/>
      <c r="V347" s="37"/>
      <c r="W347" s="370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301"/>
      <c r="AJ347" s="334"/>
      <c r="AK347" s="37"/>
    </row>
    <row r="348" spans="1:37" ht="43.5" customHeight="1" x14ac:dyDescent="0.2">
      <c r="A348" s="156"/>
      <c r="B348" s="63">
        <v>94</v>
      </c>
      <c r="C348" s="92" t="s">
        <v>662</v>
      </c>
      <c r="D348" s="67" t="s">
        <v>663</v>
      </c>
      <c r="E348" s="154" t="s">
        <v>664</v>
      </c>
      <c r="F348" s="67"/>
      <c r="G348" s="67"/>
      <c r="H348" s="507">
        <v>1149620</v>
      </c>
      <c r="I348" s="482" t="s">
        <v>44</v>
      </c>
      <c r="J348" s="482" t="s">
        <v>44</v>
      </c>
      <c r="K348" s="482" t="s">
        <v>44</v>
      </c>
      <c r="L348" s="482" t="s">
        <v>44</v>
      </c>
      <c r="M348" s="482" t="s">
        <v>44</v>
      </c>
      <c r="N348" s="482" t="s">
        <v>44</v>
      </c>
      <c r="O348" s="482" t="s">
        <v>44</v>
      </c>
      <c r="P348" s="482" t="s">
        <v>44</v>
      </c>
      <c r="Q348" s="482" t="s">
        <v>44</v>
      </c>
      <c r="R348" s="67" t="s">
        <v>55</v>
      </c>
      <c r="S348" s="46" t="s">
        <v>46</v>
      </c>
      <c r="T348" s="46" t="s">
        <v>46</v>
      </c>
      <c r="U348" s="46" t="s">
        <v>46</v>
      </c>
      <c r="V348" s="49"/>
      <c r="W348" s="70"/>
      <c r="X348" s="70"/>
      <c r="Y348" s="70"/>
      <c r="Z348" s="70"/>
      <c r="AA348" s="70"/>
      <c r="AB348" s="70"/>
      <c r="AC348" s="70"/>
      <c r="AD348" s="70"/>
      <c r="AE348" s="70" t="s">
        <v>46</v>
      </c>
      <c r="AF348" s="70"/>
      <c r="AG348" s="70"/>
      <c r="AH348" s="70"/>
      <c r="AI348" s="67"/>
      <c r="AJ348" s="79" t="s">
        <v>660</v>
      </c>
      <c r="AK348" s="49" t="s">
        <v>538</v>
      </c>
    </row>
    <row r="349" spans="1:37" ht="42.75" customHeight="1" x14ac:dyDescent="0.2">
      <c r="A349" s="156"/>
      <c r="B349" s="35"/>
      <c r="C349" s="34"/>
      <c r="D349" s="43"/>
      <c r="E349" s="118" t="s">
        <v>665</v>
      </c>
      <c r="F349" s="43"/>
      <c r="G349" s="43"/>
      <c r="H349" s="508">
        <v>12594979</v>
      </c>
      <c r="I349" s="482" t="s">
        <v>44</v>
      </c>
      <c r="J349" s="482" t="s">
        <v>44</v>
      </c>
      <c r="K349" s="482" t="s">
        <v>44</v>
      </c>
      <c r="L349" s="482" t="s">
        <v>44</v>
      </c>
      <c r="M349" s="482" t="s">
        <v>44</v>
      </c>
      <c r="N349" s="482" t="s">
        <v>44</v>
      </c>
      <c r="O349" s="482" t="s">
        <v>44</v>
      </c>
      <c r="P349" s="482" t="s">
        <v>44</v>
      </c>
      <c r="Q349" s="482" t="s">
        <v>44</v>
      </c>
      <c r="R349" s="43"/>
      <c r="S349" s="46"/>
      <c r="T349" s="46"/>
      <c r="U349" s="46"/>
      <c r="V349" s="53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3"/>
      <c r="AJ349" s="47"/>
      <c r="AK349" s="53"/>
    </row>
    <row r="350" spans="1:37" ht="21.75" x14ac:dyDescent="0.2">
      <c r="A350" s="165"/>
      <c r="B350" s="54"/>
      <c r="C350" s="90"/>
      <c r="D350" s="58"/>
      <c r="E350" s="51" t="s">
        <v>127</v>
      </c>
      <c r="F350" s="58"/>
      <c r="G350" s="58"/>
      <c r="H350" s="509">
        <v>9.1300000000000008</v>
      </c>
      <c r="I350" s="482" t="s">
        <v>44</v>
      </c>
      <c r="J350" s="482" t="s">
        <v>44</v>
      </c>
      <c r="K350" s="482" t="s">
        <v>44</v>
      </c>
      <c r="L350" s="482" t="s">
        <v>44</v>
      </c>
      <c r="M350" s="482" t="s">
        <v>44</v>
      </c>
      <c r="N350" s="482" t="s">
        <v>44</v>
      </c>
      <c r="O350" s="482" t="s">
        <v>44</v>
      </c>
      <c r="P350" s="482" t="s">
        <v>44</v>
      </c>
      <c r="Q350" s="482" t="s">
        <v>44</v>
      </c>
      <c r="R350" s="58"/>
      <c r="S350" s="61"/>
      <c r="T350" s="61"/>
      <c r="U350" s="61"/>
      <c r="V350" s="37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58"/>
      <c r="AJ350" s="62"/>
      <c r="AK350" s="37"/>
    </row>
    <row r="351" spans="1:37" ht="25.5" customHeight="1" x14ac:dyDescent="0.2">
      <c r="A351" s="153" t="s">
        <v>666</v>
      </c>
      <c r="B351" s="63">
        <v>95</v>
      </c>
      <c r="C351" s="92" t="s">
        <v>667</v>
      </c>
      <c r="D351" s="67" t="s">
        <v>42</v>
      </c>
      <c r="E351" s="113" t="s">
        <v>668</v>
      </c>
      <c r="F351" s="86"/>
      <c r="G351" s="86"/>
      <c r="H351" s="66">
        <v>19</v>
      </c>
      <c r="I351" s="66">
        <v>3</v>
      </c>
      <c r="J351" s="66">
        <v>2</v>
      </c>
      <c r="K351" s="66">
        <v>2</v>
      </c>
      <c r="L351" s="66">
        <v>2</v>
      </c>
      <c r="M351" s="66">
        <v>2</v>
      </c>
      <c r="N351" s="66">
        <v>2</v>
      </c>
      <c r="O351" s="66">
        <v>2</v>
      </c>
      <c r="P351" s="66">
        <v>2</v>
      </c>
      <c r="Q351" s="66">
        <v>2</v>
      </c>
      <c r="R351" s="86" t="s">
        <v>55</v>
      </c>
      <c r="S351" s="46" t="s">
        <v>46</v>
      </c>
      <c r="T351" s="46" t="s">
        <v>46</v>
      </c>
      <c r="U351" s="46" t="s">
        <v>46</v>
      </c>
      <c r="V351" s="49"/>
      <c r="W351" s="69"/>
      <c r="X351" s="69"/>
      <c r="Y351" s="69"/>
      <c r="Z351" s="69"/>
      <c r="AA351" s="69"/>
      <c r="AB351" s="69"/>
      <c r="AC351" s="69"/>
      <c r="AD351" s="69"/>
      <c r="AE351" s="69"/>
      <c r="AF351" s="69" t="s">
        <v>46</v>
      </c>
      <c r="AG351" s="69"/>
      <c r="AH351" s="69"/>
      <c r="AI351" s="94" t="s">
        <v>669</v>
      </c>
      <c r="AJ351" s="334" t="s">
        <v>660</v>
      </c>
      <c r="AK351" s="49" t="s">
        <v>538</v>
      </c>
    </row>
    <row r="352" spans="1:37" ht="30" customHeight="1" x14ac:dyDescent="0.2">
      <c r="A352" s="156"/>
      <c r="B352" s="35"/>
      <c r="C352" s="34"/>
      <c r="D352" s="43"/>
      <c r="E352" s="118" t="s">
        <v>670</v>
      </c>
      <c r="F352" s="40"/>
      <c r="G352" s="40"/>
      <c r="H352" s="66">
        <v>19</v>
      </c>
      <c r="I352" s="66">
        <v>3</v>
      </c>
      <c r="J352" s="66">
        <v>2</v>
      </c>
      <c r="K352" s="66">
        <v>2</v>
      </c>
      <c r="L352" s="66">
        <v>2</v>
      </c>
      <c r="M352" s="66">
        <v>2</v>
      </c>
      <c r="N352" s="66">
        <v>2</v>
      </c>
      <c r="O352" s="66">
        <v>2</v>
      </c>
      <c r="P352" s="66">
        <v>2</v>
      </c>
      <c r="Q352" s="66">
        <v>2</v>
      </c>
      <c r="R352" s="40"/>
      <c r="S352" s="46"/>
      <c r="T352" s="46"/>
      <c r="U352" s="46"/>
      <c r="V352" s="53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148"/>
      <c r="AJ352" s="334"/>
      <c r="AK352" s="53"/>
    </row>
    <row r="353" spans="1:37" ht="54.75" customHeight="1" x14ac:dyDescent="0.2">
      <c r="A353" s="156"/>
      <c r="B353" s="35"/>
      <c r="C353" s="34"/>
      <c r="D353" s="43"/>
      <c r="E353" s="51" t="s">
        <v>127</v>
      </c>
      <c r="F353" s="40"/>
      <c r="G353" s="40"/>
      <c r="H353" s="510">
        <v>100</v>
      </c>
      <c r="I353" s="402">
        <v>100</v>
      </c>
      <c r="J353" s="402">
        <v>100</v>
      </c>
      <c r="K353" s="402">
        <v>100</v>
      </c>
      <c r="L353" s="402">
        <v>100</v>
      </c>
      <c r="M353" s="402">
        <v>100</v>
      </c>
      <c r="N353" s="402">
        <v>100</v>
      </c>
      <c r="O353" s="402">
        <v>100</v>
      </c>
      <c r="P353" s="402">
        <v>100</v>
      </c>
      <c r="Q353" s="402">
        <v>100</v>
      </c>
      <c r="R353" s="40"/>
      <c r="S353" s="61"/>
      <c r="T353" s="61"/>
      <c r="U353" s="61"/>
      <c r="V353" s="37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148"/>
      <c r="AJ353" s="344"/>
      <c r="AK353" s="37"/>
    </row>
    <row r="354" spans="1:37" ht="21.75" customHeight="1" x14ac:dyDescent="0.2">
      <c r="A354" s="33" t="s">
        <v>671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</row>
    <row r="355" spans="1:37" ht="45.75" customHeight="1" x14ac:dyDescent="0.2">
      <c r="A355" s="156" t="s">
        <v>672</v>
      </c>
      <c r="B355" s="43">
        <v>96</v>
      </c>
      <c r="C355" s="34" t="s">
        <v>673</v>
      </c>
      <c r="D355" s="43" t="s">
        <v>674</v>
      </c>
      <c r="E355" s="154" t="s">
        <v>675</v>
      </c>
      <c r="F355" s="182">
        <v>30</v>
      </c>
      <c r="G355" s="40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40" t="s">
        <v>55</v>
      </c>
      <c r="S355" s="46" t="s">
        <v>46</v>
      </c>
      <c r="T355" s="49"/>
      <c r="U355" s="49"/>
      <c r="V355" s="49"/>
      <c r="W355" s="46" t="s">
        <v>46</v>
      </c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148" t="s">
        <v>132</v>
      </c>
      <c r="AJ355" s="346" t="s">
        <v>676</v>
      </c>
      <c r="AK355" s="224" t="s">
        <v>677</v>
      </c>
    </row>
    <row r="356" spans="1:37" ht="43.5" x14ac:dyDescent="0.2">
      <c r="A356" s="156"/>
      <c r="B356" s="43"/>
      <c r="C356" s="34"/>
      <c r="D356" s="43"/>
      <c r="E356" s="511" t="s">
        <v>678</v>
      </c>
      <c r="F356" s="182"/>
      <c r="G356" s="40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40"/>
      <c r="S356" s="46"/>
      <c r="T356" s="53"/>
      <c r="U356" s="53"/>
      <c r="V356" s="53"/>
      <c r="W356" s="46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148"/>
      <c r="AJ356" s="334"/>
      <c r="AK356" s="183"/>
    </row>
    <row r="357" spans="1:37" ht="21.75" x14ac:dyDescent="0.2">
      <c r="A357" s="165"/>
      <c r="B357" s="58"/>
      <c r="C357" s="90"/>
      <c r="D357" s="58"/>
      <c r="E357" s="51" t="s">
        <v>127</v>
      </c>
      <c r="F357" s="182"/>
      <c r="G357" s="57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57"/>
      <c r="S357" s="61"/>
      <c r="T357" s="37"/>
      <c r="U357" s="37"/>
      <c r="V357" s="37"/>
      <c r="W357" s="61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301"/>
      <c r="AJ357" s="334"/>
      <c r="AK357" s="199"/>
    </row>
    <row r="358" spans="1:37" ht="21.75" x14ac:dyDescent="0.2">
      <c r="A358" s="512"/>
      <c r="B358" s="513"/>
      <c r="C358" s="514" t="s">
        <v>679</v>
      </c>
      <c r="D358" s="515"/>
      <c r="E358" s="516"/>
      <c r="F358" s="517">
        <v>30</v>
      </c>
      <c r="G358" s="518">
        <v>43</v>
      </c>
      <c r="H358" s="518"/>
      <c r="I358" s="518"/>
      <c r="J358" s="518"/>
      <c r="K358" s="518"/>
      <c r="L358" s="518"/>
      <c r="M358" s="518"/>
      <c r="N358" s="518"/>
      <c r="O358" s="518"/>
      <c r="P358" s="518"/>
      <c r="Q358" s="518"/>
      <c r="R358" s="513"/>
      <c r="S358" s="519"/>
      <c r="T358" s="519"/>
      <c r="U358" s="519"/>
      <c r="V358" s="519"/>
      <c r="W358" s="520">
        <v>8</v>
      </c>
      <c r="X358" s="521">
        <v>5</v>
      </c>
      <c r="Y358" s="520">
        <v>7</v>
      </c>
      <c r="Z358" s="522">
        <v>21</v>
      </c>
      <c r="AA358" s="522">
        <v>14</v>
      </c>
      <c r="AB358" s="522">
        <v>14</v>
      </c>
      <c r="AC358" s="520">
        <v>1</v>
      </c>
      <c r="AD358" s="522">
        <v>17</v>
      </c>
      <c r="AE358" s="520">
        <v>2</v>
      </c>
      <c r="AF358" s="520">
        <v>5</v>
      </c>
      <c r="AG358" s="520">
        <v>1</v>
      </c>
      <c r="AH358" s="520">
        <v>1</v>
      </c>
      <c r="AI358" s="523"/>
      <c r="AJ358" s="524"/>
      <c r="AK358" s="525"/>
    </row>
  </sheetData>
  <mergeCells count="2206">
    <mergeCell ref="AJ355:AJ357"/>
    <mergeCell ref="AK355:AK357"/>
    <mergeCell ref="AD355:AD357"/>
    <mergeCell ref="AE355:AE357"/>
    <mergeCell ref="AF355:AF357"/>
    <mergeCell ref="AG355:AG357"/>
    <mergeCell ref="AH355:AH357"/>
    <mergeCell ref="AI355:AI357"/>
    <mergeCell ref="X355:X357"/>
    <mergeCell ref="Y355:Y357"/>
    <mergeCell ref="Z355:Z357"/>
    <mergeCell ref="AA355:AA357"/>
    <mergeCell ref="AB355:AB357"/>
    <mergeCell ref="AC355:AC357"/>
    <mergeCell ref="R355:R357"/>
    <mergeCell ref="S355:S357"/>
    <mergeCell ref="T355:T357"/>
    <mergeCell ref="U355:U357"/>
    <mergeCell ref="V355:V357"/>
    <mergeCell ref="W355:W357"/>
    <mergeCell ref="A355:A357"/>
    <mergeCell ref="B355:B357"/>
    <mergeCell ref="C355:C357"/>
    <mergeCell ref="D355:D357"/>
    <mergeCell ref="F355:F357"/>
    <mergeCell ref="G355:G357"/>
    <mergeCell ref="AG351:AG353"/>
    <mergeCell ref="AH351:AH353"/>
    <mergeCell ref="AI351:AI353"/>
    <mergeCell ref="AJ351:AJ353"/>
    <mergeCell ref="AK351:AK353"/>
    <mergeCell ref="A354:AK354"/>
    <mergeCell ref="AA351:AA353"/>
    <mergeCell ref="AB351:AB353"/>
    <mergeCell ref="AC351:AC353"/>
    <mergeCell ref="AD351:AD353"/>
    <mergeCell ref="AE351:AE353"/>
    <mergeCell ref="AF351:AF353"/>
    <mergeCell ref="U351:U353"/>
    <mergeCell ref="V351:V353"/>
    <mergeCell ref="W351:W353"/>
    <mergeCell ref="X351:X353"/>
    <mergeCell ref="Y351:Y353"/>
    <mergeCell ref="Z351:Z353"/>
    <mergeCell ref="AK348:AK350"/>
    <mergeCell ref="A351:A353"/>
    <mergeCell ref="B351:B353"/>
    <mergeCell ref="C351:C353"/>
    <mergeCell ref="D351:D353"/>
    <mergeCell ref="F351:F353"/>
    <mergeCell ref="G351:G353"/>
    <mergeCell ref="R351:R353"/>
    <mergeCell ref="S351:S353"/>
    <mergeCell ref="T351:T353"/>
    <mergeCell ref="AE348:AE350"/>
    <mergeCell ref="AF348:AF350"/>
    <mergeCell ref="AG348:AG350"/>
    <mergeCell ref="AH348:AH350"/>
    <mergeCell ref="AI348:AI350"/>
    <mergeCell ref="AJ348:AJ350"/>
    <mergeCell ref="Y348:Y350"/>
    <mergeCell ref="Z348:Z350"/>
    <mergeCell ref="AA348:AA350"/>
    <mergeCell ref="AB348:AB350"/>
    <mergeCell ref="AC348:AC350"/>
    <mergeCell ref="AD348:AD350"/>
    <mergeCell ref="S348:S350"/>
    <mergeCell ref="T348:T350"/>
    <mergeCell ref="U348:U350"/>
    <mergeCell ref="V348:V350"/>
    <mergeCell ref="W348:W350"/>
    <mergeCell ref="X348:X350"/>
    <mergeCell ref="B348:B350"/>
    <mergeCell ref="C348:C350"/>
    <mergeCell ref="D348:D350"/>
    <mergeCell ref="F348:F350"/>
    <mergeCell ref="G348:G350"/>
    <mergeCell ref="R348:R350"/>
    <mergeCell ref="AF345:AF347"/>
    <mergeCell ref="AG345:AG347"/>
    <mergeCell ref="AH345:AH347"/>
    <mergeCell ref="AI345:AI347"/>
    <mergeCell ref="AJ345:AJ347"/>
    <mergeCell ref="AK345:AK347"/>
    <mergeCell ref="Z345:Z347"/>
    <mergeCell ref="AA345:AA347"/>
    <mergeCell ref="AB345:AB347"/>
    <mergeCell ref="AC345:AC347"/>
    <mergeCell ref="AD345:AD347"/>
    <mergeCell ref="AE345:AE347"/>
    <mergeCell ref="T345:T347"/>
    <mergeCell ref="U345:U347"/>
    <mergeCell ref="V345:V347"/>
    <mergeCell ref="W345:W347"/>
    <mergeCell ref="X345:X347"/>
    <mergeCell ref="Y345:Y347"/>
    <mergeCell ref="AK341:AK343"/>
    <mergeCell ref="A344:AK344"/>
    <mergeCell ref="A345:A350"/>
    <mergeCell ref="B345:B347"/>
    <mergeCell ref="C345:C347"/>
    <mergeCell ref="D345:D347"/>
    <mergeCell ref="F345:F347"/>
    <mergeCell ref="G345:G347"/>
    <mergeCell ref="R345:R347"/>
    <mergeCell ref="S345:S347"/>
    <mergeCell ref="AE341:AE343"/>
    <mergeCell ref="AF341:AF343"/>
    <mergeCell ref="AG341:AG343"/>
    <mergeCell ref="AH341:AH343"/>
    <mergeCell ref="AI341:AI343"/>
    <mergeCell ref="AJ341:AJ343"/>
    <mergeCell ref="Y341:Y343"/>
    <mergeCell ref="Z341:Z343"/>
    <mergeCell ref="AA341:AA343"/>
    <mergeCell ref="AB341:AB343"/>
    <mergeCell ref="AC341:AC343"/>
    <mergeCell ref="AD341:AD343"/>
    <mergeCell ref="S341:S343"/>
    <mergeCell ref="T341:T343"/>
    <mergeCell ref="U341:U343"/>
    <mergeCell ref="V341:V343"/>
    <mergeCell ref="W341:W343"/>
    <mergeCell ref="X341:X343"/>
    <mergeCell ref="AH337:AH339"/>
    <mergeCell ref="AI337:AI339"/>
    <mergeCell ref="AJ337:AJ339"/>
    <mergeCell ref="AK337:AK339"/>
    <mergeCell ref="B341:B343"/>
    <mergeCell ref="C341:C343"/>
    <mergeCell ref="D341:D343"/>
    <mergeCell ref="F341:F343"/>
    <mergeCell ref="G341:G343"/>
    <mergeCell ref="R341:R343"/>
    <mergeCell ref="AB337:AB339"/>
    <mergeCell ref="AC337:AC339"/>
    <mergeCell ref="AD337:AD339"/>
    <mergeCell ref="AE337:AE339"/>
    <mergeCell ref="AF337:AF339"/>
    <mergeCell ref="AG337:AG339"/>
    <mergeCell ref="R337:R339"/>
    <mergeCell ref="W337:W339"/>
    <mergeCell ref="X337:X339"/>
    <mergeCell ref="Y337:Y339"/>
    <mergeCell ref="Z337:Z339"/>
    <mergeCell ref="AA337:AA339"/>
    <mergeCell ref="AH334:AH336"/>
    <mergeCell ref="AI334:AI336"/>
    <mergeCell ref="AJ334:AJ336"/>
    <mergeCell ref="AK334:AK336"/>
    <mergeCell ref="A337:A343"/>
    <mergeCell ref="B337:B339"/>
    <mergeCell ref="C337:C339"/>
    <mergeCell ref="D337:D339"/>
    <mergeCell ref="F337:F339"/>
    <mergeCell ref="G337:G339"/>
    <mergeCell ref="AB334:AB336"/>
    <mergeCell ref="AC334:AC336"/>
    <mergeCell ref="AD334:AD336"/>
    <mergeCell ref="AE334:AE336"/>
    <mergeCell ref="AF334:AF336"/>
    <mergeCell ref="AG334:AG336"/>
    <mergeCell ref="R334:R336"/>
    <mergeCell ref="W334:W336"/>
    <mergeCell ref="X334:X336"/>
    <mergeCell ref="Y334:Y336"/>
    <mergeCell ref="Z334:Z336"/>
    <mergeCell ref="AA334:AA336"/>
    <mergeCell ref="AG331:AG333"/>
    <mergeCell ref="AH331:AH333"/>
    <mergeCell ref="AI331:AI333"/>
    <mergeCell ref="AJ331:AJ333"/>
    <mergeCell ref="AK331:AK333"/>
    <mergeCell ref="B334:B336"/>
    <mergeCell ref="C334:C336"/>
    <mergeCell ref="D334:D336"/>
    <mergeCell ref="F334:F336"/>
    <mergeCell ref="G334:G336"/>
    <mergeCell ref="AA331:AA333"/>
    <mergeCell ref="AB331:AB333"/>
    <mergeCell ref="AC331:AC333"/>
    <mergeCell ref="AD331:AD333"/>
    <mergeCell ref="AE331:AE333"/>
    <mergeCell ref="AF331:AF333"/>
    <mergeCell ref="U331:U333"/>
    <mergeCell ref="V331:V333"/>
    <mergeCell ref="W331:W333"/>
    <mergeCell ref="X331:X333"/>
    <mergeCell ref="Y331:Y333"/>
    <mergeCell ref="Z331:Z333"/>
    <mergeCell ref="A328:AK328"/>
    <mergeCell ref="A329:A336"/>
    <mergeCell ref="B331:B333"/>
    <mergeCell ref="C331:C333"/>
    <mergeCell ref="D331:D333"/>
    <mergeCell ref="F331:F333"/>
    <mergeCell ref="G331:G333"/>
    <mergeCell ref="R331:R333"/>
    <mergeCell ref="S331:S333"/>
    <mergeCell ref="T331:T333"/>
    <mergeCell ref="AF324:AF326"/>
    <mergeCell ref="AG324:AG326"/>
    <mergeCell ref="AH324:AH326"/>
    <mergeCell ref="AI324:AI326"/>
    <mergeCell ref="AJ324:AJ327"/>
    <mergeCell ref="AK324:AK327"/>
    <mergeCell ref="Z324:Z326"/>
    <mergeCell ref="AA324:AA326"/>
    <mergeCell ref="AB324:AB326"/>
    <mergeCell ref="AC324:AC326"/>
    <mergeCell ref="AD324:AD326"/>
    <mergeCell ref="AE324:AE326"/>
    <mergeCell ref="R324:R326"/>
    <mergeCell ref="S324:S326"/>
    <mergeCell ref="U324:U326"/>
    <mergeCell ref="W324:W326"/>
    <mergeCell ref="X324:X326"/>
    <mergeCell ref="Y324:Y326"/>
    <mergeCell ref="AG321:AG323"/>
    <mergeCell ref="AH321:AH323"/>
    <mergeCell ref="AI321:AI323"/>
    <mergeCell ref="AJ321:AJ323"/>
    <mergeCell ref="AK321:AK323"/>
    <mergeCell ref="B324:B327"/>
    <mergeCell ref="C324:C327"/>
    <mergeCell ref="D324:D326"/>
    <mergeCell ref="F324:F326"/>
    <mergeCell ref="G324:G326"/>
    <mergeCell ref="AA321:AA323"/>
    <mergeCell ref="AB321:AB323"/>
    <mergeCell ref="AC321:AC323"/>
    <mergeCell ref="AD321:AD323"/>
    <mergeCell ref="AE321:AE323"/>
    <mergeCell ref="AF321:AF323"/>
    <mergeCell ref="S321:S323"/>
    <mergeCell ref="U321:U323"/>
    <mergeCell ref="W321:W323"/>
    <mergeCell ref="X321:X323"/>
    <mergeCell ref="Y321:Y323"/>
    <mergeCell ref="Z321:Z323"/>
    <mergeCell ref="AK315:AK317"/>
    <mergeCell ref="D318:D320"/>
    <mergeCell ref="AK318:AK320"/>
    <mergeCell ref="A321:A327"/>
    <mergeCell ref="B321:B323"/>
    <mergeCell ref="C321:C323"/>
    <mergeCell ref="D321:D323"/>
    <mergeCell ref="F321:F323"/>
    <mergeCell ref="G321:G323"/>
    <mergeCell ref="R321:R323"/>
    <mergeCell ref="AE315:AE320"/>
    <mergeCell ref="AF315:AF320"/>
    <mergeCell ref="AG315:AG320"/>
    <mergeCell ref="AH315:AH320"/>
    <mergeCell ref="AI315:AI320"/>
    <mergeCell ref="AJ315:AJ320"/>
    <mergeCell ref="Y315:Y320"/>
    <mergeCell ref="Z315:Z320"/>
    <mergeCell ref="AA315:AA320"/>
    <mergeCell ref="AB315:AB320"/>
    <mergeCell ref="AC315:AC320"/>
    <mergeCell ref="AD315:AD320"/>
    <mergeCell ref="G315:G320"/>
    <mergeCell ref="R315:R320"/>
    <mergeCell ref="S315:S320"/>
    <mergeCell ref="U315:U320"/>
    <mergeCell ref="W315:W320"/>
    <mergeCell ref="X315:X320"/>
    <mergeCell ref="AH311:AH313"/>
    <mergeCell ref="AI311:AI313"/>
    <mergeCell ref="AJ311:AJ313"/>
    <mergeCell ref="AK311:AK313"/>
    <mergeCell ref="A314:AK314"/>
    <mergeCell ref="A315:A320"/>
    <mergeCell ref="B315:B320"/>
    <mergeCell ref="C315:C320"/>
    <mergeCell ref="D315:D317"/>
    <mergeCell ref="F315:F320"/>
    <mergeCell ref="AB311:AB313"/>
    <mergeCell ref="AC311:AC313"/>
    <mergeCell ref="AD311:AD313"/>
    <mergeCell ref="AE311:AE313"/>
    <mergeCell ref="AF311:AF313"/>
    <mergeCell ref="AG311:AG313"/>
    <mergeCell ref="R311:R313"/>
    <mergeCell ref="W311:W313"/>
    <mergeCell ref="X311:X313"/>
    <mergeCell ref="Y311:Y313"/>
    <mergeCell ref="Z311:Z313"/>
    <mergeCell ref="AA311:AA313"/>
    <mergeCell ref="AJ305:AJ307"/>
    <mergeCell ref="AK305:AK307"/>
    <mergeCell ref="A308:A313"/>
    <mergeCell ref="F308:F310"/>
    <mergeCell ref="G308:G310"/>
    <mergeCell ref="B311:B313"/>
    <mergeCell ref="C311:C313"/>
    <mergeCell ref="D311:D313"/>
    <mergeCell ref="F311:F313"/>
    <mergeCell ref="G311:G313"/>
    <mergeCell ref="AD305:AD307"/>
    <mergeCell ref="AE305:AE307"/>
    <mergeCell ref="AF305:AF307"/>
    <mergeCell ref="AG305:AG307"/>
    <mergeCell ref="AH305:AH307"/>
    <mergeCell ref="AI305:AI307"/>
    <mergeCell ref="X305:X307"/>
    <mergeCell ref="Y305:Y307"/>
    <mergeCell ref="Z305:Z307"/>
    <mergeCell ref="AA305:AA307"/>
    <mergeCell ref="AB305:AB307"/>
    <mergeCell ref="AC305:AC307"/>
    <mergeCell ref="F305:F307"/>
    <mergeCell ref="G305:G307"/>
    <mergeCell ref="R305:R307"/>
    <mergeCell ref="S305:S307"/>
    <mergeCell ref="U305:U307"/>
    <mergeCell ref="W305:W307"/>
    <mergeCell ref="A302:A307"/>
    <mergeCell ref="B302:B304"/>
    <mergeCell ref="C302:C304"/>
    <mergeCell ref="D302:D304"/>
    <mergeCell ref="B305:B307"/>
    <mergeCell ref="C305:C307"/>
    <mergeCell ref="D305:D307"/>
    <mergeCell ref="AH297:AH299"/>
    <mergeCell ref="AI297:AI299"/>
    <mergeCell ref="AJ297:AJ299"/>
    <mergeCell ref="AK297:AK299"/>
    <mergeCell ref="A300:AK300"/>
    <mergeCell ref="A301:AK301"/>
    <mergeCell ref="AB297:AB299"/>
    <mergeCell ref="AC297:AC299"/>
    <mergeCell ref="AD297:AD299"/>
    <mergeCell ref="AE297:AE299"/>
    <mergeCell ref="AF297:AF299"/>
    <mergeCell ref="AG297:AG299"/>
    <mergeCell ref="V297:V299"/>
    <mergeCell ref="W297:W299"/>
    <mergeCell ref="X297:X299"/>
    <mergeCell ref="Y297:Y299"/>
    <mergeCell ref="Z297:Z299"/>
    <mergeCell ref="AA297:AA299"/>
    <mergeCell ref="AK294:AK296"/>
    <mergeCell ref="A297:A299"/>
    <mergeCell ref="B297:B299"/>
    <mergeCell ref="C297:C299"/>
    <mergeCell ref="D297:D299"/>
    <mergeCell ref="F297:F299"/>
    <mergeCell ref="G297:G299"/>
    <mergeCell ref="R297:R299"/>
    <mergeCell ref="T297:T299"/>
    <mergeCell ref="U297:U299"/>
    <mergeCell ref="AE294:AE296"/>
    <mergeCell ref="AF294:AF296"/>
    <mergeCell ref="AG294:AG296"/>
    <mergeCell ref="AH294:AH296"/>
    <mergeCell ref="AI294:AI296"/>
    <mergeCell ref="AJ294:AJ296"/>
    <mergeCell ref="Y294:Y296"/>
    <mergeCell ref="Z294:Z296"/>
    <mergeCell ref="AA294:AA296"/>
    <mergeCell ref="AB294:AB296"/>
    <mergeCell ref="AC294:AC296"/>
    <mergeCell ref="AD294:AD296"/>
    <mergeCell ref="R294:R296"/>
    <mergeCell ref="S294:S296"/>
    <mergeCell ref="T294:T296"/>
    <mergeCell ref="U294:U296"/>
    <mergeCell ref="W294:W296"/>
    <mergeCell ref="X294:X296"/>
    <mergeCell ref="AH291:AH293"/>
    <mergeCell ref="AI291:AI293"/>
    <mergeCell ref="AJ291:AJ293"/>
    <mergeCell ref="AK291:AK293"/>
    <mergeCell ref="B294:B296"/>
    <mergeCell ref="C294:C296"/>
    <mergeCell ref="D294:D296"/>
    <mergeCell ref="F294:F296"/>
    <mergeCell ref="G294:G296"/>
    <mergeCell ref="H294:Q294"/>
    <mergeCell ref="AB291:AB293"/>
    <mergeCell ref="AC291:AC293"/>
    <mergeCell ref="AD291:AD293"/>
    <mergeCell ref="AE291:AE293"/>
    <mergeCell ref="AF291:AF293"/>
    <mergeCell ref="AG291:AG293"/>
    <mergeCell ref="U291:U293"/>
    <mergeCell ref="W291:W293"/>
    <mergeCell ref="X291:X293"/>
    <mergeCell ref="Y291:Y293"/>
    <mergeCell ref="Z291:Z293"/>
    <mergeCell ref="AA291:AA293"/>
    <mergeCell ref="AJ288:AJ290"/>
    <mergeCell ref="AK288:AK290"/>
    <mergeCell ref="B291:B293"/>
    <mergeCell ref="C291:C293"/>
    <mergeCell ref="D291:D293"/>
    <mergeCell ref="F291:F293"/>
    <mergeCell ref="G291:G293"/>
    <mergeCell ref="R291:R293"/>
    <mergeCell ref="S291:S293"/>
    <mergeCell ref="T291:T293"/>
    <mergeCell ref="AD288:AD290"/>
    <mergeCell ref="AE288:AE290"/>
    <mergeCell ref="AF288:AF290"/>
    <mergeCell ref="AG288:AG290"/>
    <mergeCell ref="AH288:AH290"/>
    <mergeCell ref="AI288:AI290"/>
    <mergeCell ref="X288:X290"/>
    <mergeCell ref="Y288:Y290"/>
    <mergeCell ref="Z288:Z290"/>
    <mergeCell ref="AA288:AA290"/>
    <mergeCell ref="AB288:AB290"/>
    <mergeCell ref="AC288:AC290"/>
    <mergeCell ref="G288:G290"/>
    <mergeCell ref="R288:R290"/>
    <mergeCell ref="S288:S290"/>
    <mergeCell ref="T288:T290"/>
    <mergeCell ref="U288:U290"/>
    <mergeCell ref="W288:W290"/>
    <mergeCell ref="AF285:AF287"/>
    <mergeCell ref="AG285:AG287"/>
    <mergeCell ref="AH285:AH287"/>
    <mergeCell ref="AI285:AI287"/>
    <mergeCell ref="AJ285:AJ287"/>
    <mergeCell ref="AK285:AK287"/>
    <mergeCell ref="Z285:Z287"/>
    <mergeCell ref="AA285:AA287"/>
    <mergeCell ref="AB285:AB287"/>
    <mergeCell ref="AC285:AC287"/>
    <mergeCell ref="AD285:AD287"/>
    <mergeCell ref="AE285:AE287"/>
    <mergeCell ref="S285:S287"/>
    <mergeCell ref="T285:T287"/>
    <mergeCell ref="U285:U287"/>
    <mergeCell ref="W285:W287"/>
    <mergeCell ref="X285:X287"/>
    <mergeCell ref="Y285:Y287"/>
    <mergeCell ref="A285:A296"/>
    <mergeCell ref="B285:B287"/>
    <mergeCell ref="C285:C287"/>
    <mergeCell ref="D285:D287"/>
    <mergeCell ref="F285:F287"/>
    <mergeCell ref="R285:R287"/>
    <mergeCell ref="B288:B290"/>
    <mergeCell ref="C288:C290"/>
    <mergeCell ref="D288:D290"/>
    <mergeCell ref="F288:F290"/>
    <mergeCell ref="AF282:AF284"/>
    <mergeCell ref="AG282:AG284"/>
    <mergeCell ref="AH282:AH284"/>
    <mergeCell ref="AI282:AI284"/>
    <mergeCell ref="AJ282:AJ284"/>
    <mergeCell ref="AK282:AK284"/>
    <mergeCell ref="Z282:Z284"/>
    <mergeCell ref="AA282:AA284"/>
    <mergeCell ref="AB282:AB284"/>
    <mergeCell ref="AC282:AC284"/>
    <mergeCell ref="AD282:AD284"/>
    <mergeCell ref="AE282:AE284"/>
    <mergeCell ref="S282:S284"/>
    <mergeCell ref="T282:T284"/>
    <mergeCell ref="U282:U284"/>
    <mergeCell ref="W282:W284"/>
    <mergeCell ref="X282:X284"/>
    <mergeCell ref="Y282:Y284"/>
    <mergeCell ref="B282:B284"/>
    <mergeCell ref="C282:C284"/>
    <mergeCell ref="D282:D284"/>
    <mergeCell ref="F282:F284"/>
    <mergeCell ref="G282:G284"/>
    <mergeCell ref="R282:R284"/>
    <mergeCell ref="AF279:AF281"/>
    <mergeCell ref="AG279:AG281"/>
    <mergeCell ref="AH279:AH281"/>
    <mergeCell ref="AI279:AI281"/>
    <mergeCell ref="AJ279:AJ281"/>
    <mergeCell ref="AK279:AK281"/>
    <mergeCell ref="Z279:Z281"/>
    <mergeCell ref="AA279:AA281"/>
    <mergeCell ref="AB279:AB281"/>
    <mergeCell ref="AC279:AC281"/>
    <mergeCell ref="AD279:AD281"/>
    <mergeCell ref="AE279:AE281"/>
    <mergeCell ref="S279:S281"/>
    <mergeCell ref="T279:T281"/>
    <mergeCell ref="U279:U281"/>
    <mergeCell ref="W279:W281"/>
    <mergeCell ref="X279:X281"/>
    <mergeCell ref="Y279:Y281"/>
    <mergeCell ref="A276:AK276"/>
    <mergeCell ref="A277:AK277"/>
    <mergeCell ref="I278:Q278"/>
    <mergeCell ref="A279:A284"/>
    <mergeCell ref="B279:B281"/>
    <mergeCell ref="C279:C281"/>
    <mergeCell ref="D279:D281"/>
    <mergeCell ref="F279:F281"/>
    <mergeCell ref="G279:G281"/>
    <mergeCell ref="R279:R281"/>
    <mergeCell ref="AI270:AI272"/>
    <mergeCell ref="AJ270:AJ272"/>
    <mergeCell ref="AK270:AK272"/>
    <mergeCell ref="B273:B275"/>
    <mergeCell ref="C273:C275"/>
    <mergeCell ref="D273:D275"/>
    <mergeCell ref="E273:E275"/>
    <mergeCell ref="AC270:AC272"/>
    <mergeCell ref="AD270:AD272"/>
    <mergeCell ref="AE270:AE272"/>
    <mergeCell ref="AF270:AF272"/>
    <mergeCell ref="AG270:AG272"/>
    <mergeCell ref="AH270:AH272"/>
    <mergeCell ref="W270:W272"/>
    <mergeCell ref="X270:X272"/>
    <mergeCell ref="Y270:Y272"/>
    <mergeCell ref="Z270:Z272"/>
    <mergeCell ref="AA270:AA272"/>
    <mergeCell ref="AB270:AB272"/>
    <mergeCell ref="B270:B272"/>
    <mergeCell ref="C270:C272"/>
    <mergeCell ref="D270:D272"/>
    <mergeCell ref="F270:F272"/>
    <mergeCell ref="G270:G272"/>
    <mergeCell ref="R270:R272"/>
    <mergeCell ref="AF266:AF268"/>
    <mergeCell ref="AG266:AG268"/>
    <mergeCell ref="AH266:AH268"/>
    <mergeCell ref="AI266:AI268"/>
    <mergeCell ref="AJ266:AJ268"/>
    <mergeCell ref="AK266:AK268"/>
    <mergeCell ref="Z266:Z268"/>
    <mergeCell ref="AA266:AA268"/>
    <mergeCell ref="AB266:AB268"/>
    <mergeCell ref="AC266:AC268"/>
    <mergeCell ref="AD266:AD268"/>
    <mergeCell ref="AE266:AE268"/>
    <mergeCell ref="F266:F268"/>
    <mergeCell ref="G266:G268"/>
    <mergeCell ref="R266:R268"/>
    <mergeCell ref="W266:W268"/>
    <mergeCell ref="X266:X268"/>
    <mergeCell ref="Y266:Y268"/>
    <mergeCell ref="AH260:AH262"/>
    <mergeCell ref="AI260:AI262"/>
    <mergeCell ref="AJ260:AJ262"/>
    <mergeCell ref="AK260:AK262"/>
    <mergeCell ref="A263:A275"/>
    <mergeCell ref="C263:C265"/>
    <mergeCell ref="D263:D265"/>
    <mergeCell ref="B266:B268"/>
    <mergeCell ref="C266:C268"/>
    <mergeCell ref="D266:D268"/>
    <mergeCell ref="AB260:AB262"/>
    <mergeCell ref="AC260:AC262"/>
    <mergeCell ref="AD260:AD262"/>
    <mergeCell ref="AE260:AE262"/>
    <mergeCell ref="AF260:AF262"/>
    <mergeCell ref="AG260:AG262"/>
    <mergeCell ref="R260:R262"/>
    <mergeCell ref="W260:W262"/>
    <mergeCell ref="X260:X262"/>
    <mergeCell ref="Y260:Y262"/>
    <mergeCell ref="Z260:Z262"/>
    <mergeCell ref="AA260:AA262"/>
    <mergeCell ref="AI256:AI258"/>
    <mergeCell ref="AJ256:AJ258"/>
    <mergeCell ref="AK256:AK258"/>
    <mergeCell ref="A259:AK259"/>
    <mergeCell ref="A260:A262"/>
    <mergeCell ref="B260:B262"/>
    <mergeCell ref="C260:C262"/>
    <mergeCell ref="D260:D262"/>
    <mergeCell ref="F260:F262"/>
    <mergeCell ref="G260:G262"/>
    <mergeCell ref="AC256:AC258"/>
    <mergeCell ref="AD256:AD258"/>
    <mergeCell ref="AE256:AE258"/>
    <mergeCell ref="AF256:AF258"/>
    <mergeCell ref="AG256:AG258"/>
    <mergeCell ref="AH256:AH258"/>
    <mergeCell ref="W256:W258"/>
    <mergeCell ref="X256:X258"/>
    <mergeCell ref="Y256:Y258"/>
    <mergeCell ref="Z256:Z258"/>
    <mergeCell ref="AA256:AA258"/>
    <mergeCell ref="AB256:AB258"/>
    <mergeCell ref="B256:B258"/>
    <mergeCell ref="C256:C258"/>
    <mergeCell ref="D256:D258"/>
    <mergeCell ref="F256:F258"/>
    <mergeCell ref="G256:G258"/>
    <mergeCell ref="R256:R258"/>
    <mergeCell ref="AG250:AG255"/>
    <mergeCell ref="AH250:AH255"/>
    <mergeCell ref="AI250:AI255"/>
    <mergeCell ref="AJ250:AJ255"/>
    <mergeCell ref="AK250:AK252"/>
    <mergeCell ref="D253:D255"/>
    <mergeCell ref="AK253:AK255"/>
    <mergeCell ref="AA250:AA255"/>
    <mergeCell ref="AB250:AB255"/>
    <mergeCell ref="AC250:AC255"/>
    <mergeCell ref="AD250:AD255"/>
    <mergeCell ref="AE250:AE255"/>
    <mergeCell ref="AF250:AF255"/>
    <mergeCell ref="G250:G255"/>
    <mergeCell ref="R250:R255"/>
    <mergeCell ref="W250:W255"/>
    <mergeCell ref="X250:X255"/>
    <mergeCell ref="Y250:Y255"/>
    <mergeCell ref="Z250:Z255"/>
    <mergeCell ref="AG247:AG249"/>
    <mergeCell ref="AH247:AH249"/>
    <mergeCell ref="AI247:AI249"/>
    <mergeCell ref="AJ247:AJ249"/>
    <mergeCell ref="AK247:AK249"/>
    <mergeCell ref="A250:A258"/>
    <mergeCell ref="B250:B255"/>
    <mergeCell ref="C250:C255"/>
    <mergeCell ref="D250:D252"/>
    <mergeCell ref="F250:F255"/>
    <mergeCell ref="AA247:AA249"/>
    <mergeCell ref="AB247:AB249"/>
    <mergeCell ref="AC247:AC249"/>
    <mergeCell ref="AD247:AD249"/>
    <mergeCell ref="AE247:AE249"/>
    <mergeCell ref="AF247:AF249"/>
    <mergeCell ref="U247:U249"/>
    <mergeCell ref="V247:V249"/>
    <mergeCell ref="W247:W249"/>
    <mergeCell ref="X247:X249"/>
    <mergeCell ref="Y247:Y249"/>
    <mergeCell ref="Z247:Z249"/>
    <mergeCell ref="AJ244:AJ246"/>
    <mergeCell ref="AK244:AK246"/>
    <mergeCell ref="B247:B249"/>
    <mergeCell ref="C247:C249"/>
    <mergeCell ref="D247:D249"/>
    <mergeCell ref="F247:F249"/>
    <mergeCell ref="G247:G249"/>
    <mergeCell ref="R247:R249"/>
    <mergeCell ref="S247:S249"/>
    <mergeCell ref="T247:T249"/>
    <mergeCell ref="AD244:AD246"/>
    <mergeCell ref="AE244:AE246"/>
    <mergeCell ref="AF244:AF246"/>
    <mergeCell ref="AG244:AG246"/>
    <mergeCell ref="AH244:AH246"/>
    <mergeCell ref="AI244:AI246"/>
    <mergeCell ref="X244:X246"/>
    <mergeCell ref="Y244:Y246"/>
    <mergeCell ref="Z244:Z246"/>
    <mergeCell ref="AA244:AA246"/>
    <mergeCell ref="AB244:AB246"/>
    <mergeCell ref="AC244:AC246"/>
    <mergeCell ref="AK241:AK243"/>
    <mergeCell ref="A244:A249"/>
    <mergeCell ref="B244:B246"/>
    <mergeCell ref="C244:C246"/>
    <mergeCell ref="D244:D246"/>
    <mergeCell ref="F244:F246"/>
    <mergeCell ref="G244:G246"/>
    <mergeCell ref="R244:R246"/>
    <mergeCell ref="S244:S246"/>
    <mergeCell ref="W244:W246"/>
    <mergeCell ref="AE241:AE243"/>
    <mergeCell ref="AF241:AF243"/>
    <mergeCell ref="AG241:AG243"/>
    <mergeCell ref="AH241:AH243"/>
    <mergeCell ref="AI241:AI243"/>
    <mergeCell ref="AJ241:AJ243"/>
    <mergeCell ref="Y241:Y243"/>
    <mergeCell ref="Z241:Z243"/>
    <mergeCell ref="AA241:AA243"/>
    <mergeCell ref="AB241:AB243"/>
    <mergeCell ref="AC241:AC243"/>
    <mergeCell ref="AD241:AD243"/>
    <mergeCell ref="A240:AK240"/>
    <mergeCell ref="A241:A243"/>
    <mergeCell ref="B241:B243"/>
    <mergeCell ref="C241:C243"/>
    <mergeCell ref="D241:D243"/>
    <mergeCell ref="F241:F243"/>
    <mergeCell ref="G241:G243"/>
    <mergeCell ref="R241:R243"/>
    <mergeCell ref="W241:W243"/>
    <mergeCell ref="X241:X243"/>
    <mergeCell ref="AF237:AF239"/>
    <mergeCell ref="AG237:AG239"/>
    <mergeCell ref="AH237:AH239"/>
    <mergeCell ref="AI237:AI239"/>
    <mergeCell ref="AJ237:AJ239"/>
    <mergeCell ref="AK237:AK239"/>
    <mergeCell ref="Z237:Z239"/>
    <mergeCell ref="AA237:AA239"/>
    <mergeCell ref="AB237:AB239"/>
    <mergeCell ref="AC237:AC239"/>
    <mergeCell ref="AD237:AD239"/>
    <mergeCell ref="AE237:AE239"/>
    <mergeCell ref="G237:G239"/>
    <mergeCell ref="R237:R239"/>
    <mergeCell ref="V237:V239"/>
    <mergeCell ref="W237:W239"/>
    <mergeCell ref="X237:X239"/>
    <mergeCell ref="Y237:Y239"/>
    <mergeCell ref="AG234:AG236"/>
    <mergeCell ref="AH234:AH236"/>
    <mergeCell ref="AI234:AI236"/>
    <mergeCell ref="AJ234:AJ236"/>
    <mergeCell ref="AK234:AK236"/>
    <mergeCell ref="A237:A239"/>
    <mergeCell ref="B237:B239"/>
    <mergeCell ref="C237:C239"/>
    <mergeCell ref="D237:D239"/>
    <mergeCell ref="F237:F239"/>
    <mergeCell ref="AA234:AA236"/>
    <mergeCell ref="AB234:AB236"/>
    <mergeCell ref="AC234:AC236"/>
    <mergeCell ref="AD234:AD236"/>
    <mergeCell ref="AE234:AE236"/>
    <mergeCell ref="AF234:AF236"/>
    <mergeCell ref="S234:S236"/>
    <mergeCell ref="U234:U236"/>
    <mergeCell ref="W234:W236"/>
    <mergeCell ref="X234:X236"/>
    <mergeCell ref="Y234:Y236"/>
    <mergeCell ref="Z234:Z236"/>
    <mergeCell ref="B234:B236"/>
    <mergeCell ref="C234:C236"/>
    <mergeCell ref="D234:D236"/>
    <mergeCell ref="F234:F236"/>
    <mergeCell ref="G234:G236"/>
    <mergeCell ref="R234:R236"/>
    <mergeCell ref="AF231:AF233"/>
    <mergeCell ref="AG231:AG233"/>
    <mergeCell ref="AH231:AH233"/>
    <mergeCell ref="AI231:AI233"/>
    <mergeCell ref="AJ231:AJ233"/>
    <mergeCell ref="AK231:AK233"/>
    <mergeCell ref="Z231:Z233"/>
    <mergeCell ref="AA231:AA233"/>
    <mergeCell ref="AB231:AB233"/>
    <mergeCell ref="AC231:AC233"/>
    <mergeCell ref="AD231:AD233"/>
    <mergeCell ref="AE231:AE233"/>
    <mergeCell ref="G231:G233"/>
    <mergeCell ref="R231:R233"/>
    <mergeCell ref="S231:S233"/>
    <mergeCell ref="W231:W233"/>
    <mergeCell ref="X231:X233"/>
    <mergeCell ref="Y231:Y233"/>
    <mergeCell ref="AH227:AH229"/>
    <mergeCell ref="AI227:AI229"/>
    <mergeCell ref="AJ227:AJ229"/>
    <mergeCell ref="AK227:AK229"/>
    <mergeCell ref="A230:AK230"/>
    <mergeCell ref="A231:A236"/>
    <mergeCell ref="B231:B233"/>
    <mergeCell ref="C231:C233"/>
    <mergeCell ref="D231:D233"/>
    <mergeCell ref="F231:F233"/>
    <mergeCell ref="AB227:AB229"/>
    <mergeCell ref="AC227:AC229"/>
    <mergeCell ref="AD227:AD229"/>
    <mergeCell ref="AE227:AE229"/>
    <mergeCell ref="AF227:AF229"/>
    <mergeCell ref="AG227:AG229"/>
    <mergeCell ref="U227:U229"/>
    <mergeCell ref="W227:W229"/>
    <mergeCell ref="X227:X229"/>
    <mergeCell ref="Y227:Y229"/>
    <mergeCell ref="Z227:Z229"/>
    <mergeCell ref="AA227:AA229"/>
    <mergeCell ref="AH224:AH226"/>
    <mergeCell ref="AI224:AI226"/>
    <mergeCell ref="AJ224:AJ226"/>
    <mergeCell ref="AK224:AK226"/>
    <mergeCell ref="B227:B229"/>
    <mergeCell ref="C227:C229"/>
    <mergeCell ref="D227:D229"/>
    <mergeCell ref="F227:F229"/>
    <mergeCell ref="G227:G229"/>
    <mergeCell ref="R227:R229"/>
    <mergeCell ref="AB224:AB226"/>
    <mergeCell ref="AC224:AC226"/>
    <mergeCell ref="AD224:AD226"/>
    <mergeCell ref="AE224:AE226"/>
    <mergeCell ref="AF224:AF226"/>
    <mergeCell ref="AG224:AG226"/>
    <mergeCell ref="U224:U226"/>
    <mergeCell ref="W224:W226"/>
    <mergeCell ref="X224:X226"/>
    <mergeCell ref="Y224:Y226"/>
    <mergeCell ref="Z224:Z226"/>
    <mergeCell ref="AA224:AA226"/>
    <mergeCell ref="AH221:AH223"/>
    <mergeCell ref="AI221:AI223"/>
    <mergeCell ref="AJ221:AJ223"/>
    <mergeCell ref="AK221:AK223"/>
    <mergeCell ref="B224:B226"/>
    <mergeCell ref="C224:C226"/>
    <mergeCell ref="D224:D226"/>
    <mergeCell ref="F224:F226"/>
    <mergeCell ref="G224:G226"/>
    <mergeCell ref="R224:R226"/>
    <mergeCell ref="AB221:AB223"/>
    <mergeCell ref="AC221:AC223"/>
    <mergeCell ref="AD221:AD223"/>
    <mergeCell ref="AE221:AE223"/>
    <mergeCell ref="AF221:AF223"/>
    <mergeCell ref="AG221:AG223"/>
    <mergeCell ref="S221:S223"/>
    <mergeCell ref="W221:W223"/>
    <mergeCell ref="X221:X223"/>
    <mergeCell ref="Y221:Y223"/>
    <mergeCell ref="Z221:Z223"/>
    <mergeCell ref="AA221:AA223"/>
    <mergeCell ref="B221:B223"/>
    <mergeCell ref="C221:C223"/>
    <mergeCell ref="D221:D223"/>
    <mergeCell ref="F221:F223"/>
    <mergeCell ref="G221:G223"/>
    <mergeCell ref="R221:R223"/>
    <mergeCell ref="AF218:AF220"/>
    <mergeCell ref="AG218:AG220"/>
    <mergeCell ref="AH218:AH220"/>
    <mergeCell ref="AI218:AI220"/>
    <mergeCell ref="AJ218:AJ220"/>
    <mergeCell ref="AK218:AK220"/>
    <mergeCell ref="Z218:Z220"/>
    <mergeCell ref="AA218:AA220"/>
    <mergeCell ref="AB218:AB220"/>
    <mergeCell ref="AC218:AC220"/>
    <mergeCell ref="AD218:AD220"/>
    <mergeCell ref="AE218:AE220"/>
    <mergeCell ref="G218:G220"/>
    <mergeCell ref="R218:R220"/>
    <mergeCell ref="U218:U220"/>
    <mergeCell ref="W218:W220"/>
    <mergeCell ref="X218:X220"/>
    <mergeCell ref="Y218:Y220"/>
    <mergeCell ref="AH211:AH215"/>
    <mergeCell ref="AI211:AI215"/>
    <mergeCell ref="AJ211:AJ215"/>
    <mergeCell ref="AK211:AK215"/>
    <mergeCell ref="A217:AK217"/>
    <mergeCell ref="A218:A229"/>
    <mergeCell ref="B218:B220"/>
    <mergeCell ref="C218:C220"/>
    <mergeCell ref="D218:D220"/>
    <mergeCell ref="F218:F220"/>
    <mergeCell ref="AB211:AB215"/>
    <mergeCell ref="AC211:AC215"/>
    <mergeCell ref="AD211:AD215"/>
    <mergeCell ref="AE211:AE215"/>
    <mergeCell ref="AF211:AF215"/>
    <mergeCell ref="AG211:AG215"/>
    <mergeCell ref="V211:V215"/>
    <mergeCell ref="W211:W215"/>
    <mergeCell ref="X211:X215"/>
    <mergeCell ref="Y211:Y215"/>
    <mergeCell ref="Z211:Z215"/>
    <mergeCell ref="AA211:AA215"/>
    <mergeCell ref="AI208:AI210"/>
    <mergeCell ref="AJ208:AJ210"/>
    <mergeCell ref="AK208:AK210"/>
    <mergeCell ref="A211:A215"/>
    <mergeCell ref="B211:B215"/>
    <mergeCell ref="C211:C215"/>
    <mergeCell ref="D211:D215"/>
    <mergeCell ref="F211:F215"/>
    <mergeCell ref="G211:G215"/>
    <mergeCell ref="R211:R215"/>
    <mergeCell ref="AC208:AC210"/>
    <mergeCell ref="AD208:AD210"/>
    <mergeCell ref="AE208:AE210"/>
    <mergeCell ref="AF208:AF210"/>
    <mergeCell ref="AG208:AG210"/>
    <mergeCell ref="AH208:AH210"/>
    <mergeCell ref="W208:W210"/>
    <mergeCell ref="X208:X210"/>
    <mergeCell ref="Y208:Y210"/>
    <mergeCell ref="Z208:Z210"/>
    <mergeCell ref="AA208:AA210"/>
    <mergeCell ref="AB208:AB210"/>
    <mergeCell ref="AJ205:AJ207"/>
    <mergeCell ref="AK205:AK207"/>
    <mergeCell ref="A208:A210"/>
    <mergeCell ref="B208:B210"/>
    <mergeCell ref="C208:C210"/>
    <mergeCell ref="D208:D210"/>
    <mergeCell ref="F208:F210"/>
    <mergeCell ref="G208:G210"/>
    <mergeCell ref="R208:R210"/>
    <mergeCell ref="S208:S210"/>
    <mergeCell ref="AD205:AD207"/>
    <mergeCell ref="AE205:AE207"/>
    <mergeCell ref="AF205:AF207"/>
    <mergeCell ref="AG205:AG207"/>
    <mergeCell ref="AH205:AH207"/>
    <mergeCell ref="AI205:AI207"/>
    <mergeCell ref="X205:X207"/>
    <mergeCell ref="Y205:Y207"/>
    <mergeCell ref="Z205:Z207"/>
    <mergeCell ref="AA205:AA207"/>
    <mergeCell ref="AB205:AB207"/>
    <mergeCell ref="AC205:AC207"/>
    <mergeCell ref="AK202:AK204"/>
    <mergeCell ref="A205:A207"/>
    <mergeCell ref="B205:B207"/>
    <mergeCell ref="C205:C207"/>
    <mergeCell ref="D205:D207"/>
    <mergeCell ref="F205:F207"/>
    <mergeCell ref="G205:G207"/>
    <mergeCell ref="R205:R207"/>
    <mergeCell ref="S205:S207"/>
    <mergeCell ref="W205:W207"/>
    <mergeCell ref="AE202:AE204"/>
    <mergeCell ref="AF202:AF204"/>
    <mergeCell ref="AG202:AG204"/>
    <mergeCell ref="AH202:AH204"/>
    <mergeCell ref="AI202:AI204"/>
    <mergeCell ref="AJ202:AJ204"/>
    <mergeCell ref="Y202:Y204"/>
    <mergeCell ref="Z202:Z204"/>
    <mergeCell ref="AA202:AA204"/>
    <mergeCell ref="AB202:AB204"/>
    <mergeCell ref="AC202:AC204"/>
    <mergeCell ref="AD202:AD204"/>
    <mergeCell ref="AK199:AK201"/>
    <mergeCell ref="B202:B204"/>
    <mergeCell ref="C202:C204"/>
    <mergeCell ref="D202:D204"/>
    <mergeCell ref="F202:F204"/>
    <mergeCell ref="G202:G204"/>
    <mergeCell ref="R202:R204"/>
    <mergeCell ref="S202:S204"/>
    <mergeCell ref="W202:W204"/>
    <mergeCell ref="X202:X204"/>
    <mergeCell ref="AE199:AE201"/>
    <mergeCell ref="AF199:AF201"/>
    <mergeCell ref="AG199:AG201"/>
    <mergeCell ref="AH199:AH201"/>
    <mergeCell ref="AI199:AI201"/>
    <mergeCell ref="AJ199:AJ201"/>
    <mergeCell ref="Y199:Y201"/>
    <mergeCell ref="Z199:Z201"/>
    <mergeCell ref="AA199:AA201"/>
    <mergeCell ref="AB199:AB201"/>
    <mergeCell ref="AC199:AC201"/>
    <mergeCell ref="AD199:AD201"/>
    <mergeCell ref="AK196:AK198"/>
    <mergeCell ref="B199:B201"/>
    <mergeCell ref="C199:C201"/>
    <mergeCell ref="D199:D201"/>
    <mergeCell ref="F199:F201"/>
    <mergeCell ref="G199:G201"/>
    <mergeCell ref="R199:R201"/>
    <mergeCell ref="S199:S201"/>
    <mergeCell ref="W199:W201"/>
    <mergeCell ref="X199:X201"/>
    <mergeCell ref="AE196:AE198"/>
    <mergeCell ref="AF196:AF198"/>
    <mergeCell ref="AG196:AG198"/>
    <mergeCell ref="AH196:AH198"/>
    <mergeCell ref="AI196:AI198"/>
    <mergeCell ref="AJ196:AJ198"/>
    <mergeCell ref="Y196:Y198"/>
    <mergeCell ref="Z196:Z198"/>
    <mergeCell ref="AA196:AA198"/>
    <mergeCell ref="AB196:AB198"/>
    <mergeCell ref="AC196:AC198"/>
    <mergeCell ref="AD196:AD198"/>
    <mergeCell ref="AH193:AH195"/>
    <mergeCell ref="AI193:AI195"/>
    <mergeCell ref="AJ193:AJ195"/>
    <mergeCell ref="AK193:AK195"/>
    <mergeCell ref="C196:C198"/>
    <mergeCell ref="D196:D198"/>
    <mergeCell ref="R196:R198"/>
    <mergeCell ref="U196:U198"/>
    <mergeCell ref="W196:W198"/>
    <mergeCell ref="X196:X198"/>
    <mergeCell ref="AB193:AB195"/>
    <mergeCell ref="AC193:AC195"/>
    <mergeCell ref="AD193:AD195"/>
    <mergeCell ref="AE193:AE195"/>
    <mergeCell ref="AF193:AF195"/>
    <mergeCell ref="AG193:AG195"/>
    <mergeCell ref="U193:U195"/>
    <mergeCell ref="W193:W195"/>
    <mergeCell ref="X193:X195"/>
    <mergeCell ref="Y193:Y195"/>
    <mergeCell ref="Z193:Z195"/>
    <mergeCell ref="AA193:AA195"/>
    <mergeCell ref="AH189:AH192"/>
    <mergeCell ref="AI189:AI192"/>
    <mergeCell ref="AJ189:AJ192"/>
    <mergeCell ref="AK189:AK192"/>
    <mergeCell ref="C190:C192"/>
    <mergeCell ref="D190:D192"/>
    <mergeCell ref="AB189:AB192"/>
    <mergeCell ref="AC189:AC192"/>
    <mergeCell ref="AD189:AD192"/>
    <mergeCell ref="AE189:AE192"/>
    <mergeCell ref="AF189:AF192"/>
    <mergeCell ref="AG189:AG192"/>
    <mergeCell ref="U189:U192"/>
    <mergeCell ref="W189:W192"/>
    <mergeCell ref="X189:X192"/>
    <mergeCell ref="Y189:Y192"/>
    <mergeCell ref="Z189:Z192"/>
    <mergeCell ref="AA189:AA192"/>
    <mergeCell ref="A189:A204"/>
    <mergeCell ref="B189:B198"/>
    <mergeCell ref="C189:E189"/>
    <mergeCell ref="F189:F198"/>
    <mergeCell ref="G189:G198"/>
    <mergeCell ref="R189:R192"/>
    <mergeCell ref="C193:C195"/>
    <mergeCell ref="D193:D195"/>
    <mergeCell ref="R193:R195"/>
    <mergeCell ref="AF186:AF188"/>
    <mergeCell ref="AG186:AG188"/>
    <mergeCell ref="AH186:AH188"/>
    <mergeCell ref="AI186:AI188"/>
    <mergeCell ref="AJ186:AJ188"/>
    <mergeCell ref="AK186:AK188"/>
    <mergeCell ref="Z186:Z188"/>
    <mergeCell ref="AA186:AA188"/>
    <mergeCell ref="AB186:AB188"/>
    <mergeCell ref="AC186:AC188"/>
    <mergeCell ref="AD186:AD188"/>
    <mergeCell ref="AE186:AE188"/>
    <mergeCell ref="R186:R188"/>
    <mergeCell ref="S186:S188"/>
    <mergeCell ref="U186:U188"/>
    <mergeCell ref="W186:W188"/>
    <mergeCell ref="X186:X188"/>
    <mergeCell ref="Y186:Y188"/>
    <mergeCell ref="AG183:AG185"/>
    <mergeCell ref="AH183:AH185"/>
    <mergeCell ref="AI183:AI185"/>
    <mergeCell ref="AJ183:AJ185"/>
    <mergeCell ref="AK183:AK185"/>
    <mergeCell ref="B186:B188"/>
    <mergeCell ref="C186:C188"/>
    <mergeCell ref="D186:D188"/>
    <mergeCell ref="F186:F188"/>
    <mergeCell ref="G186:G188"/>
    <mergeCell ref="AA183:AA185"/>
    <mergeCell ref="AB183:AB185"/>
    <mergeCell ref="AC183:AC185"/>
    <mergeCell ref="AD183:AD185"/>
    <mergeCell ref="AE183:AE185"/>
    <mergeCell ref="AF183:AF185"/>
    <mergeCell ref="R183:R185"/>
    <mergeCell ref="S183:S185"/>
    <mergeCell ref="W183:W185"/>
    <mergeCell ref="X183:X185"/>
    <mergeCell ref="Y183:Y185"/>
    <mergeCell ref="Z183:Z185"/>
    <mergeCell ref="A183:A188"/>
    <mergeCell ref="B183:B185"/>
    <mergeCell ref="C183:C185"/>
    <mergeCell ref="D183:D185"/>
    <mergeCell ref="F183:F185"/>
    <mergeCell ref="G183:G185"/>
    <mergeCell ref="AF180:AF182"/>
    <mergeCell ref="AG180:AG182"/>
    <mergeCell ref="AH180:AH182"/>
    <mergeCell ref="AI180:AI182"/>
    <mergeCell ref="AJ180:AJ182"/>
    <mergeCell ref="AK180:AK182"/>
    <mergeCell ref="Z180:Z182"/>
    <mergeCell ref="AA180:AA182"/>
    <mergeCell ref="AB180:AB182"/>
    <mergeCell ref="AC180:AC182"/>
    <mergeCell ref="AD180:AD182"/>
    <mergeCell ref="AE180:AE182"/>
    <mergeCell ref="G180:G182"/>
    <mergeCell ref="R180:R182"/>
    <mergeCell ref="U180:U182"/>
    <mergeCell ref="W180:W182"/>
    <mergeCell ref="X180:X182"/>
    <mergeCell ref="Y180:Y182"/>
    <mergeCell ref="AG177:AG179"/>
    <mergeCell ref="AH177:AH179"/>
    <mergeCell ref="AI177:AI179"/>
    <mergeCell ref="AJ177:AJ179"/>
    <mergeCell ref="AK177:AK179"/>
    <mergeCell ref="A180:A182"/>
    <mergeCell ref="B180:B182"/>
    <mergeCell ref="C180:C182"/>
    <mergeCell ref="D180:D182"/>
    <mergeCell ref="F180:F182"/>
    <mergeCell ref="AA177:AA179"/>
    <mergeCell ref="AB177:AB179"/>
    <mergeCell ref="AC177:AC179"/>
    <mergeCell ref="AD177:AD179"/>
    <mergeCell ref="AE177:AE179"/>
    <mergeCell ref="AF177:AF179"/>
    <mergeCell ref="R177:R179"/>
    <mergeCell ref="S177:S179"/>
    <mergeCell ref="W177:W179"/>
    <mergeCell ref="X177:X179"/>
    <mergeCell ref="Y177:Y179"/>
    <mergeCell ref="Z177:Z179"/>
    <mergeCell ref="AG174:AG176"/>
    <mergeCell ref="AH174:AH176"/>
    <mergeCell ref="AI174:AI176"/>
    <mergeCell ref="AJ174:AJ176"/>
    <mergeCell ref="AK174:AK176"/>
    <mergeCell ref="B177:B179"/>
    <mergeCell ref="C177:C179"/>
    <mergeCell ref="D177:D179"/>
    <mergeCell ref="F177:F179"/>
    <mergeCell ref="G177:G179"/>
    <mergeCell ref="AA174:AA176"/>
    <mergeCell ref="AB174:AB176"/>
    <mergeCell ref="AC174:AC176"/>
    <mergeCell ref="AD174:AD176"/>
    <mergeCell ref="AE174:AE176"/>
    <mergeCell ref="AF174:AF176"/>
    <mergeCell ref="R174:R176"/>
    <mergeCell ref="U174:U176"/>
    <mergeCell ref="W174:W176"/>
    <mergeCell ref="X174:X176"/>
    <mergeCell ref="Y174:Y176"/>
    <mergeCell ref="Z174:Z176"/>
    <mergeCell ref="A174:A179"/>
    <mergeCell ref="B174:B176"/>
    <mergeCell ref="C174:C176"/>
    <mergeCell ref="D174:D176"/>
    <mergeCell ref="F174:F176"/>
    <mergeCell ref="G174:G176"/>
    <mergeCell ref="AF171:AF173"/>
    <mergeCell ref="AG171:AG173"/>
    <mergeCell ref="AH171:AH173"/>
    <mergeCell ref="AI171:AI173"/>
    <mergeCell ref="AJ171:AJ173"/>
    <mergeCell ref="AK171:AK173"/>
    <mergeCell ref="Z171:Z173"/>
    <mergeCell ref="AA171:AA173"/>
    <mergeCell ref="AB171:AB173"/>
    <mergeCell ref="AC171:AC173"/>
    <mergeCell ref="AD171:AD173"/>
    <mergeCell ref="AE171:AE173"/>
    <mergeCell ref="T171:T173"/>
    <mergeCell ref="U171:U173"/>
    <mergeCell ref="V171:V173"/>
    <mergeCell ref="W171:W173"/>
    <mergeCell ref="X171:X173"/>
    <mergeCell ref="Y171:Y173"/>
    <mergeCell ref="AI168:AI170"/>
    <mergeCell ref="AJ168:AJ170"/>
    <mergeCell ref="AK168:AK170"/>
    <mergeCell ref="A171:A173"/>
    <mergeCell ref="B171:B173"/>
    <mergeCell ref="C171:C173"/>
    <mergeCell ref="D171:D173"/>
    <mergeCell ref="F171:F173"/>
    <mergeCell ref="G171:G173"/>
    <mergeCell ref="R171:R173"/>
    <mergeCell ref="AC168:AC170"/>
    <mergeCell ref="AD168:AD170"/>
    <mergeCell ref="AE168:AE170"/>
    <mergeCell ref="AF168:AF170"/>
    <mergeCell ref="AG168:AG170"/>
    <mergeCell ref="AH168:AH170"/>
    <mergeCell ref="W168:W170"/>
    <mergeCell ref="X168:X170"/>
    <mergeCell ref="Y168:Y170"/>
    <mergeCell ref="Z168:Z170"/>
    <mergeCell ref="AA168:AA170"/>
    <mergeCell ref="AB168:AB170"/>
    <mergeCell ref="AK165:AK167"/>
    <mergeCell ref="A168:A170"/>
    <mergeCell ref="B168:B170"/>
    <mergeCell ref="C168:C170"/>
    <mergeCell ref="D168:D170"/>
    <mergeCell ref="F168:F170"/>
    <mergeCell ref="G168:G170"/>
    <mergeCell ref="H168:Q168"/>
    <mergeCell ref="R168:R170"/>
    <mergeCell ref="U168:U170"/>
    <mergeCell ref="AE165:AE167"/>
    <mergeCell ref="AF165:AF167"/>
    <mergeCell ref="AG165:AG167"/>
    <mergeCell ref="AH165:AH167"/>
    <mergeCell ref="AI165:AI167"/>
    <mergeCell ref="AJ165:AJ167"/>
    <mergeCell ref="Y165:Y167"/>
    <mergeCell ref="Z165:Z167"/>
    <mergeCell ref="AA165:AA167"/>
    <mergeCell ref="AB165:AB167"/>
    <mergeCell ref="AC165:AC167"/>
    <mergeCell ref="AD165:AD167"/>
    <mergeCell ref="G165:G167"/>
    <mergeCell ref="R165:R167"/>
    <mergeCell ref="S165:S167"/>
    <mergeCell ref="U165:U167"/>
    <mergeCell ref="W165:W167"/>
    <mergeCell ref="X165:X167"/>
    <mergeCell ref="AG162:AG164"/>
    <mergeCell ref="AH162:AH164"/>
    <mergeCell ref="AI162:AI164"/>
    <mergeCell ref="AJ162:AJ164"/>
    <mergeCell ref="AK162:AK164"/>
    <mergeCell ref="A165:A167"/>
    <mergeCell ref="B165:B167"/>
    <mergeCell ref="C165:C167"/>
    <mergeCell ref="D165:D167"/>
    <mergeCell ref="F165:F167"/>
    <mergeCell ref="AA162:AA164"/>
    <mergeCell ref="AB162:AB164"/>
    <mergeCell ref="AC162:AC164"/>
    <mergeCell ref="AD162:AD164"/>
    <mergeCell ref="AE162:AE164"/>
    <mergeCell ref="AF162:AF164"/>
    <mergeCell ref="R162:R164"/>
    <mergeCell ref="U162:U164"/>
    <mergeCell ref="W162:W164"/>
    <mergeCell ref="X162:X164"/>
    <mergeCell ref="Y162:Y164"/>
    <mergeCell ref="Z162:Z164"/>
    <mergeCell ref="A162:A164"/>
    <mergeCell ref="B162:B164"/>
    <mergeCell ref="C162:C164"/>
    <mergeCell ref="D162:D164"/>
    <mergeCell ref="F162:F164"/>
    <mergeCell ref="G162:G164"/>
    <mergeCell ref="AF159:AF161"/>
    <mergeCell ref="AG159:AG161"/>
    <mergeCell ref="AH159:AH161"/>
    <mergeCell ref="AI159:AI161"/>
    <mergeCell ref="AJ159:AJ161"/>
    <mergeCell ref="AK159:AK161"/>
    <mergeCell ref="Z159:Z161"/>
    <mergeCell ref="AA159:AA161"/>
    <mergeCell ref="AB159:AB161"/>
    <mergeCell ref="AC159:AC161"/>
    <mergeCell ref="AD159:AD161"/>
    <mergeCell ref="AE159:AE161"/>
    <mergeCell ref="R159:R161"/>
    <mergeCell ref="T159:T161"/>
    <mergeCell ref="U159:U161"/>
    <mergeCell ref="W159:W161"/>
    <mergeCell ref="X159:X161"/>
    <mergeCell ref="Y159:Y161"/>
    <mergeCell ref="AH150:AH152"/>
    <mergeCell ref="AI150:AI152"/>
    <mergeCell ref="AJ150:AJ152"/>
    <mergeCell ref="AK150:AK152"/>
    <mergeCell ref="D156:D158"/>
    <mergeCell ref="A159:A161"/>
    <mergeCell ref="B159:B161"/>
    <mergeCell ref="C159:C161"/>
    <mergeCell ref="D159:D161"/>
    <mergeCell ref="F159:F161"/>
    <mergeCell ref="AB150:AB152"/>
    <mergeCell ref="AC150:AC152"/>
    <mergeCell ref="AD150:AD152"/>
    <mergeCell ref="AE150:AE152"/>
    <mergeCell ref="AF150:AF152"/>
    <mergeCell ref="AG150:AG152"/>
    <mergeCell ref="V150:V152"/>
    <mergeCell ref="W150:W152"/>
    <mergeCell ref="X150:X152"/>
    <mergeCell ref="Y150:Y152"/>
    <mergeCell ref="Z150:Z152"/>
    <mergeCell ref="AA150:AA152"/>
    <mergeCell ref="C150:C152"/>
    <mergeCell ref="D150:D152"/>
    <mergeCell ref="F150:F152"/>
    <mergeCell ref="G150:G152"/>
    <mergeCell ref="R150:R152"/>
    <mergeCell ref="U150:U152"/>
    <mergeCell ref="AH136:AH138"/>
    <mergeCell ref="AI136:AI138"/>
    <mergeCell ref="AJ136:AJ138"/>
    <mergeCell ref="AK136:AK138"/>
    <mergeCell ref="A139:AK139"/>
    <mergeCell ref="A140:A158"/>
    <mergeCell ref="AJ140:AJ144"/>
    <mergeCell ref="C141:C144"/>
    <mergeCell ref="AJ145:AJ149"/>
    <mergeCell ref="B150:B152"/>
    <mergeCell ref="AB136:AB138"/>
    <mergeCell ref="AC136:AC138"/>
    <mergeCell ref="AD136:AD138"/>
    <mergeCell ref="AE136:AE138"/>
    <mergeCell ref="AF136:AF138"/>
    <mergeCell ref="AG136:AG138"/>
    <mergeCell ref="T136:T138"/>
    <mergeCell ref="W136:W138"/>
    <mergeCell ref="X136:X138"/>
    <mergeCell ref="Y136:Y138"/>
    <mergeCell ref="Z136:Z138"/>
    <mergeCell ref="AA136:AA138"/>
    <mergeCell ref="B136:B138"/>
    <mergeCell ref="C136:C138"/>
    <mergeCell ref="D136:D138"/>
    <mergeCell ref="F136:F138"/>
    <mergeCell ref="G136:G138"/>
    <mergeCell ref="R136:R138"/>
    <mergeCell ref="AF133:AF135"/>
    <mergeCell ref="AG133:AG135"/>
    <mergeCell ref="AH133:AH135"/>
    <mergeCell ref="AI133:AI135"/>
    <mergeCell ref="AJ133:AJ135"/>
    <mergeCell ref="AK133:AK135"/>
    <mergeCell ref="Z133:Z135"/>
    <mergeCell ref="AA133:AA135"/>
    <mergeCell ref="AB133:AB135"/>
    <mergeCell ref="AC133:AC135"/>
    <mergeCell ref="AD133:AD135"/>
    <mergeCell ref="AE133:AE135"/>
    <mergeCell ref="G133:G135"/>
    <mergeCell ref="R133:R135"/>
    <mergeCell ref="U133:U135"/>
    <mergeCell ref="W133:W135"/>
    <mergeCell ref="X133:X135"/>
    <mergeCell ref="Y133:Y135"/>
    <mergeCell ref="AI128:AI130"/>
    <mergeCell ref="AJ128:AJ130"/>
    <mergeCell ref="AK128:AK130"/>
    <mergeCell ref="A131:AK131"/>
    <mergeCell ref="A132:AK132"/>
    <mergeCell ref="A133:A138"/>
    <mergeCell ref="B133:B135"/>
    <mergeCell ref="C133:C135"/>
    <mergeCell ref="D133:D135"/>
    <mergeCell ref="F133:F135"/>
    <mergeCell ref="AC128:AC130"/>
    <mergeCell ref="AD128:AD130"/>
    <mergeCell ref="AE128:AE130"/>
    <mergeCell ref="AF128:AF130"/>
    <mergeCell ref="AG128:AG130"/>
    <mergeCell ref="AH128:AH130"/>
    <mergeCell ref="W128:W130"/>
    <mergeCell ref="X128:X130"/>
    <mergeCell ref="Y128:Y130"/>
    <mergeCell ref="Z128:Z130"/>
    <mergeCell ref="AA128:AA130"/>
    <mergeCell ref="AB128:AB130"/>
    <mergeCell ref="G128:G130"/>
    <mergeCell ref="R128:R130"/>
    <mergeCell ref="S128:S130"/>
    <mergeCell ref="T128:T130"/>
    <mergeCell ref="U128:U130"/>
    <mergeCell ref="V128:V130"/>
    <mergeCell ref="AG125:AG127"/>
    <mergeCell ref="AH125:AH127"/>
    <mergeCell ref="AI125:AI127"/>
    <mergeCell ref="AJ125:AJ127"/>
    <mergeCell ref="AK125:AK127"/>
    <mergeCell ref="A128:A130"/>
    <mergeCell ref="B128:B130"/>
    <mergeCell ref="C128:C130"/>
    <mergeCell ref="D128:D130"/>
    <mergeCell ref="F128:F130"/>
    <mergeCell ref="AA125:AA127"/>
    <mergeCell ref="AB125:AB127"/>
    <mergeCell ref="AC125:AC127"/>
    <mergeCell ref="AD125:AD127"/>
    <mergeCell ref="AE125:AE127"/>
    <mergeCell ref="AF125:AF127"/>
    <mergeCell ref="G125:G127"/>
    <mergeCell ref="R125:R127"/>
    <mergeCell ref="W125:W127"/>
    <mergeCell ref="X125:X127"/>
    <mergeCell ref="Y125:Y127"/>
    <mergeCell ref="Z125:Z127"/>
    <mergeCell ref="AJ115:AJ123"/>
    <mergeCell ref="AK115:AK123"/>
    <mergeCell ref="D118:D120"/>
    <mergeCell ref="D121:D123"/>
    <mergeCell ref="A124:AK124"/>
    <mergeCell ref="A125:A127"/>
    <mergeCell ref="B125:B127"/>
    <mergeCell ref="C125:C127"/>
    <mergeCell ref="D125:D127"/>
    <mergeCell ref="F125:F127"/>
    <mergeCell ref="AD115:AD123"/>
    <mergeCell ref="AE115:AE123"/>
    <mergeCell ref="AF115:AF123"/>
    <mergeCell ref="AG115:AG123"/>
    <mergeCell ref="AH115:AH123"/>
    <mergeCell ref="AI115:AI123"/>
    <mergeCell ref="W115:W123"/>
    <mergeCell ref="X115:X123"/>
    <mergeCell ref="Y115:Y123"/>
    <mergeCell ref="Z115:Z123"/>
    <mergeCell ref="AA115:AA123"/>
    <mergeCell ref="AC115:AC123"/>
    <mergeCell ref="B115:B123"/>
    <mergeCell ref="C115:C123"/>
    <mergeCell ref="D115:D117"/>
    <mergeCell ref="F115:F123"/>
    <mergeCell ref="G115:G123"/>
    <mergeCell ref="R115:R123"/>
    <mergeCell ref="AF112:AF114"/>
    <mergeCell ref="AG112:AG114"/>
    <mergeCell ref="AH112:AH114"/>
    <mergeCell ref="AI112:AI114"/>
    <mergeCell ref="AJ112:AJ114"/>
    <mergeCell ref="AK112:AK114"/>
    <mergeCell ref="Z112:Z114"/>
    <mergeCell ref="AA112:AA114"/>
    <mergeCell ref="AB112:AB114"/>
    <mergeCell ref="AC112:AC114"/>
    <mergeCell ref="AD112:AD114"/>
    <mergeCell ref="AE112:AE114"/>
    <mergeCell ref="G112:G114"/>
    <mergeCell ref="R112:R114"/>
    <mergeCell ref="S112:S114"/>
    <mergeCell ref="W112:W114"/>
    <mergeCell ref="X112:X114"/>
    <mergeCell ref="Y112:Y114"/>
    <mergeCell ref="AG109:AG111"/>
    <mergeCell ref="AH109:AH111"/>
    <mergeCell ref="AI109:AI111"/>
    <mergeCell ref="AJ109:AJ111"/>
    <mergeCell ref="AK109:AK111"/>
    <mergeCell ref="A112:A123"/>
    <mergeCell ref="B112:B114"/>
    <mergeCell ref="C112:C114"/>
    <mergeCell ref="D112:D114"/>
    <mergeCell ref="F112:F114"/>
    <mergeCell ref="AA109:AA111"/>
    <mergeCell ref="AB109:AB111"/>
    <mergeCell ref="AC109:AC111"/>
    <mergeCell ref="AD109:AD111"/>
    <mergeCell ref="AE109:AE111"/>
    <mergeCell ref="AF109:AF111"/>
    <mergeCell ref="R109:R111"/>
    <mergeCell ref="S109:S111"/>
    <mergeCell ref="W109:W111"/>
    <mergeCell ref="X109:X111"/>
    <mergeCell ref="Y109:Y111"/>
    <mergeCell ref="Z109:Z111"/>
    <mergeCell ref="AG106:AG108"/>
    <mergeCell ref="AH106:AH108"/>
    <mergeCell ref="AI106:AI108"/>
    <mergeCell ref="AJ106:AJ108"/>
    <mergeCell ref="AK106:AK108"/>
    <mergeCell ref="B109:B111"/>
    <mergeCell ref="C109:C111"/>
    <mergeCell ref="D109:D111"/>
    <mergeCell ref="F109:F111"/>
    <mergeCell ref="G109:G111"/>
    <mergeCell ref="AA106:AA108"/>
    <mergeCell ref="AB106:AB108"/>
    <mergeCell ref="AC106:AC108"/>
    <mergeCell ref="AD106:AD108"/>
    <mergeCell ref="AE106:AE108"/>
    <mergeCell ref="AF106:AF108"/>
    <mergeCell ref="R106:R108"/>
    <mergeCell ref="S106:S108"/>
    <mergeCell ref="W106:W108"/>
    <mergeCell ref="X106:X108"/>
    <mergeCell ref="Y106:Y108"/>
    <mergeCell ref="Z106:Z108"/>
    <mergeCell ref="B106:B108"/>
    <mergeCell ref="C106:C108"/>
    <mergeCell ref="D106:D108"/>
    <mergeCell ref="F106:F108"/>
    <mergeCell ref="G106:G108"/>
    <mergeCell ref="H106:Q106"/>
    <mergeCell ref="AF103:AF105"/>
    <mergeCell ref="AG103:AG105"/>
    <mergeCell ref="AH103:AH105"/>
    <mergeCell ref="AI103:AI105"/>
    <mergeCell ref="AJ103:AJ105"/>
    <mergeCell ref="AK103:AK105"/>
    <mergeCell ref="Z103:Z105"/>
    <mergeCell ref="AA103:AA105"/>
    <mergeCell ref="AB103:AB105"/>
    <mergeCell ref="AC103:AC105"/>
    <mergeCell ref="AD103:AD105"/>
    <mergeCell ref="AE103:AE105"/>
    <mergeCell ref="H103:Q103"/>
    <mergeCell ref="R103:R105"/>
    <mergeCell ref="S103:S105"/>
    <mergeCell ref="W103:W105"/>
    <mergeCell ref="X103:X105"/>
    <mergeCell ref="Y103:Y105"/>
    <mergeCell ref="AH100:AH102"/>
    <mergeCell ref="AI100:AI102"/>
    <mergeCell ref="AJ100:AJ102"/>
    <mergeCell ref="AK100:AK102"/>
    <mergeCell ref="A103:A111"/>
    <mergeCell ref="B103:B105"/>
    <mergeCell ref="C103:C105"/>
    <mergeCell ref="D103:D105"/>
    <mergeCell ref="F103:F105"/>
    <mergeCell ref="G103:G105"/>
    <mergeCell ref="AB100:AB102"/>
    <mergeCell ref="AC100:AC102"/>
    <mergeCell ref="AD100:AD102"/>
    <mergeCell ref="AE100:AE102"/>
    <mergeCell ref="AF100:AF102"/>
    <mergeCell ref="AG100:AG102"/>
    <mergeCell ref="S100:S102"/>
    <mergeCell ref="W100:W102"/>
    <mergeCell ref="X100:X102"/>
    <mergeCell ref="Y100:Y102"/>
    <mergeCell ref="Z100:Z102"/>
    <mergeCell ref="AA100:AA102"/>
    <mergeCell ref="AH97:AH99"/>
    <mergeCell ref="AI97:AI99"/>
    <mergeCell ref="AJ97:AJ99"/>
    <mergeCell ref="AK97:AK99"/>
    <mergeCell ref="B100:B102"/>
    <mergeCell ref="C100:C102"/>
    <mergeCell ref="D100:D102"/>
    <mergeCell ref="F100:F102"/>
    <mergeCell ref="G100:G102"/>
    <mergeCell ref="R100:R102"/>
    <mergeCell ref="AB97:AB99"/>
    <mergeCell ref="AC97:AC99"/>
    <mergeCell ref="AD97:AD99"/>
    <mergeCell ref="AE97:AE99"/>
    <mergeCell ref="AF97:AF99"/>
    <mergeCell ref="AG97:AG99"/>
    <mergeCell ref="S97:S99"/>
    <mergeCell ref="W97:W99"/>
    <mergeCell ref="X97:X99"/>
    <mergeCell ref="Y97:Y99"/>
    <mergeCell ref="Z97:Z99"/>
    <mergeCell ref="AA97:AA99"/>
    <mergeCell ref="AJ93:AJ95"/>
    <mergeCell ref="AK93:AK95"/>
    <mergeCell ref="A96:AK96"/>
    <mergeCell ref="A97:A102"/>
    <mergeCell ref="B97:B99"/>
    <mergeCell ref="C97:C99"/>
    <mergeCell ref="D97:D99"/>
    <mergeCell ref="F97:F99"/>
    <mergeCell ref="G97:G99"/>
    <mergeCell ref="R97:R99"/>
    <mergeCell ref="AD93:AD95"/>
    <mergeCell ref="AE93:AE95"/>
    <mergeCell ref="AF93:AF95"/>
    <mergeCell ref="AG93:AG95"/>
    <mergeCell ref="AH93:AH95"/>
    <mergeCell ref="AI93:AI95"/>
    <mergeCell ref="X93:X95"/>
    <mergeCell ref="Y93:Y95"/>
    <mergeCell ref="Z93:Z95"/>
    <mergeCell ref="AA93:AA95"/>
    <mergeCell ref="AB93:AB95"/>
    <mergeCell ref="AC93:AC95"/>
    <mergeCell ref="AI90:AI92"/>
    <mergeCell ref="AJ90:AJ92"/>
    <mergeCell ref="AK90:AK92"/>
    <mergeCell ref="D93:D95"/>
    <mergeCell ref="R93:R95"/>
    <mergeCell ref="S93:S95"/>
    <mergeCell ref="T93:T95"/>
    <mergeCell ref="U93:U95"/>
    <mergeCell ref="V93:V95"/>
    <mergeCell ref="W93:W95"/>
    <mergeCell ref="AC90:AC92"/>
    <mergeCell ref="AD90:AD92"/>
    <mergeCell ref="AE90:AE92"/>
    <mergeCell ref="AF90:AF92"/>
    <mergeCell ref="AG90:AG92"/>
    <mergeCell ref="AH90:AH92"/>
    <mergeCell ref="W90:W92"/>
    <mergeCell ref="X90:X92"/>
    <mergeCell ref="Y90:Y92"/>
    <mergeCell ref="Z90:Z92"/>
    <mergeCell ref="AA90:AA92"/>
    <mergeCell ref="AB90:AB92"/>
    <mergeCell ref="AH87:AH89"/>
    <mergeCell ref="AI87:AI89"/>
    <mergeCell ref="AJ87:AJ89"/>
    <mergeCell ref="AK87:AK89"/>
    <mergeCell ref="D90:D92"/>
    <mergeCell ref="F90:F92"/>
    <mergeCell ref="G90:G95"/>
    <mergeCell ref="R90:R92"/>
    <mergeCell ref="U90:U92"/>
    <mergeCell ref="V90:V92"/>
    <mergeCell ref="AB87:AB89"/>
    <mergeCell ref="AC87:AC89"/>
    <mergeCell ref="AD87:AD89"/>
    <mergeCell ref="AE87:AE89"/>
    <mergeCell ref="AF87:AF89"/>
    <mergeCell ref="AG87:AG89"/>
    <mergeCell ref="U87:U89"/>
    <mergeCell ref="W87:W89"/>
    <mergeCell ref="X87:X89"/>
    <mergeCell ref="Y87:Y89"/>
    <mergeCell ref="Z87:Z89"/>
    <mergeCell ref="AA87:AA89"/>
    <mergeCell ref="B87:B89"/>
    <mergeCell ref="C87:C89"/>
    <mergeCell ref="D87:D89"/>
    <mergeCell ref="F87:F89"/>
    <mergeCell ref="G87:G89"/>
    <mergeCell ref="R87:R89"/>
    <mergeCell ref="AF84:AF86"/>
    <mergeCell ref="AG84:AG86"/>
    <mergeCell ref="AH84:AH86"/>
    <mergeCell ref="AI84:AI86"/>
    <mergeCell ref="AJ84:AJ86"/>
    <mergeCell ref="AK84:AK86"/>
    <mergeCell ref="Z84:Z86"/>
    <mergeCell ref="AA84:AA86"/>
    <mergeCell ref="AB84:AB86"/>
    <mergeCell ref="AC84:AC86"/>
    <mergeCell ref="AD84:AD86"/>
    <mergeCell ref="AE84:AE86"/>
    <mergeCell ref="R84:R86"/>
    <mergeCell ref="U84:U86"/>
    <mergeCell ref="V84:V86"/>
    <mergeCell ref="W84:W86"/>
    <mergeCell ref="X84:X86"/>
    <mergeCell ref="Y84:Y86"/>
    <mergeCell ref="AG81:AG83"/>
    <mergeCell ref="AH81:AH83"/>
    <mergeCell ref="AI81:AI83"/>
    <mergeCell ref="AJ81:AJ83"/>
    <mergeCell ref="AK81:AK83"/>
    <mergeCell ref="B84:B86"/>
    <mergeCell ref="C84:C86"/>
    <mergeCell ref="D84:D86"/>
    <mergeCell ref="F84:F86"/>
    <mergeCell ref="G84:G86"/>
    <mergeCell ref="AA81:AA83"/>
    <mergeCell ref="AB81:AB83"/>
    <mergeCell ref="AC81:AC83"/>
    <mergeCell ref="AD81:AD83"/>
    <mergeCell ref="AE81:AE83"/>
    <mergeCell ref="AF81:AF83"/>
    <mergeCell ref="S81:S83"/>
    <mergeCell ref="T81:T83"/>
    <mergeCell ref="W81:W83"/>
    <mergeCell ref="X81:X83"/>
    <mergeCell ref="Y81:Y83"/>
    <mergeCell ref="Z81:Z83"/>
    <mergeCell ref="B81:B83"/>
    <mergeCell ref="C81:C83"/>
    <mergeCell ref="D81:D83"/>
    <mergeCell ref="F81:F83"/>
    <mergeCell ref="G81:G83"/>
    <mergeCell ref="R81:R83"/>
    <mergeCell ref="AF78:AF80"/>
    <mergeCell ref="AG78:AG80"/>
    <mergeCell ref="AH78:AH80"/>
    <mergeCell ref="AI78:AI80"/>
    <mergeCell ref="AJ78:AJ80"/>
    <mergeCell ref="AK78:AK80"/>
    <mergeCell ref="Z78:Z80"/>
    <mergeCell ref="AA78:AA80"/>
    <mergeCell ref="AB78:AB80"/>
    <mergeCell ref="AC78:AC80"/>
    <mergeCell ref="AD78:AD80"/>
    <mergeCell ref="AE78:AE80"/>
    <mergeCell ref="R78:R80"/>
    <mergeCell ref="S78:S80"/>
    <mergeCell ref="U78:U80"/>
    <mergeCell ref="W78:W80"/>
    <mergeCell ref="X78:X80"/>
    <mergeCell ref="Y78:Y80"/>
    <mergeCell ref="H77:Q77"/>
    <mergeCell ref="B78:B80"/>
    <mergeCell ref="C78:C80"/>
    <mergeCell ref="D78:D80"/>
    <mergeCell ref="F78:F80"/>
    <mergeCell ref="G78:G80"/>
    <mergeCell ref="AF75:AF77"/>
    <mergeCell ref="AG75:AG77"/>
    <mergeCell ref="AH75:AH77"/>
    <mergeCell ref="AI75:AI77"/>
    <mergeCell ref="AJ75:AJ77"/>
    <mergeCell ref="AK75:AK77"/>
    <mergeCell ref="Z75:Z77"/>
    <mergeCell ref="AA75:AA77"/>
    <mergeCell ref="AB75:AB77"/>
    <mergeCell ref="AC75:AC77"/>
    <mergeCell ref="AD75:AD77"/>
    <mergeCell ref="AE75:AE77"/>
    <mergeCell ref="R75:R77"/>
    <mergeCell ref="S75:S77"/>
    <mergeCell ref="U75:U77"/>
    <mergeCell ref="W75:W77"/>
    <mergeCell ref="X75:X77"/>
    <mergeCell ref="Y75:Y77"/>
    <mergeCell ref="AH72:AH74"/>
    <mergeCell ref="AI72:AI74"/>
    <mergeCell ref="AJ72:AJ74"/>
    <mergeCell ref="AK72:AK74"/>
    <mergeCell ref="A75:A83"/>
    <mergeCell ref="B75:B77"/>
    <mergeCell ref="C75:C77"/>
    <mergeCell ref="D75:D77"/>
    <mergeCell ref="F75:F77"/>
    <mergeCell ref="G75:G77"/>
    <mergeCell ref="AB72:AB74"/>
    <mergeCell ref="AC72:AC74"/>
    <mergeCell ref="AD72:AD74"/>
    <mergeCell ref="AE72:AE74"/>
    <mergeCell ref="AF72:AF74"/>
    <mergeCell ref="AG72:AG74"/>
    <mergeCell ref="S72:S74"/>
    <mergeCell ref="W72:W74"/>
    <mergeCell ref="X72:X74"/>
    <mergeCell ref="Y72:Y74"/>
    <mergeCell ref="Z72:Z74"/>
    <mergeCell ref="AA72:AA74"/>
    <mergeCell ref="AJ68:AJ70"/>
    <mergeCell ref="AK68:AK70"/>
    <mergeCell ref="A71:AK71"/>
    <mergeCell ref="A72:A74"/>
    <mergeCell ref="B72:B74"/>
    <mergeCell ref="C72:C74"/>
    <mergeCell ref="D72:D74"/>
    <mergeCell ref="F72:F74"/>
    <mergeCell ref="G72:G74"/>
    <mergeCell ref="R72:R74"/>
    <mergeCell ref="AD68:AD70"/>
    <mergeCell ref="AE68:AE70"/>
    <mergeCell ref="AF68:AF70"/>
    <mergeCell ref="AG68:AG70"/>
    <mergeCell ref="AH68:AH70"/>
    <mergeCell ref="AI68:AI70"/>
    <mergeCell ref="X68:X70"/>
    <mergeCell ref="Y68:Y70"/>
    <mergeCell ref="Z68:Z70"/>
    <mergeCell ref="AA68:AA70"/>
    <mergeCell ref="AB68:AB70"/>
    <mergeCell ref="AC68:AC70"/>
    <mergeCell ref="AI64:AI66"/>
    <mergeCell ref="B68:B70"/>
    <mergeCell ref="C68:C70"/>
    <mergeCell ref="D68:D70"/>
    <mergeCell ref="F68:F70"/>
    <mergeCell ref="G68:G70"/>
    <mergeCell ref="R68:R70"/>
    <mergeCell ref="T68:T70"/>
    <mergeCell ref="U68:U70"/>
    <mergeCell ref="W68:W70"/>
    <mergeCell ref="AC64:AC66"/>
    <mergeCell ref="AD64:AD66"/>
    <mergeCell ref="AE64:AE66"/>
    <mergeCell ref="AF64:AF66"/>
    <mergeCell ref="AG64:AG66"/>
    <mergeCell ref="AH64:AH66"/>
    <mergeCell ref="W64:W66"/>
    <mergeCell ref="X64:X66"/>
    <mergeCell ref="Y64:Y66"/>
    <mergeCell ref="Z64:Z66"/>
    <mergeCell ref="AA64:AA66"/>
    <mergeCell ref="AB64:AB66"/>
    <mergeCell ref="AI61:AI63"/>
    <mergeCell ref="AJ61:AJ67"/>
    <mergeCell ref="AK61:AK67"/>
    <mergeCell ref="C64:C66"/>
    <mergeCell ref="D64:D66"/>
    <mergeCell ref="R64:R66"/>
    <mergeCell ref="S64:S66"/>
    <mergeCell ref="T64:T66"/>
    <mergeCell ref="U64:U66"/>
    <mergeCell ref="V64:V66"/>
    <mergeCell ref="AC61:AC63"/>
    <mergeCell ref="AD61:AD63"/>
    <mergeCell ref="AE61:AE63"/>
    <mergeCell ref="AF61:AF63"/>
    <mergeCell ref="AG61:AG63"/>
    <mergeCell ref="AH61:AH63"/>
    <mergeCell ref="W61:W63"/>
    <mergeCell ref="X61:X63"/>
    <mergeCell ref="Y61:Y63"/>
    <mergeCell ref="Z61:Z63"/>
    <mergeCell ref="AA61:AA63"/>
    <mergeCell ref="AB61:AB63"/>
    <mergeCell ref="G61:G67"/>
    <mergeCell ref="R61:R63"/>
    <mergeCell ref="S61:S63"/>
    <mergeCell ref="T61:T63"/>
    <mergeCell ref="U61:U63"/>
    <mergeCell ref="V61:V63"/>
    <mergeCell ref="AG58:AG60"/>
    <mergeCell ref="AH58:AH60"/>
    <mergeCell ref="AI58:AI60"/>
    <mergeCell ref="AJ58:AJ60"/>
    <mergeCell ref="AK58:AK60"/>
    <mergeCell ref="A61:A70"/>
    <mergeCell ref="B61:B67"/>
    <mergeCell ref="C61:C63"/>
    <mergeCell ref="D61:D63"/>
    <mergeCell ref="F61:F67"/>
    <mergeCell ref="AA58:AA60"/>
    <mergeCell ref="AB58:AB60"/>
    <mergeCell ref="AC58:AC60"/>
    <mergeCell ref="AD58:AD60"/>
    <mergeCell ref="AE58:AE60"/>
    <mergeCell ref="AF58:AF60"/>
    <mergeCell ref="R58:R60"/>
    <mergeCell ref="S58:S60"/>
    <mergeCell ref="W58:W60"/>
    <mergeCell ref="X58:X60"/>
    <mergeCell ref="Y58:Y60"/>
    <mergeCell ref="Z58:Z60"/>
    <mergeCell ref="AG55:AG57"/>
    <mergeCell ref="AH55:AH57"/>
    <mergeCell ref="AI55:AI57"/>
    <mergeCell ref="AJ55:AJ57"/>
    <mergeCell ref="AK55:AK57"/>
    <mergeCell ref="B58:B60"/>
    <mergeCell ref="C58:C60"/>
    <mergeCell ref="D58:D60"/>
    <mergeCell ref="F58:F60"/>
    <mergeCell ref="G58:G60"/>
    <mergeCell ref="AA55:AA57"/>
    <mergeCell ref="AB55:AB57"/>
    <mergeCell ref="AC55:AC57"/>
    <mergeCell ref="AD55:AD57"/>
    <mergeCell ref="AE55:AE57"/>
    <mergeCell ref="AF55:AF57"/>
    <mergeCell ref="R55:R57"/>
    <mergeCell ref="S55:S57"/>
    <mergeCell ref="W55:W57"/>
    <mergeCell ref="X55:X57"/>
    <mergeCell ref="Y55:Y57"/>
    <mergeCell ref="Z55:Z57"/>
    <mergeCell ref="A55:A60"/>
    <mergeCell ref="B55:B57"/>
    <mergeCell ref="C55:C57"/>
    <mergeCell ref="D55:D57"/>
    <mergeCell ref="F55:F57"/>
    <mergeCell ref="G55:G57"/>
    <mergeCell ref="AF52:AF54"/>
    <mergeCell ref="AG52:AG54"/>
    <mergeCell ref="AH52:AH54"/>
    <mergeCell ref="AI52:AI54"/>
    <mergeCell ref="AJ52:AJ54"/>
    <mergeCell ref="AK52:AK54"/>
    <mergeCell ref="Z52:Z54"/>
    <mergeCell ref="AA52:AA54"/>
    <mergeCell ref="AB52:AB54"/>
    <mergeCell ref="AC52:AC54"/>
    <mergeCell ref="AD52:AD54"/>
    <mergeCell ref="AE52:AE54"/>
    <mergeCell ref="R52:R54"/>
    <mergeCell ref="S52:S54"/>
    <mergeCell ref="U52:U54"/>
    <mergeCell ref="W52:W54"/>
    <mergeCell ref="X52:X54"/>
    <mergeCell ref="Y52:Y54"/>
    <mergeCell ref="AG49:AG51"/>
    <mergeCell ref="AH49:AH51"/>
    <mergeCell ref="AI49:AI51"/>
    <mergeCell ref="AJ49:AJ51"/>
    <mergeCell ref="AK49:AK51"/>
    <mergeCell ref="B52:B54"/>
    <mergeCell ref="C52:C54"/>
    <mergeCell ref="D52:D54"/>
    <mergeCell ref="F52:F54"/>
    <mergeCell ref="G52:G54"/>
    <mergeCell ref="AA49:AA51"/>
    <mergeCell ref="AB49:AB51"/>
    <mergeCell ref="AC49:AC51"/>
    <mergeCell ref="AD49:AD51"/>
    <mergeCell ref="AE49:AE51"/>
    <mergeCell ref="AF49:AF51"/>
    <mergeCell ref="U49:U51"/>
    <mergeCell ref="V49:V51"/>
    <mergeCell ref="W49:W51"/>
    <mergeCell ref="X49:X51"/>
    <mergeCell ref="Y49:Y51"/>
    <mergeCell ref="Z49:Z51"/>
    <mergeCell ref="B49:B51"/>
    <mergeCell ref="C49:C51"/>
    <mergeCell ref="D49:D51"/>
    <mergeCell ref="F49:F51"/>
    <mergeCell ref="G49:G51"/>
    <mergeCell ref="R49:R51"/>
    <mergeCell ref="AF46:AF48"/>
    <mergeCell ref="AG46:AG48"/>
    <mergeCell ref="AH46:AH48"/>
    <mergeCell ref="AI46:AI48"/>
    <mergeCell ref="AJ46:AJ48"/>
    <mergeCell ref="AK46:AK48"/>
    <mergeCell ref="Z46:Z48"/>
    <mergeCell ref="AA46:AA48"/>
    <mergeCell ref="AB46:AB48"/>
    <mergeCell ref="AC46:AC48"/>
    <mergeCell ref="AD46:AD48"/>
    <mergeCell ref="AE46:AE48"/>
    <mergeCell ref="S46:S48"/>
    <mergeCell ref="U46:U48"/>
    <mergeCell ref="V46:V48"/>
    <mergeCell ref="W46:W48"/>
    <mergeCell ref="X46:X48"/>
    <mergeCell ref="Y46:Y48"/>
    <mergeCell ref="AI43:AI45"/>
    <mergeCell ref="AJ43:AJ45"/>
    <mergeCell ref="AK43:AK45"/>
    <mergeCell ref="B46:B48"/>
    <mergeCell ref="C46:C48"/>
    <mergeCell ref="D46:D48"/>
    <mergeCell ref="F46:F48"/>
    <mergeCell ref="G46:G48"/>
    <mergeCell ref="H46:Q46"/>
    <mergeCell ref="R46:R48"/>
    <mergeCell ref="AC43:AC45"/>
    <mergeCell ref="AD43:AD45"/>
    <mergeCell ref="AE43:AE45"/>
    <mergeCell ref="AF43:AF45"/>
    <mergeCell ref="AG43:AG45"/>
    <mergeCell ref="AH43:AH45"/>
    <mergeCell ref="W43:W45"/>
    <mergeCell ref="X43:X45"/>
    <mergeCell ref="Y43:Y45"/>
    <mergeCell ref="Z43:Z45"/>
    <mergeCell ref="AA43:AA45"/>
    <mergeCell ref="AB43:AB45"/>
    <mergeCell ref="C43:C45"/>
    <mergeCell ref="D43:D45"/>
    <mergeCell ref="F43:F45"/>
    <mergeCell ref="R43:R45"/>
    <mergeCell ref="U43:U45"/>
    <mergeCell ref="V43:V45"/>
    <mergeCell ref="AF40:AF42"/>
    <mergeCell ref="AG40:AG42"/>
    <mergeCell ref="AH40:AH42"/>
    <mergeCell ref="AI40:AI42"/>
    <mergeCell ref="AJ40:AJ42"/>
    <mergeCell ref="AK40:AK42"/>
    <mergeCell ref="Z40:Z42"/>
    <mergeCell ref="AA40:AA42"/>
    <mergeCell ref="AB40:AB42"/>
    <mergeCell ref="AC40:AC42"/>
    <mergeCell ref="AD40:AD42"/>
    <mergeCell ref="AE40:AE42"/>
    <mergeCell ref="AK37:AK39"/>
    <mergeCell ref="C40:C42"/>
    <mergeCell ref="D40:D42"/>
    <mergeCell ref="F40:F42"/>
    <mergeCell ref="R40:R42"/>
    <mergeCell ref="U40:U42"/>
    <mergeCell ref="V40:V42"/>
    <mergeCell ref="W40:W42"/>
    <mergeCell ref="X40:X42"/>
    <mergeCell ref="Y40:Y42"/>
    <mergeCell ref="AE37:AE39"/>
    <mergeCell ref="AF37:AF39"/>
    <mergeCell ref="AG37:AG39"/>
    <mergeCell ref="AH37:AH39"/>
    <mergeCell ref="AI37:AI39"/>
    <mergeCell ref="AJ37:AJ39"/>
    <mergeCell ref="Y37:Y39"/>
    <mergeCell ref="Z37:Z39"/>
    <mergeCell ref="AA37:AA39"/>
    <mergeCell ref="AB37:AB39"/>
    <mergeCell ref="AC37:AC39"/>
    <mergeCell ref="AD37:AD39"/>
    <mergeCell ref="AJ34:AJ36"/>
    <mergeCell ref="AK34:AK36"/>
    <mergeCell ref="C37:C39"/>
    <mergeCell ref="D37:D39"/>
    <mergeCell ref="F37:F39"/>
    <mergeCell ref="R37:R39"/>
    <mergeCell ref="U37:U39"/>
    <mergeCell ref="V37:V39"/>
    <mergeCell ref="W37:W39"/>
    <mergeCell ref="X37:X39"/>
    <mergeCell ref="AD34:AD36"/>
    <mergeCell ref="AE34:AE36"/>
    <mergeCell ref="AF34:AF36"/>
    <mergeCell ref="AG34:AG36"/>
    <mergeCell ref="AH34:AH36"/>
    <mergeCell ref="AI34:AI36"/>
    <mergeCell ref="X34:X36"/>
    <mergeCell ref="Y34:Y36"/>
    <mergeCell ref="Z34:Z36"/>
    <mergeCell ref="AA34:AA36"/>
    <mergeCell ref="AB34:AB36"/>
    <mergeCell ref="AC34:AC36"/>
    <mergeCell ref="AI31:AI33"/>
    <mergeCell ref="AJ31:AJ33"/>
    <mergeCell ref="AK31:AK33"/>
    <mergeCell ref="C34:C36"/>
    <mergeCell ref="D34:D36"/>
    <mergeCell ref="F34:F36"/>
    <mergeCell ref="R34:R36"/>
    <mergeCell ref="U34:U36"/>
    <mergeCell ref="V34:V36"/>
    <mergeCell ref="W34:W36"/>
    <mergeCell ref="AC31:AC33"/>
    <mergeCell ref="AD31:AD33"/>
    <mergeCell ref="AE31:AE33"/>
    <mergeCell ref="AF31:AF33"/>
    <mergeCell ref="AG31:AG33"/>
    <mergeCell ref="AH31:AH33"/>
    <mergeCell ref="W31:W33"/>
    <mergeCell ref="X31:X33"/>
    <mergeCell ref="Y31:Y33"/>
    <mergeCell ref="Z31:Z33"/>
    <mergeCell ref="AA31:AA33"/>
    <mergeCell ref="AB31:AB33"/>
    <mergeCell ref="AH28:AH30"/>
    <mergeCell ref="AI28:AI30"/>
    <mergeCell ref="AJ28:AJ30"/>
    <mergeCell ref="AK28:AK30"/>
    <mergeCell ref="C31:C33"/>
    <mergeCell ref="D31:D33"/>
    <mergeCell ref="F31:F33"/>
    <mergeCell ref="R31:R33"/>
    <mergeCell ref="U31:U33"/>
    <mergeCell ref="V31:V33"/>
    <mergeCell ref="AB28:AB30"/>
    <mergeCell ref="AC28:AC30"/>
    <mergeCell ref="AD28:AD30"/>
    <mergeCell ref="AE28:AE30"/>
    <mergeCell ref="AF28:AF30"/>
    <mergeCell ref="AG28:AG30"/>
    <mergeCell ref="V28:V30"/>
    <mergeCell ref="W28:W30"/>
    <mergeCell ref="X28:X30"/>
    <mergeCell ref="Y28:Y30"/>
    <mergeCell ref="Z28:Z30"/>
    <mergeCell ref="AA28:AA30"/>
    <mergeCell ref="AI25:AI27"/>
    <mergeCell ref="AJ25:AJ27"/>
    <mergeCell ref="AK25:AK27"/>
    <mergeCell ref="B28:B45"/>
    <mergeCell ref="C28:C30"/>
    <mergeCell ref="D28:D30"/>
    <mergeCell ref="F28:F30"/>
    <mergeCell ref="G28:G45"/>
    <mergeCell ref="R28:R30"/>
    <mergeCell ref="U28:U30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Z25:Z27"/>
    <mergeCell ref="AA25:AA27"/>
    <mergeCell ref="AB25:AB27"/>
    <mergeCell ref="AK22:AK24"/>
    <mergeCell ref="A25:A54"/>
    <mergeCell ref="B25:B27"/>
    <mergeCell ref="C25:C27"/>
    <mergeCell ref="D25:D27"/>
    <mergeCell ref="F25:F27"/>
    <mergeCell ref="G25:G27"/>
    <mergeCell ref="H25:Q25"/>
    <mergeCell ref="R25:R27"/>
    <mergeCell ref="S25:S27"/>
    <mergeCell ref="AE22:AE24"/>
    <mergeCell ref="AF22:AF24"/>
    <mergeCell ref="AG22:AG24"/>
    <mergeCell ref="AH22:AH24"/>
    <mergeCell ref="AI22:AI24"/>
    <mergeCell ref="AJ22:AJ24"/>
    <mergeCell ref="Y22:Y24"/>
    <mergeCell ref="Z22:Z24"/>
    <mergeCell ref="AA22:AA24"/>
    <mergeCell ref="AB22:AB24"/>
    <mergeCell ref="AC22:AC24"/>
    <mergeCell ref="AD22:AD24"/>
    <mergeCell ref="D22:D24"/>
    <mergeCell ref="R22:R24"/>
    <mergeCell ref="U22:U24"/>
    <mergeCell ref="V22:V24"/>
    <mergeCell ref="W22:W24"/>
    <mergeCell ref="X22:X24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AI16:AI18"/>
    <mergeCell ref="AJ16:AJ18"/>
    <mergeCell ref="AK16:AK18"/>
    <mergeCell ref="D19:D21"/>
    <mergeCell ref="R19:R21"/>
    <mergeCell ref="U19:U21"/>
    <mergeCell ref="V19:V21"/>
    <mergeCell ref="W19:W21"/>
    <mergeCell ref="X19:X21"/>
    <mergeCell ref="Y19:Y21"/>
    <mergeCell ref="AC16:AC18"/>
    <mergeCell ref="AD16:AD18"/>
    <mergeCell ref="AE16:AE18"/>
    <mergeCell ref="AF16:AF18"/>
    <mergeCell ref="AG16:AG18"/>
    <mergeCell ref="AH16:AH18"/>
    <mergeCell ref="W16:W18"/>
    <mergeCell ref="X16:X18"/>
    <mergeCell ref="Y16:Y18"/>
    <mergeCell ref="Z16:Z18"/>
    <mergeCell ref="AA16:AA18"/>
    <mergeCell ref="AB16:AB18"/>
    <mergeCell ref="AJ12:AJ15"/>
    <mergeCell ref="AK12:AK15"/>
    <mergeCell ref="B16:B24"/>
    <mergeCell ref="C16:C24"/>
    <mergeCell ref="D16:D18"/>
    <mergeCell ref="F16:F24"/>
    <mergeCell ref="G16:G24"/>
    <mergeCell ref="R16:R18"/>
    <mergeCell ref="U16:U18"/>
    <mergeCell ref="V16:V18"/>
    <mergeCell ref="AD12:AD15"/>
    <mergeCell ref="AE12:AE15"/>
    <mergeCell ref="AF12:AF15"/>
    <mergeCell ref="AG12:AG15"/>
    <mergeCell ref="AH12:AH15"/>
    <mergeCell ref="AI12:AI15"/>
    <mergeCell ref="X12:X15"/>
    <mergeCell ref="Y12:Y15"/>
    <mergeCell ref="Z12:Z15"/>
    <mergeCell ref="AA12:AA15"/>
    <mergeCell ref="AB12:AB15"/>
    <mergeCell ref="AC12:AC15"/>
    <mergeCell ref="AI9:AI11"/>
    <mergeCell ref="AJ9:AJ11"/>
    <mergeCell ref="AK9:AK11"/>
    <mergeCell ref="B12:B15"/>
    <mergeCell ref="C12:C15"/>
    <mergeCell ref="D12:D15"/>
    <mergeCell ref="G12:G15"/>
    <mergeCell ref="R12:R15"/>
    <mergeCell ref="S12:S15"/>
    <mergeCell ref="W12:W15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AI6:AI8"/>
    <mergeCell ref="AJ6:AJ8"/>
    <mergeCell ref="AK6:AK8"/>
    <mergeCell ref="B9:B11"/>
    <mergeCell ref="C9:C11"/>
    <mergeCell ref="D9:D11"/>
    <mergeCell ref="F9:F11"/>
    <mergeCell ref="G9:G11"/>
    <mergeCell ref="R9:R11"/>
    <mergeCell ref="U9:U11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A4:AK4"/>
    <mergeCell ref="A5:AK5"/>
    <mergeCell ref="A6:A24"/>
    <mergeCell ref="B6:B8"/>
    <mergeCell ref="C6:C8"/>
    <mergeCell ref="D6:D8"/>
    <mergeCell ref="F6:F8"/>
    <mergeCell ref="G6:G8"/>
    <mergeCell ref="R6:R8"/>
    <mergeCell ref="U6:U8"/>
    <mergeCell ref="W2:Z2"/>
    <mergeCell ref="AA2:AD2"/>
    <mergeCell ref="AE2:AH2"/>
    <mergeCell ref="AI2:AI3"/>
    <mergeCell ref="AJ2:AJ3"/>
    <mergeCell ref="AK2:AK3"/>
    <mergeCell ref="A1:AJ1"/>
    <mergeCell ref="A2:A3"/>
    <mergeCell ref="B2:B3"/>
    <mergeCell ref="C2:C3"/>
    <mergeCell ref="D2:D3"/>
    <mergeCell ref="E2:E3"/>
    <mergeCell ref="F2:G2"/>
    <mergeCell ref="H2:Q2"/>
    <mergeCell ref="R2:R3"/>
    <mergeCell ref="S2:V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KPIกระทรวง </vt:lpstr>
      <vt:lpstr>'KPIกระทรวง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2017-04-21T09:51:19Z</dcterms:created>
  <dcterms:modified xsi:type="dcterms:W3CDTF">2017-04-21T09:51:37Z</dcterms:modified>
</cp:coreProperties>
</file>