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ม\"/>
    </mc:Choice>
  </mc:AlternateContent>
  <xr:revisionPtr revIDLastSave="0" documentId="13_ncr:1_{C5895FDC-D191-43E4-AB05-511A51CAF3AB}" xr6:coauthVersionLast="45" xr6:coauthVersionMax="45" xr10:uidLastSave="{00000000-0000-0000-0000-000000000000}"/>
  <bookViews>
    <workbookView xWindow="-108" yWindow="-108" windowWidth="23256" windowHeight="12576" activeTab="5" xr2:uid="{C8C55A9C-C25E-4B40-BA61-632E45924D47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I10" i="11"/>
  <c r="I11" i="11"/>
  <c r="I12" i="11"/>
  <c r="I13" i="4" l="1"/>
  <c r="AA15" i="1" l="1"/>
  <c r="C5" i="4"/>
  <c r="M9" i="15"/>
  <c r="M7" i="15"/>
  <c r="K10" i="15"/>
  <c r="K15" i="15"/>
  <c r="I10" i="15"/>
  <c r="I15" i="15"/>
  <c r="H10" i="15"/>
  <c r="H15" i="15"/>
  <c r="F10" i="15"/>
  <c r="F15" i="15"/>
  <c r="E15" i="15"/>
  <c r="C8" i="15"/>
  <c r="E8" i="15" s="1"/>
  <c r="C9" i="15"/>
  <c r="C10" i="15"/>
  <c r="E10" i="15" s="1"/>
  <c r="C11" i="15"/>
  <c r="E11" i="15" s="1"/>
  <c r="C12" i="15"/>
  <c r="C13" i="15"/>
  <c r="C14" i="15"/>
  <c r="C15" i="15"/>
  <c r="C7" i="15"/>
  <c r="E7" i="15" s="1"/>
  <c r="M16" i="15"/>
  <c r="M8" i="15"/>
  <c r="M10" i="15"/>
  <c r="M11" i="15"/>
  <c r="M12" i="15"/>
  <c r="M13" i="15"/>
  <c r="M14" i="15"/>
  <c r="L15" i="15"/>
  <c r="N15" i="15" s="1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H8" i="15" s="1"/>
  <c r="I7" i="12"/>
  <c r="F9" i="15" s="1"/>
  <c r="H9" i="15" s="1"/>
  <c r="I8" i="12"/>
  <c r="I9" i="12"/>
  <c r="F11" i="15" s="1"/>
  <c r="H11" i="15" s="1"/>
  <c r="I10" i="12"/>
  <c r="F12" i="15" s="1"/>
  <c r="H12" i="15" s="1"/>
  <c r="I11" i="12"/>
  <c r="F13" i="15" s="1"/>
  <c r="H13" i="15" s="1"/>
  <c r="I12" i="12"/>
  <c r="F14" i="15" s="1"/>
  <c r="H14" i="15" s="1"/>
  <c r="I13" i="12"/>
  <c r="I5" i="12"/>
  <c r="F7" i="15" s="1"/>
  <c r="H7" i="15" s="1"/>
  <c r="I13" i="1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H16" i="15" l="1"/>
  <c r="E12" i="15"/>
  <c r="E13" i="15"/>
  <c r="E9" i="15"/>
  <c r="L7" i="15"/>
  <c r="C14" i="4"/>
  <c r="I5" i="4"/>
  <c r="E14" i="15"/>
  <c r="L10" i="15"/>
  <c r="N10" i="15" s="1"/>
  <c r="F16" i="15"/>
  <c r="C16" i="15"/>
  <c r="Y15" i="1"/>
  <c r="K13" i="14"/>
  <c r="X10" i="1"/>
  <c r="Z10" i="1" s="1"/>
  <c r="H14" i="13"/>
  <c r="G14" i="13"/>
  <c r="F14" i="13"/>
  <c r="E14" i="13"/>
  <c r="D14" i="13"/>
  <c r="C14" i="13"/>
  <c r="I13" i="13"/>
  <c r="X14" i="1" s="1"/>
  <c r="Z14" i="1" s="1"/>
  <c r="I12" i="13"/>
  <c r="I11" i="13"/>
  <c r="I10" i="13"/>
  <c r="I9" i="13"/>
  <c r="I11" i="15" s="1"/>
  <c r="K11" i="15" s="1"/>
  <c r="I8" i="13"/>
  <c r="X9" i="1" s="1"/>
  <c r="Z9" i="1" s="1"/>
  <c r="I7" i="13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X8" i="1" l="1"/>
  <c r="Z8" i="1" s="1"/>
  <c r="I9" i="15"/>
  <c r="L11" i="15"/>
  <c r="N11" i="15" s="1"/>
  <c r="X11" i="1"/>
  <c r="Z11" i="1" s="1"/>
  <c r="I12" i="15"/>
  <c r="X12" i="1"/>
  <c r="Z12" i="1" s="1"/>
  <c r="I13" i="15"/>
  <c r="X13" i="1"/>
  <c r="Z13" i="1" s="1"/>
  <c r="I14" i="15"/>
  <c r="X7" i="1"/>
  <c r="Z7" i="1" s="1"/>
  <c r="I8" i="15"/>
  <c r="E16" i="15"/>
  <c r="N7" i="15"/>
  <c r="I14" i="13"/>
  <c r="X15" i="1"/>
  <c r="Z15" i="1" s="1"/>
  <c r="L15" i="1"/>
  <c r="I14" i="11"/>
  <c r="I14" i="12"/>
  <c r="K9" i="15" l="1"/>
  <c r="L9" i="15"/>
  <c r="N9" i="15" s="1"/>
  <c r="K12" i="15"/>
  <c r="L12" i="15"/>
  <c r="N12" i="15" s="1"/>
  <c r="K13" i="15"/>
  <c r="L13" i="15"/>
  <c r="N13" i="15" s="1"/>
  <c r="K14" i="15"/>
  <c r="L14" i="15"/>
  <c r="N14" i="15" s="1"/>
  <c r="K8" i="15"/>
  <c r="K16" i="15" s="1"/>
  <c r="L8" i="15"/>
  <c r="I16" i="15"/>
  <c r="K4" i="10"/>
  <c r="N8" i="15" l="1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<sst xmlns="http://schemas.openxmlformats.org/spreadsheetml/2006/main" count="221" uniqueCount="60">
  <si>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</si>
  <si>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</si>
  <si>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</si>
  <si>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</si>
  <si>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</si>
  <si>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</si>
  <si>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</si>
  <si>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</si>
  <si>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</si>
  <si>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</si>
  <si>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</si>
  <si>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</si>
  <si>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</si>
  <si>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</si>
  <si>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</si>
  <si>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</si>
  <si>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</si>
  <si>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</si>
  <si>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</si>
  <si>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</si>
  <si>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</si>
  <si>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</si>
  <si>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</si>
  <si>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</si>
  <si>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</si>
  <si>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</si>
  <si>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</si>
  <si>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</si>
  <si>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</si>
  <si>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</si>
  <si>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</si>
  <si>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</si>
  <si>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</si>
  <si>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</si>
  <si>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</si>
  <si>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</si>
  <si>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</si>
  <si>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</si>
  <si>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</si>
  <si>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</si>
  <si>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</si>
  <si>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</si>
  <si>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</si>
  <si>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</si>
  <si>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</si>
  <si>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</si>
  <si>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</si>
  <si>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</si>
  <si>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</si>
  <si>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</si>
  <si>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</si>
  <si>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</si>
  <si>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หมายเหตุ</t>
  </si>
  <si>
    <t>เจ้าหนี้</t>
  </si>
  <si>
    <t>ลูกหนี้</t>
  </si>
  <si>
    <t>ไม่มียอดเรียกเก็บค่ายาราคาสูง</t>
  </si>
  <si>
    <t>ไม่มียอดเรียกเก็บ</t>
  </si>
  <si>
    <t>หน่วยบริการ......................วังน้ำเย็น.................................</t>
  </si>
  <si>
    <t>หน่วยบริการ...วังน้ำเย็น..............................................</t>
  </si>
  <si>
    <t>เรียกเก็บ 8622 ยังไม่ได้รับการยันยอด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</si>
</sst>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43" fontId="7" fillId="0" borderId="1" xfId="1" applyFont="1" applyFill="1" applyBorder="1" applyAlignment="1">
      <alignment vertical="center"/>
    </xf>
    <xf numFmtId="43" fontId="7" fillId="0" borderId="1" xfId="1" applyFont="1" applyFill="1" applyBorder="1"/>
    <xf numFmtId="43" fontId="7" fillId="0" borderId="1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left"/>
    </xf>
    <xf numFmtId="43" fontId="22" fillId="0" borderId="1" xfId="1" applyFont="1" applyFill="1" applyBorder="1" applyAlignment="1">
      <alignment horizontal="left"/>
    </xf>
    <xf numFmtId="43" fontId="22" fillId="0" borderId="1" xfId="1" applyFont="1" applyFill="1" applyBorder="1" applyAlignment="1">
      <alignment horizontal="right"/>
    </xf>
    <xf numFmtId="43" fontId="4" fillId="8" borderId="1" xfId="1" applyFont="1" applyFill="1" applyBorder="1"/>
    <xf numFmtId="43" fontId="22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8" borderId="1" xfId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/>
    <xf numFmtId="43" fontId="7" fillId="8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0" applyNumberFormat="1" applyFont="1" applyBorder="1"/>
    <xf numFmtId="187" fontId="7" fillId="0" borderId="1" xfId="1" applyNumberFormat="1" applyFont="1" applyBorder="1"/>
    <xf numFmtId="43" fontId="7" fillId="0" borderId="1" xfId="1" applyNumberFormat="1" applyFont="1" applyBorder="1"/>
    <xf numFmtId="43" fontId="6" fillId="8" borderId="1" xfId="0" applyNumberFormat="1" applyFont="1" applyFill="1" applyBorder="1"/>
    <xf numFmtId="187" fontId="7" fillId="0" borderId="1" xfId="1" applyNumberFormat="1" applyFont="1" applyBorder="1" applyAlignment="1">
      <alignment horizontal="right"/>
    </xf>
    <xf numFmtId="0" fontId="7" fillId="0" borderId="0" xfId="0" applyFont="1" applyAlignment="1"/>
    <xf numFmtId="43" fontId="2" fillId="8" borderId="1" xfId="0" applyNumberFormat="1" applyFont="1" applyFill="1" applyBorder="1" applyAlignment="1">
      <alignment horizontal="center"/>
    </xf>
    <xf numFmtId="187" fontId="6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BF8F-7D5F-43FD-AEF8-AF6242DCAAF1}">
  <dimension ref="A1:A9"/>
  <sheetViews>
    <sheetView workbookViewId="0">
      <selection activeCell="H11" sqref="H11"/>
    </sheetView>
  </sheetViews>
  <sheetFormatPr defaultRowHeight="24.6" x14ac:dyDescent="0.7"/>
  <cols>
    <col min="1" max="16384" width="8.7968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EFFC-F9FD-47CD-A096-71ED569A02C2}">
  <dimension ref="A1:K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8" t="s">
        <v>42</v>
      </c>
      <c r="B1" s="78"/>
      <c r="C1" s="78"/>
      <c r="D1" s="78"/>
      <c r="E1" s="78"/>
      <c r="F1" s="78"/>
      <c r="G1" s="78"/>
      <c r="H1" s="78"/>
      <c r="I1" s="78"/>
    </row>
    <row r="2" spans="1:11" ht="29.4" customHeight="1" x14ac:dyDescent="0.85">
      <c r="A2" s="24" t="s">
        <v>57</v>
      </c>
    </row>
    <row r="3" spans="1:11" s="40" customFormat="1" ht="24.6" customHeight="1" x14ac:dyDescent="0.7">
      <c r="A3" s="79" t="s">
        <v>1</v>
      </c>
      <c r="B3" s="79" t="s">
        <v>29</v>
      </c>
      <c r="C3" s="81" t="s">
        <v>15</v>
      </c>
      <c r="D3" s="81" t="s">
        <v>16</v>
      </c>
      <c r="E3" s="81" t="s">
        <v>17</v>
      </c>
      <c r="F3" s="81" t="s">
        <v>18</v>
      </c>
      <c r="G3" s="81" t="s">
        <v>19</v>
      </c>
      <c r="H3" s="81" t="s">
        <v>20</v>
      </c>
      <c r="I3" s="74" t="s">
        <v>21</v>
      </c>
      <c r="J3" s="73" t="s">
        <v>52</v>
      </c>
      <c r="K3" s="73"/>
    </row>
    <row r="4" spans="1:11" s="1" customFormat="1" x14ac:dyDescent="0.7">
      <c r="A4" s="80"/>
      <c r="B4" s="80"/>
      <c r="C4" s="82"/>
      <c r="D4" s="82"/>
      <c r="E4" s="82"/>
      <c r="F4" s="82"/>
      <c r="G4" s="82"/>
      <c r="H4" s="82"/>
      <c r="I4" s="75"/>
      <c r="J4" s="64" t="s">
        <v>53</v>
      </c>
      <c r="K4" s="64" t="s">
        <v>54</v>
      </c>
    </row>
    <row r="5" spans="1:11" x14ac:dyDescent="0.7">
      <c r="A5" s="4">
        <v>10699</v>
      </c>
      <c r="B5" s="5" t="s">
        <v>3</v>
      </c>
      <c r="C5" s="59">
        <v>345093</v>
      </c>
      <c r="D5" s="59">
        <v>79134</v>
      </c>
      <c r="E5" s="60"/>
      <c r="F5" s="61">
        <v>6237</v>
      </c>
      <c r="G5" s="5"/>
      <c r="H5" s="62">
        <v>30900</v>
      </c>
      <c r="I5" s="58">
        <f>SUM(C5:H5)</f>
        <v>461364</v>
      </c>
      <c r="J5" s="65">
        <v>6237.7</v>
      </c>
      <c r="K5" s="67">
        <v>6237</v>
      </c>
    </row>
    <row r="6" spans="1:11" x14ac:dyDescent="0.7">
      <c r="A6" s="4">
        <v>10866</v>
      </c>
      <c r="B6" s="5" t="s">
        <v>4</v>
      </c>
      <c r="C6" s="51"/>
      <c r="D6" s="59">
        <v>3094</v>
      </c>
      <c r="E6" s="59"/>
      <c r="F6" s="52"/>
      <c r="G6" s="5"/>
      <c r="H6" s="62"/>
      <c r="I6" s="12">
        <f t="shared" ref="I6:I14" si="0">SUM(C6:H6)</f>
        <v>3094</v>
      </c>
      <c r="J6" s="5"/>
      <c r="K6" s="5"/>
    </row>
    <row r="7" spans="1:11" x14ac:dyDescent="0.7">
      <c r="A7" s="4">
        <v>10867</v>
      </c>
      <c r="B7" s="5" t="s">
        <v>5</v>
      </c>
      <c r="C7" s="51"/>
      <c r="D7" s="60">
        <v>3249</v>
      </c>
      <c r="E7" s="60"/>
      <c r="F7" s="52"/>
      <c r="G7" s="5"/>
      <c r="H7" s="62"/>
      <c r="I7" s="12">
        <f t="shared" si="0"/>
        <v>3249</v>
      </c>
      <c r="J7" s="5"/>
      <c r="K7" s="5"/>
    </row>
    <row r="8" spans="1:11" x14ac:dyDescent="0.7">
      <c r="A8" s="4">
        <v>10868</v>
      </c>
      <c r="B8" s="5" t="s">
        <v>6</v>
      </c>
      <c r="C8" s="53"/>
      <c r="D8" s="60"/>
      <c r="E8" s="54"/>
      <c r="F8" s="52"/>
      <c r="G8" s="5"/>
      <c r="H8" s="62"/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55"/>
      <c r="D9" s="60">
        <v>1810</v>
      </c>
      <c r="E9" s="54"/>
      <c r="F9" s="52"/>
      <c r="G9" s="5"/>
      <c r="H9" s="62"/>
      <c r="I9" s="12">
        <f t="shared" si="0"/>
        <v>1810</v>
      </c>
      <c r="J9" s="5"/>
      <c r="K9" s="5"/>
    </row>
    <row r="10" spans="1:11" x14ac:dyDescent="0.7">
      <c r="A10" s="4">
        <v>10870</v>
      </c>
      <c r="B10" s="5" t="s">
        <v>8</v>
      </c>
      <c r="C10" s="55"/>
      <c r="D10" s="60">
        <v>5737</v>
      </c>
      <c r="E10" s="54"/>
      <c r="F10" s="52"/>
      <c r="G10" s="5"/>
      <c r="H10" s="62"/>
      <c r="I10" s="12">
        <f t="shared" si="0"/>
        <v>5737</v>
      </c>
      <c r="J10" s="5"/>
      <c r="K10" s="5"/>
    </row>
    <row r="11" spans="1:11" x14ac:dyDescent="0.7">
      <c r="A11" s="4">
        <v>13817</v>
      </c>
      <c r="B11" s="5" t="s">
        <v>9</v>
      </c>
      <c r="C11" s="55"/>
      <c r="D11" s="52">
        <v>74</v>
      </c>
      <c r="E11" s="63">
        <v>106621</v>
      </c>
      <c r="F11" s="52"/>
      <c r="G11" s="5"/>
      <c r="H11" s="62"/>
      <c r="I11" s="58">
        <f t="shared" si="0"/>
        <v>106695</v>
      </c>
      <c r="J11" s="66">
        <v>108221</v>
      </c>
      <c r="K11" s="66">
        <v>106621</v>
      </c>
    </row>
    <row r="12" spans="1:11" x14ac:dyDescent="0.7">
      <c r="A12" s="4">
        <v>28849</v>
      </c>
      <c r="B12" s="5" t="s">
        <v>10</v>
      </c>
      <c r="C12" s="56"/>
      <c r="D12" s="57">
        <v>2970</v>
      </c>
      <c r="E12" s="54"/>
      <c r="F12" s="52"/>
      <c r="G12" s="5"/>
      <c r="H12" s="62"/>
      <c r="I12" s="12">
        <f t="shared" si="0"/>
        <v>2970</v>
      </c>
      <c r="J12" s="5"/>
      <c r="K12" s="5"/>
    </row>
    <row r="13" spans="1:11" x14ac:dyDescent="0.7">
      <c r="A13" s="4">
        <v>28850</v>
      </c>
      <c r="B13" s="5" t="s">
        <v>11</v>
      </c>
      <c r="C13" s="62"/>
      <c r="D13" s="62"/>
      <c r="E13" s="62"/>
      <c r="F13" s="62"/>
      <c r="G13" s="62"/>
      <c r="H13" s="62"/>
      <c r="I13" s="12">
        <f t="shared" si="0"/>
        <v>0</v>
      </c>
      <c r="J13" s="5"/>
      <c r="K13" s="5"/>
    </row>
    <row r="14" spans="1:11" s="8" customFormat="1" x14ac:dyDescent="0.7">
      <c r="A14" s="76" t="s">
        <v>0</v>
      </c>
      <c r="B14" s="77"/>
      <c r="C14" s="7">
        <f t="shared" ref="C14:H14" si="1">SUM(C5:C13)</f>
        <v>345093</v>
      </c>
      <c r="D14" s="6">
        <f t="shared" si="1"/>
        <v>96068</v>
      </c>
      <c r="E14" s="6">
        <f t="shared" si="1"/>
        <v>106621</v>
      </c>
      <c r="F14" s="6">
        <f t="shared" si="1"/>
        <v>6237</v>
      </c>
      <c r="G14" s="6">
        <f t="shared" si="1"/>
        <v>0</v>
      </c>
      <c r="H14" s="6">
        <f t="shared" si="1"/>
        <v>30900</v>
      </c>
      <c r="I14" s="12">
        <f t="shared" si="0"/>
        <v>584919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701-73E9-4A18-9073-66CDAD9C9C88}">
  <dimension ref="A1:K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8" t="s">
        <v>43</v>
      </c>
      <c r="B1" s="78"/>
      <c r="C1" s="78"/>
      <c r="D1" s="78"/>
      <c r="E1" s="78"/>
      <c r="F1" s="78"/>
      <c r="G1" s="78"/>
      <c r="H1" s="78"/>
      <c r="I1" s="78"/>
    </row>
    <row r="2" spans="1:11" ht="29.4" customHeight="1" x14ac:dyDescent="0.85">
      <c r="A2" s="24" t="s">
        <v>57</v>
      </c>
    </row>
    <row r="3" spans="1:11" s="40" customFormat="1" ht="24.6" customHeight="1" x14ac:dyDescent="0.7">
      <c r="A3" s="79" t="s">
        <v>1</v>
      </c>
      <c r="B3" s="79" t="s">
        <v>29</v>
      </c>
      <c r="C3" s="81" t="s">
        <v>15</v>
      </c>
      <c r="D3" s="81" t="s">
        <v>16</v>
      </c>
      <c r="E3" s="81" t="s">
        <v>17</v>
      </c>
      <c r="F3" s="81" t="s">
        <v>18</v>
      </c>
      <c r="G3" s="81" t="s">
        <v>19</v>
      </c>
      <c r="H3" s="81" t="s">
        <v>20</v>
      </c>
      <c r="I3" s="74" t="s">
        <v>21</v>
      </c>
      <c r="J3" s="73" t="s">
        <v>52</v>
      </c>
      <c r="K3" s="73"/>
    </row>
    <row r="4" spans="1:11" s="1" customFormat="1" x14ac:dyDescent="0.7">
      <c r="A4" s="80"/>
      <c r="B4" s="80"/>
      <c r="C4" s="82"/>
      <c r="D4" s="82"/>
      <c r="E4" s="82"/>
      <c r="F4" s="82"/>
      <c r="G4" s="82"/>
      <c r="H4" s="82"/>
      <c r="I4" s="75"/>
      <c r="J4" s="64" t="s">
        <v>53</v>
      </c>
      <c r="K4" s="64" t="s">
        <v>54</v>
      </c>
    </row>
    <row r="5" spans="1:11" x14ac:dyDescent="0.7">
      <c r="A5" s="4">
        <v>10699</v>
      </c>
      <c r="B5" s="5" t="s">
        <v>3</v>
      </c>
      <c r="C5" s="10">
        <v>339703</v>
      </c>
      <c r="D5" s="10">
        <v>76211</v>
      </c>
      <c r="E5" s="10"/>
      <c r="F5" s="68">
        <v>3526.6</v>
      </c>
      <c r="G5" s="10"/>
      <c r="H5" s="10">
        <v>25320</v>
      </c>
      <c r="I5" s="58">
        <f>SUM(C5:H5)</f>
        <v>444760.6</v>
      </c>
      <c r="J5" s="65" t="s">
        <v>55</v>
      </c>
      <c r="K5" s="67">
        <v>3526.6</v>
      </c>
    </row>
    <row r="6" spans="1:11" x14ac:dyDescent="0.7">
      <c r="A6" s="4">
        <v>10866</v>
      </c>
      <c r="B6" s="5" t="s">
        <v>4</v>
      </c>
      <c r="C6" s="10"/>
      <c r="D6" s="10">
        <v>833</v>
      </c>
      <c r="E6" s="10"/>
      <c r="F6" s="10"/>
      <c r="G6" s="10"/>
      <c r="H6" s="10"/>
      <c r="I6" s="12">
        <f t="shared" ref="I6:I14" si="0">SUM(C6:H6)</f>
        <v>833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301</v>
      </c>
      <c r="E7" s="10"/>
      <c r="F7" s="10"/>
      <c r="G7" s="10"/>
      <c r="H7" s="10"/>
      <c r="I7" s="12">
        <f t="shared" si="0"/>
        <v>301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>
        <v>1800</v>
      </c>
      <c r="E9" s="10"/>
      <c r="F9" s="10"/>
      <c r="G9" s="10"/>
      <c r="H9" s="10"/>
      <c r="I9" s="12">
        <f t="shared" si="0"/>
        <v>1800</v>
      </c>
      <c r="J9" s="5"/>
      <c r="K9" s="5"/>
    </row>
    <row r="10" spans="1:11" x14ac:dyDescent="0.7">
      <c r="A10" s="4">
        <v>10870</v>
      </c>
      <c r="B10" s="5" t="s">
        <v>8</v>
      </c>
      <c r="C10" s="10"/>
      <c r="D10" s="10">
        <v>5876</v>
      </c>
      <c r="E10" s="10"/>
      <c r="F10" s="10"/>
      <c r="G10" s="10"/>
      <c r="H10" s="10"/>
      <c r="I10" s="12">
        <f t="shared" si="0"/>
        <v>5876</v>
      </c>
      <c r="J10" s="5"/>
      <c r="K10" s="5"/>
    </row>
    <row r="11" spans="1:11" x14ac:dyDescent="0.7">
      <c r="A11" s="4">
        <v>13817</v>
      </c>
      <c r="B11" s="5" t="s">
        <v>9</v>
      </c>
      <c r="C11" s="10"/>
      <c r="D11" s="10">
        <v>2033</v>
      </c>
      <c r="E11" s="10">
        <v>120837</v>
      </c>
      <c r="F11" s="10"/>
      <c r="G11" s="10"/>
      <c r="H11" s="10"/>
      <c r="I11" s="12">
        <f t="shared" si="0"/>
        <v>122870</v>
      </c>
      <c r="J11" s="66"/>
      <c r="K11" s="66"/>
    </row>
    <row r="12" spans="1:11" x14ac:dyDescent="0.7">
      <c r="A12" s="4">
        <v>28849</v>
      </c>
      <c r="B12" s="5" t="s">
        <v>10</v>
      </c>
      <c r="C12" s="10"/>
      <c r="D12" s="10">
        <v>2892</v>
      </c>
      <c r="E12" s="10"/>
      <c r="F12" s="10"/>
      <c r="G12" s="10"/>
      <c r="H12" s="10"/>
      <c r="I12" s="12">
        <f t="shared" si="0"/>
        <v>2892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76" t="s">
        <v>0</v>
      </c>
      <c r="B14" s="77"/>
      <c r="C14" s="7">
        <f t="shared" ref="C14:H14" si="1">SUM(C5:C13)</f>
        <v>339703</v>
      </c>
      <c r="D14" s="6">
        <f t="shared" si="1"/>
        <v>89946</v>
      </c>
      <c r="E14" s="6">
        <f t="shared" si="1"/>
        <v>120837</v>
      </c>
      <c r="F14" s="6">
        <f t="shared" si="1"/>
        <v>3526.6</v>
      </c>
      <c r="G14" s="6">
        <f t="shared" si="1"/>
        <v>0</v>
      </c>
      <c r="H14" s="6">
        <f t="shared" si="1"/>
        <v>25320</v>
      </c>
      <c r="I14" s="12">
        <f t="shared" si="0"/>
        <v>579332.6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2BB-A986-4DED-8D0D-1A6007637E91}">
  <dimension ref="A1:K14"/>
  <sheetViews>
    <sheetView workbookViewId="0">
      <selection activeCell="I9" sqref="I9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8" t="s">
        <v>44</v>
      </c>
      <c r="B1" s="78"/>
      <c r="C1" s="78"/>
      <c r="D1" s="78"/>
      <c r="E1" s="78"/>
      <c r="F1" s="78"/>
      <c r="G1" s="78"/>
      <c r="H1" s="78"/>
      <c r="I1" s="78"/>
    </row>
    <row r="2" spans="1:11" ht="29.4" customHeight="1" x14ac:dyDescent="0.85">
      <c r="A2" s="24" t="s">
        <v>57</v>
      </c>
    </row>
    <row r="3" spans="1:11" s="40" customFormat="1" ht="24.6" customHeight="1" x14ac:dyDescent="0.7">
      <c r="A3" s="79" t="s">
        <v>1</v>
      </c>
      <c r="B3" s="79" t="s">
        <v>29</v>
      </c>
      <c r="C3" s="81" t="s">
        <v>15</v>
      </c>
      <c r="D3" s="81" t="s">
        <v>16</v>
      </c>
      <c r="E3" s="81" t="s">
        <v>17</v>
      </c>
      <c r="F3" s="81" t="s">
        <v>18</v>
      </c>
      <c r="G3" s="81" t="s">
        <v>19</v>
      </c>
      <c r="H3" s="81" t="s">
        <v>20</v>
      </c>
      <c r="I3" s="74" t="s">
        <v>21</v>
      </c>
      <c r="J3" s="73" t="s">
        <v>52</v>
      </c>
      <c r="K3" s="73"/>
    </row>
    <row r="4" spans="1:11" s="1" customFormat="1" x14ac:dyDescent="0.7">
      <c r="A4" s="80"/>
      <c r="B4" s="80"/>
      <c r="C4" s="82"/>
      <c r="D4" s="82"/>
      <c r="E4" s="82"/>
      <c r="F4" s="82"/>
      <c r="G4" s="82"/>
      <c r="H4" s="82"/>
      <c r="I4" s="75"/>
      <c r="J4" s="64" t="s">
        <v>53</v>
      </c>
      <c r="K4" s="64" t="s">
        <v>54</v>
      </c>
    </row>
    <row r="5" spans="1:11" x14ac:dyDescent="0.7">
      <c r="A5" s="4">
        <v>10699</v>
      </c>
      <c r="B5" s="5" t="s">
        <v>3</v>
      </c>
      <c r="C5" s="10">
        <v>338634</v>
      </c>
      <c r="D5" s="10">
        <v>88341</v>
      </c>
      <c r="E5" s="10"/>
      <c r="F5" s="10"/>
      <c r="G5" s="10"/>
      <c r="H5" s="10">
        <v>13500</v>
      </c>
      <c r="I5" s="12">
        <f t="shared" ref="I5:I14" si="0">SUM(C5:H5)</f>
        <v>440475</v>
      </c>
      <c r="J5" s="65"/>
      <c r="K5" s="67"/>
    </row>
    <row r="6" spans="1:11" x14ac:dyDescent="0.7">
      <c r="A6" s="4">
        <v>10866</v>
      </c>
      <c r="B6" s="5" t="s">
        <v>4</v>
      </c>
      <c r="C6" s="10"/>
      <c r="D6" s="10">
        <v>519</v>
      </c>
      <c r="E6" s="10"/>
      <c r="F6" s="10"/>
      <c r="G6" s="10"/>
      <c r="H6" s="10"/>
      <c r="I6" s="12">
        <f t="shared" si="0"/>
        <v>519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68">
        <v>1470</v>
      </c>
      <c r="E7" s="10"/>
      <c r="F7" s="10"/>
      <c r="G7" s="10"/>
      <c r="H7" s="10"/>
      <c r="I7" s="58">
        <f t="shared" si="0"/>
        <v>1470</v>
      </c>
      <c r="J7" s="69" t="s">
        <v>56</v>
      </c>
      <c r="K7" s="69">
        <v>1470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2">
        <f t="shared" si="0"/>
        <v>0</v>
      </c>
      <c r="J8" s="69"/>
      <c r="K8" s="69"/>
    </row>
    <row r="9" spans="1:11" x14ac:dyDescent="0.7">
      <c r="A9" s="4">
        <v>10869</v>
      </c>
      <c r="B9" s="5" t="s">
        <v>7</v>
      </c>
      <c r="C9" s="10"/>
      <c r="D9" s="68">
        <v>4776</v>
      </c>
      <c r="E9" s="10"/>
      <c r="F9" s="10"/>
      <c r="G9" s="10"/>
      <c r="H9" s="10"/>
      <c r="I9" s="58">
        <f t="shared" si="0"/>
        <v>4776</v>
      </c>
      <c r="J9" s="69">
        <v>1470</v>
      </c>
      <c r="K9" s="69">
        <v>4776</v>
      </c>
    </row>
    <row r="10" spans="1:11" x14ac:dyDescent="0.7">
      <c r="A10" s="4">
        <v>10870</v>
      </c>
      <c r="B10" s="5" t="s">
        <v>8</v>
      </c>
      <c r="C10" s="10"/>
      <c r="D10" s="68">
        <v>2400</v>
      </c>
      <c r="E10" s="10"/>
      <c r="F10" s="10"/>
      <c r="G10" s="10"/>
      <c r="H10" s="10"/>
      <c r="I10" s="58">
        <f t="shared" si="0"/>
        <v>2400</v>
      </c>
      <c r="J10" s="72" t="s">
        <v>59</v>
      </c>
      <c r="K10" s="69">
        <v>2400</v>
      </c>
    </row>
    <row r="11" spans="1:11" x14ac:dyDescent="0.7">
      <c r="A11" s="4">
        <v>13817</v>
      </c>
      <c r="B11" s="5" t="s">
        <v>9</v>
      </c>
      <c r="C11" s="10"/>
      <c r="D11" s="10">
        <v>1888</v>
      </c>
      <c r="E11" s="68">
        <v>99428</v>
      </c>
      <c r="F11" s="10"/>
      <c r="G11" s="10"/>
      <c r="H11" s="10"/>
      <c r="I11" s="58">
        <f t="shared" si="0"/>
        <v>101316</v>
      </c>
      <c r="J11" s="69">
        <v>99628</v>
      </c>
      <c r="K11" s="69">
        <v>99428</v>
      </c>
    </row>
    <row r="12" spans="1:11" x14ac:dyDescent="0.7">
      <c r="A12" s="4">
        <v>28849</v>
      </c>
      <c r="B12" s="5" t="s">
        <v>10</v>
      </c>
      <c r="C12" s="10"/>
      <c r="D12" s="10">
        <v>3625</v>
      </c>
      <c r="E12" s="10"/>
      <c r="F12" s="10"/>
      <c r="G12" s="10"/>
      <c r="H12" s="10"/>
      <c r="I12" s="12">
        <f t="shared" si="0"/>
        <v>3625</v>
      </c>
      <c r="J12" s="5"/>
      <c r="K12" s="5"/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76" t="s">
        <v>0</v>
      </c>
      <c r="B14" s="77"/>
      <c r="C14" s="7">
        <f t="shared" ref="C14:H14" si="1">SUM(C5:C13)</f>
        <v>338634</v>
      </c>
      <c r="D14" s="6">
        <f t="shared" si="1"/>
        <v>103019</v>
      </c>
      <c r="E14" s="6">
        <f t="shared" si="1"/>
        <v>99428</v>
      </c>
      <c r="F14" s="6">
        <f t="shared" si="1"/>
        <v>0</v>
      </c>
      <c r="G14" s="6">
        <f t="shared" si="1"/>
        <v>0</v>
      </c>
      <c r="H14" s="6">
        <f t="shared" si="1"/>
        <v>13500</v>
      </c>
      <c r="I14" s="12">
        <f t="shared" si="0"/>
        <v>554581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C2-E01F-4270-8FA8-F3472C65AEE6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78" t="s">
        <v>39</v>
      </c>
      <c r="B1" s="78"/>
      <c r="C1" s="78"/>
      <c r="D1" s="78"/>
      <c r="E1" s="78"/>
      <c r="F1" s="78"/>
      <c r="G1" s="78"/>
      <c r="H1" s="78"/>
      <c r="I1" s="78"/>
    </row>
    <row r="2" spans="1:9" ht="29.4" customHeight="1" x14ac:dyDescent="0.85">
      <c r="A2" s="24" t="s">
        <v>57</v>
      </c>
    </row>
    <row r="3" spans="1:9" s="11" customFormat="1" x14ac:dyDescent="0.7">
      <c r="A3" s="85" t="s">
        <v>1</v>
      </c>
      <c r="B3" s="79" t="s">
        <v>29</v>
      </c>
      <c r="C3" s="81" t="s">
        <v>15</v>
      </c>
      <c r="D3" s="81" t="s">
        <v>16</v>
      </c>
      <c r="E3" s="81" t="s">
        <v>17</v>
      </c>
      <c r="F3" s="81" t="s">
        <v>18</v>
      </c>
      <c r="G3" s="81" t="s">
        <v>19</v>
      </c>
      <c r="H3" s="84" t="s">
        <v>20</v>
      </c>
      <c r="I3" s="83" t="s">
        <v>21</v>
      </c>
    </row>
    <row r="4" spans="1:9" s="1" customFormat="1" x14ac:dyDescent="0.7">
      <c r="A4" s="85"/>
      <c r="B4" s="80"/>
      <c r="C4" s="82"/>
      <c r="D4" s="82"/>
      <c r="E4" s="82"/>
      <c r="F4" s="82"/>
      <c r="G4" s="82"/>
      <c r="H4" s="84"/>
      <c r="I4" s="83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1023430</v>
      </c>
      <c r="D5" s="10">
        <f>'มกราคม 63'!D5+'กุมภาพันธ์ 63'!D5+'มีนาคม 63'!D5</f>
        <v>243686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9763.6</v>
      </c>
      <c r="G5" s="10">
        <f>'มกราคม 63'!G5+'กุมภาพันธ์ 63'!G5+'มีนาคม 63'!G5</f>
        <v>0</v>
      </c>
      <c r="H5" s="10">
        <f>'มกราคม 63'!H5+'กุมภาพันธ์ 63'!H5+'มีนาคม 63'!H5</f>
        <v>69720</v>
      </c>
      <c r="I5" s="12">
        <f>SUM(C5:H5)</f>
        <v>1346599.6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4446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4446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5020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5020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0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8386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8386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0</v>
      </c>
      <c r="D10" s="10">
        <f>'มกราคม 63'!D10+'กุมภาพันธ์ 63'!D10+'มีนาคม 63'!D10</f>
        <v>14013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14013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3995</v>
      </c>
      <c r="E11" s="10">
        <f>'มกราคม 63'!E11+'กุมภาพันธ์ 63'!E11+'มีนาคม 63'!E11</f>
        <v>326886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330881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9487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9487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0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0</v>
      </c>
    </row>
    <row r="14" spans="1:9" s="8" customFormat="1" x14ac:dyDescent="0.7">
      <c r="A14" s="76" t="s">
        <v>0</v>
      </c>
      <c r="B14" s="77"/>
      <c r="C14" s="7">
        <f>SUM(C5:C13)</f>
        <v>1023430</v>
      </c>
      <c r="D14" s="6">
        <f t="shared" ref="D14:H14" si="1">SUM(D5:D13)</f>
        <v>289033</v>
      </c>
      <c r="E14" s="6">
        <f t="shared" si="1"/>
        <v>326886</v>
      </c>
      <c r="F14" s="6">
        <f t="shared" si="1"/>
        <v>9763.6</v>
      </c>
      <c r="G14" s="6">
        <f t="shared" si="1"/>
        <v>0</v>
      </c>
      <c r="H14" s="6">
        <f t="shared" si="1"/>
        <v>69720</v>
      </c>
      <c r="I14" s="12">
        <f>SUM(C14:H14)</f>
        <v>1718832.6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O16"/>
  <sheetViews>
    <sheetView tabSelected="1" workbookViewId="0">
      <selection activeCell="N11" sqref="N11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33.6" customHeight="1" x14ac:dyDescent="0.85">
      <c r="A2" s="24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33.6" customHeight="1" x14ac:dyDescent="0.95">
      <c r="A3" s="87" t="s">
        <v>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s="40" customFormat="1" ht="24.6" customHeight="1" x14ac:dyDescent="0.7">
      <c r="A4" s="88" t="s">
        <v>49</v>
      </c>
      <c r="B4" s="88"/>
      <c r="C4" s="89" t="s">
        <v>13</v>
      </c>
      <c r="D4" s="89"/>
      <c r="E4" s="89"/>
      <c r="F4" s="89"/>
      <c r="G4" s="89"/>
      <c r="H4" s="89"/>
      <c r="I4" s="89"/>
      <c r="J4" s="89"/>
      <c r="K4" s="90"/>
      <c r="L4" s="91" t="s">
        <v>46</v>
      </c>
      <c r="M4" s="89"/>
      <c r="N4" s="90"/>
    </row>
    <row r="5" spans="1:15" s="2" customFormat="1" ht="25.2" customHeight="1" x14ac:dyDescent="0.7">
      <c r="A5" s="98" t="s">
        <v>1</v>
      </c>
      <c r="B5" s="99" t="s">
        <v>2</v>
      </c>
      <c r="C5" s="92">
        <v>23012</v>
      </c>
      <c r="D5" s="93"/>
      <c r="E5" s="93"/>
      <c r="F5" s="92">
        <v>23043</v>
      </c>
      <c r="G5" s="93"/>
      <c r="H5" s="93"/>
      <c r="I5" s="92">
        <v>23071</v>
      </c>
      <c r="J5" s="93"/>
      <c r="K5" s="93"/>
      <c r="L5" s="94" t="s">
        <v>38</v>
      </c>
      <c r="M5" s="96" t="s">
        <v>14</v>
      </c>
      <c r="N5" s="97" t="s">
        <v>31</v>
      </c>
    </row>
    <row r="6" spans="1:15" ht="31.2" customHeight="1" x14ac:dyDescent="0.7">
      <c r="A6" s="80"/>
      <c r="B6" s="100"/>
      <c r="C6" s="41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95"/>
      <c r="M6" s="96"/>
      <c r="N6" s="97"/>
    </row>
    <row r="7" spans="1:15" x14ac:dyDescent="0.7">
      <c r="A7" s="4">
        <v>10699</v>
      </c>
      <c r="B7" s="5" t="s">
        <v>3</v>
      </c>
      <c r="C7" s="10">
        <f>'มกราคม 63'!I5</f>
        <v>461364</v>
      </c>
      <c r="D7" s="16"/>
      <c r="E7" s="18">
        <f>C7-D7</f>
        <v>461364</v>
      </c>
      <c r="F7" s="10">
        <f>'กุมภาพันธ์ 63'!I5</f>
        <v>444760.6</v>
      </c>
      <c r="G7" s="16"/>
      <c r="H7" s="18">
        <f>F7-G7</f>
        <v>444760.6</v>
      </c>
      <c r="I7" s="10">
        <f>'มีนาคม 63'!I5</f>
        <v>440475</v>
      </c>
      <c r="J7" s="16"/>
      <c r="K7" s="18">
        <f>I7-J7</f>
        <v>440475</v>
      </c>
      <c r="L7" s="10">
        <f>C7+F7+I7</f>
        <v>1346599.6</v>
      </c>
      <c r="M7" s="21">
        <f>D7+G7+J7</f>
        <v>0</v>
      </c>
      <c r="N7" s="71">
        <f>L7-M7</f>
        <v>1346599.6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3094</v>
      </c>
      <c r="D8" s="16"/>
      <c r="E8" s="18">
        <f t="shared" ref="E8:E15" si="0">C8-D8</f>
        <v>3094</v>
      </c>
      <c r="F8" s="10">
        <f>'กุมภาพันธ์ 63'!I6</f>
        <v>833</v>
      </c>
      <c r="G8" s="16"/>
      <c r="H8" s="18">
        <f t="shared" ref="H8:H15" si="1">F8-G8</f>
        <v>833</v>
      </c>
      <c r="I8" s="10">
        <f>'มีนาคม 63'!I6</f>
        <v>519</v>
      </c>
      <c r="J8" s="16"/>
      <c r="K8" s="18">
        <f t="shared" ref="K8:K15" si="2">I8-J8</f>
        <v>519</v>
      </c>
      <c r="L8" s="10">
        <f t="shared" ref="L8:L15" si="3">C8+F8+I8</f>
        <v>4446</v>
      </c>
      <c r="M8" s="21">
        <f t="shared" ref="M8:M15" si="4">D8+G8+J8</f>
        <v>0</v>
      </c>
      <c r="N8" s="27">
        <f t="shared" ref="N8:N15" si="5">L8-M8</f>
        <v>4446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3249</v>
      </c>
      <c r="D9" s="16"/>
      <c r="E9" s="18">
        <f t="shared" si="0"/>
        <v>3249</v>
      </c>
      <c r="F9" s="10">
        <f>'กุมภาพันธ์ 63'!I7</f>
        <v>301</v>
      </c>
      <c r="G9" s="16"/>
      <c r="H9" s="18">
        <f t="shared" si="1"/>
        <v>301</v>
      </c>
      <c r="I9" s="10">
        <f>'มีนาคม 63'!I7</f>
        <v>1470</v>
      </c>
      <c r="J9" s="16"/>
      <c r="K9" s="18">
        <f t="shared" si="2"/>
        <v>1470</v>
      </c>
      <c r="L9" s="10">
        <f>C9+F9+I9</f>
        <v>5020</v>
      </c>
      <c r="M9" s="21">
        <f>D9+G9+J9</f>
        <v>0</v>
      </c>
      <c r="N9" s="71">
        <f t="shared" si="5"/>
        <v>5020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0</v>
      </c>
      <c r="D10" s="16"/>
      <c r="E10" s="18">
        <f t="shared" si="0"/>
        <v>0</v>
      </c>
      <c r="F10" s="10">
        <f>'กุมภาพันธ์ 63'!I8</f>
        <v>0</v>
      </c>
      <c r="G10" s="16"/>
      <c r="H10" s="18">
        <f t="shared" si="1"/>
        <v>0</v>
      </c>
      <c r="I10" s="10">
        <f>'มีนาคม 63'!I8</f>
        <v>0</v>
      </c>
      <c r="J10" s="16"/>
      <c r="K10" s="18">
        <f t="shared" si="2"/>
        <v>0</v>
      </c>
      <c r="L10" s="10">
        <f t="shared" si="3"/>
        <v>0</v>
      </c>
      <c r="M10" s="21">
        <f t="shared" si="4"/>
        <v>0</v>
      </c>
      <c r="N10" s="27">
        <f t="shared" si="5"/>
        <v>0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1810</v>
      </c>
      <c r="D11" s="16"/>
      <c r="E11" s="18">
        <f t="shared" si="0"/>
        <v>1810</v>
      </c>
      <c r="F11" s="10">
        <f>'กุมภาพันธ์ 63'!I9</f>
        <v>1800</v>
      </c>
      <c r="G11" s="16"/>
      <c r="H11" s="18">
        <f t="shared" si="1"/>
        <v>1800</v>
      </c>
      <c r="I11" s="10">
        <f>'มีนาคม 63'!I9</f>
        <v>4776</v>
      </c>
      <c r="J11" s="16"/>
      <c r="K11" s="18">
        <f t="shared" si="2"/>
        <v>4776</v>
      </c>
      <c r="L11" s="10">
        <f t="shared" si="3"/>
        <v>8386</v>
      </c>
      <c r="M11" s="21">
        <f t="shared" si="4"/>
        <v>0</v>
      </c>
      <c r="N11" s="71">
        <f t="shared" si="5"/>
        <v>8386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5737</v>
      </c>
      <c r="D12" s="16"/>
      <c r="E12" s="18">
        <f t="shared" si="0"/>
        <v>5737</v>
      </c>
      <c r="F12" s="10">
        <f>'กุมภาพันธ์ 63'!I10</f>
        <v>5876</v>
      </c>
      <c r="G12" s="16"/>
      <c r="H12" s="18">
        <f t="shared" si="1"/>
        <v>5876</v>
      </c>
      <c r="I12" s="10">
        <f>'มีนาคม 63'!I10</f>
        <v>2400</v>
      </c>
      <c r="J12" s="16"/>
      <c r="K12" s="18">
        <f t="shared" si="2"/>
        <v>2400</v>
      </c>
      <c r="L12" s="10">
        <f t="shared" si="3"/>
        <v>14013</v>
      </c>
      <c r="M12" s="21">
        <f t="shared" si="4"/>
        <v>0</v>
      </c>
      <c r="N12" s="71">
        <f t="shared" si="5"/>
        <v>14013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106695</v>
      </c>
      <c r="D13" s="16"/>
      <c r="E13" s="18">
        <f t="shared" si="0"/>
        <v>106695</v>
      </c>
      <c r="F13" s="10">
        <f>'กุมภาพันธ์ 63'!I11</f>
        <v>122870</v>
      </c>
      <c r="G13" s="16"/>
      <c r="H13" s="18">
        <f t="shared" si="1"/>
        <v>122870</v>
      </c>
      <c r="I13" s="10">
        <f>'มีนาคม 63'!I11</f>
        <v>101316</v>
      </c>
      <c r="J13" s="16"/>
      <c r="K13" s="18">
        <f t="shared" si="2"/>
        <v>101316</v>
      </c>
      <c r="L13" s="10">
        <f t="shared" si="3"/>
        <v>330881</v>
      </c>
      <c r="M13" s="21">
        <f t="shared" si="4"/>
        <v>0</v>
      </c>
      <c r="N13" s="71">
        <f t="shared" si="5"/>
        <v>330881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2970</v>
      </c>
      <c r="D14" s="16"/>
      <c r="E14" s="18">
        <f t="shared" si="0"/>
        <v>2970</v>
      </c>
      <c r="F14" s="10">
        <f>'กุมภาพันธ์ 63'!I12</f>
        <v>2892</v>
      </c>
      <c r="G14" s="16"/>
      <c r="H14" s="18">
        <f t="shared" si="1"/>
        <v>2892</v>
      </c>
      <c r="I14" s="10">
        <f>'มีนาคม 63'!I12</f>
        <v>3625</v>
      </c>
      <c r="J14" s="16"/>
      <c r="K14" s="18">
        <f t="shared" si="2"/>
        <v>3625</v>
      </c>
      <c r="L14" s="10">
        <f t="shared" si="3"/>
        <v>9487</v>
      </c>
      <c r="M14" s="21">
        <f t="shared" si="4"/>
        <v>0</v>
      </c>
      <c r="N14" s="27">
        <f t="shared" si="5"/>
        <v>9487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0</v>
      </c>
      <c r="D15" s="16"/>
      <c r="E15" s="18">
        <f t="shared" si="0"/>
        <v>0</v>
      </c>
      <c r="F15" s="10">
        <f>'กุมภาพันธ์ 63'!I13</f>
        <v>0</v>
      </c>
      <c r="G15" s="16"/>
      <c r="H15" s="18">
        <f t="shared" si="1"/>
        <v>0</v>
      </c>
      <c r="I15" s="10">
        <f>'มีนาคม 63'!I13</f>
        <v>0</v>
      </c>
      <c r="J15" s="16"/>
      <c r="K15" s="18">
        <f t="shared" si="2"/>
        <v>0</v>
      </c>
      <c r="L15" s="10">
        <f t="shared" si="3"/>
        <v>0</v>
      </c>
      <c r="M15" s="21">
        <f t="shared" si="4"/>
        <v>0</v>
      </c>
      <c r="N15" s="27">
        <f t="shared" si="5"/>
        <v>0</v>
      </c>
      <c r="O15" s="47"/>
    </row>
    <row r="16" spans="1:15" s="26" customFormat="1" x14ac:dyDescent="0.7">
      <c r="A16" s="76" t="s">
        <v>0</v>
      </c>
      <c r="B16" s="77"/>
      <c r="C16" s="7">
        <f>SUM(C7:C15)</f>
        <v>584919</v>
      </c>
      <c r="D16" s="14">
        <f t="shared" ref="D16:K16" si="6">SUM(D7:D15)</f>
        <v>0</v>
      </c>
      <c r="E16" s="19">
        <f t="shared" si="6"/>
        <v>584919</v>
      </c>
      <c r="F16" s="7">
        <f t="shared" si="6"/>
        <v>579332.6</v>
      </c>
      <c r="G16" s="14">
        <f t="shared" si="6"/>
        <v>0</v>
      </c>
      <c r="H16" s="19">
        <f t="shared" si="6"/>
        <v>579332.6</v>
      </c>
      <c r="I16" s="7">
        <f t="shared" si="6"/>
        <v>554581</v>
      </c>
      <c r="J16" s="14">
        <f t="shared" si="6"/>
        <v>0</v>
      </c>
      <c r="K16" s="19">
        <f t="shared" si="6"/>
        <v>554581</v>
      </c>
      <c r="L16" s="20">
        <f>SUM(L7:L15)</f>
        <v>1718832.6</v>
      </c>
      <c r="M16" s="22">
        <f>SUM(M7:M15)</f>
        <v>0</v>
      </c>
      <c r="N16" s="23">
        <f>SUM(N7:N15)</f>
        <v>1718832.6</v>
      </c>
    </row>
  </sheetData>
  <mergeCells count="14">
    <mergeCell ref="A16:B16"/>
    <mergeCell ref="I5:K5"/>
    <mergeCell ref="L5:L6"/>
    <mergeCell ref="M5:M6"/>
    <mergeCell ref="N5:N6"/>
    <mergeCell ref="A5:A6"/>
    <mergeCell ref="B5:B6"/>
    <mergeCell ref="C5:E5"/>
    <mergeCell ref="F5:H5"/>
    <mergeCell ref="A1:N1"/>
    <mergeCell ref="A3:N3"/>
    <mergeCell ref="A4:B4"/>
    <mergeCell ref="C4:K4"/>
    <mergeCell ref="L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C15"/>
  <sheetViews>
    <sheetView zoomScale="70" zoomScaleNormal="70" workbookViewId="0">
      <selection activeCell="R17" sqref="R17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296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42"/>
      <c r="Y1" s="42"/>
      <c r="Z1" s="42"/>
    </row>
    <row r="2" spans="1:29" ht="21" customHeight="1" x14ac:dyDescent="0.85">
      <c r="A2" s="24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43"/>
      <c r="Y2" s="43"/>
      <c r="Z2" s="43"/>
    </row>
    <row r="3" spans="1:29" s="11" customFormat="1" ht="24.6" customHeight="1" x14ac:dyDescent="0.7">
      <c r="A3" s="88" t="s">
        <v>33</v>
      </c>
      <c r="B3" s="88"/>
      <c r="C3" s="91" t="s">
        <v>13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91" t="s">
        <v>36</v>
      </c>
      <c r="V3" s="89"/>
      <c r="W3" s="90"/>
      <c r="X3" s="91" t="s">
        <v>37</v>
      </c>
      <c r="Y3" s="89"/>
      <c r="Z3" s="90"/>
      <c r="AA3" s="101" t="s">
        <v>34</v>
      </c>
      <c r="AB3" s="102" t="s">
        <v>35</v>
      </c>
    </row>
    <row r="4" spans="1:29" s="2" customFormat="1" ht="25.2" customHeight="1" x14ac:dyDescent="0.7">
      <c r="A4" s="98" t="s">
        <v>1</v>
      </c>
      <c r="B4" s="99" t="s">
        <v>2</v>
      </c>
      <c r="C4" s="92">
        <v>242066</v>
      </c>
      <c r="D4" s="92"/>
      <c r="E4" s="92"/>
      <c r="F4" s="92">
        <v>22951</v>
      </c>
      <c r="G4" s="92"/>
      <c r="H4" s="92"/>
      <c r="I4" s="92">
        <v>22981</v>
      </c>
      <c r="J4" s="93"/>
      <c r="K4" s="93"/>
      <c r="L4" s="92">
        <v>23012</v>
      </c>
      <c r="M4" s="93"/>
      <c r="N4" s="93"/>
      <c r="O4" s="92">
        <v>23012</v>
      </c>
      <c r="P4" s="93"/>
      <c r="Q4" s="93"/>
      <c r="R4" s="92">
        <v>23012</v>
      </c>
      <c r="S4" s="93"/>
      <c r="T4" s="93"/>
      <c r="U4" s="94" t="s">
        <v>22</v>
      </c>
      <c r="V4" s="96" t="s">
        <v>14</v>
      </c>
      <c r="W4" s="97" t="s">
        <v>31</v>
      </c>
      <c r="X4" s="94" t="s">
        <v>38</v>
      </c>
      <c r="Y4" s="96" t="s">
        <v>14</v>
      </c>
      <c r="Z4" s="97" t="s">
        <v>31</v>
      </c>
      <c r="AA4" s="101"/>
      <c r="AB4" s="102"/>
    </row>
    <row r="5" spans="1:29" ht="31.2" customHeight="1" x14ac:dyDescent="0.7">
      <c r="A5" s="80"/>
      <c r="B5" s="100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95"/>
      <c r="V5" s="96"/>
      <c r="W5" s="97"/>
      <c r="X5" s="95"/>
      <c r="Y5" s="96"/>
      <c r="Z5" s="97"/>
      <c r="AA5" s="101"/>
      <c r="AB5" s="102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76" t="s">
        <v>0</v>
      </c>
      <c r="B15" s="77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Y4:Y5"/>
    <mergeCell ref="Z4:Z5"/>
    <mergeCell ref="A15:B15"/>
    <mergeCell ref="V4:V5"/>
    <mergeCell ref="C4:E4"/>
    <mergeCell ref="F4:H4"/>
    <mergeCell ref="I4:K4"/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2020-02-07T06:29:53Z</cp:lastPrinted>
  <dcterms:created xsi:type="dcterms:W3CDTF">2020-02-03T08:33:46Z</dcterms:created>
  <dcterms:modified xsi:type="dcterms:W3CDTF">2020-05-07T00:43:17Z</dcterms:modified>
</cp:coreProperties>
</file>