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5600" windowHeight="7605" tabRatio="792" activeTab="2"/>
  </bookViews>
  <sheets>
    <sheet name="สารบัญ" sheetId="56" r:id="rId1"/>
    <sheet name="สรุป" sheetId="6" r:id="rId2"/>
    <sheet name="งบยุทธ์" sheetId="41" r:id="rId3"/>
    <sheet name="(1)" sheetId="57" r:id="rId4"/>
    <sheet name="1-สส" sheetId="46" r:id="rId5"/>
    <sheet name="2-สส" sheetId="47" r:id="rId6"/>
    <sheet name="3-4-สส" sheetId="48" r:id="rId7"/>
    <sheet name="5-สส" sheetId="49" r:id="rId8"/>
    <sheet name="(2)" sheetId="58" r:id="rId9"/>
    <sheet name="6-คุณภาพ" sheetId="19" r:id="rId10"/>
    <sheet name="11-แผนไทย" sheetId="13" r:id="rId11"/>
    <sheet name="(3)" sheetId="59" r:id="rId12"/>
    <sheet name="12-ทรัพฯ" sheetId="43" r:id="rId13"/>
    <sheet name="13-ทรัพฯ" sheetId="44" r:id="rId14"/>
    <sheet name="14-ตรวจสอบ" sheetId="10" r:id="rId15"/>
    <sheet name="15-นิติการ" sheetId="11" r:id="rId16"/>
    <sheet name="16-ประกัน" sheetId="14" r:id="rId17"/>
    <sheet name="17-พยส" sheetId="20" r:id="rId18"/>
    <sheet name="(4)" sheetId="60" r:id="rId19"/>
    <sheet name="18-คร" sheetId="32" r:id="rId20"/>
    <sheet name="19-คร" sheetId="33" r:id="rId21"/>
    <sheet name="20-ประกัน" sheetId="34" r:id="rId22"/>
    <sheet name="21-คร" sheetId="35" r:id="rId23"/>
    <sheet name="งบประจำ" sheetId="42" r:id="rId24"/>
    <sheet name="ประจำ" sheetId="55" state="hidden" r:id="rId25"/>
    <sheet name="1.บริหาร" sheetId="16" r:id="rId26"/>
    <sheet name="2.พยส" sheetId="18" r:id="rId27"/>
    <sheet name="3.ทรัพฯ" sheetId="45" r:id="rId28"/>
    <sheet name="5.คบส" sheetId="37" r:id="rId29"/>
    <sheet name="7.ประกัน" sheetId="15" r:id="rId30"/>
    <sheet name="8.คร" sheetId="36" r:id="rId31"/>
    <sheet name="9.สส" sheetId="50" r:id="rId32"/>
    <sheet name="10.ทันตฯ" sheetId="4" r:id="rId33"/>
    <sheet name="11.อน" sheetId="30" r:id="rId34"/>
    <sheet name="12.NCD" sheetId="17" r:id="rId35"/>
    <sheet name="13.แผนไทย" sheetId="12" r:id="rId36"/>
    <sheet name="14.ตรวจสอบ" sheetId="7" r:id="rId37"/>
  </sheets>
  <definedNames>
    <definedName name="_xlnm._FilterDatabase" localSheetId="34" hidden="1">'12.NCD'!$A$74:$T$128</definedName>
    <definedName name="_xlnm._FilterDatabase" localSheetId="28" hidden="1">'5.คบส'!$A$76:$U$144</definedName>
    <definedName name="_xlnm._FilterDatabase" localSheetId="30" hidden="1">'8.คร'!$A$74:$T$127</definedName>
    <definedName name="_xlnm.Print_Area" localSheetId="3">'(1)'!$A$1:$A$62</definedName>
    <definedName name="_xlnm.Print_Area" localSheetId="8">'(2)'!$A$1:$A$62</definedName>
    <definedName name="_xlnm.Print_Area" localSheetId="11">'(3)'!$A$1:$A$59</definedName>
    <definedName name="_xlnm.Print_Area" localSheetId="18">'(4)'!$A$1:$A$59</definedName>
    <definedName name="_xlnm.Print_Area" localSheetId="32">'10.ทันตฯ'!$A$1:$T$80</definedName>
    <definedName name="_xlnm.Print_Area" localSheetId="33">'11.อน'!$A$1:$T$123</definedName>
    <definedName name="_xlnm.Print_Area" localSheetId="10">'11-แผนไทย'!$A$1:$T$78</definedName>
    <definedName name="_xlnm.Print_Area" localSheetId="34">'12.NCD'!$A$1:$T$126</definedName>
    <definedName name="_xlnm.Print_Area" localSheetId="12">'12-ทรัพฯ'!$A$1:$T$45</definedName>
    <definedName name="_xlnm.Print_Area" localSheetId="35">'13.แผนไทย'!$A$1:$T$154</definedName>
    <definedName name="_xlnm.Print_Area" localSheetId="13">'13-ทรัพฯ'!$A$1:$T$25</definedName>
    <definedName name="_xlnm.Print_Area" localSheetId="36">'14.ตรวจสอบ'!$A$1:$T$110</definedName>
    <definedName name="_xlnm.Print_Area" localSheetId="14">'14-ตรวจสอบ'!$A$1:$T$27</definedName>
    <definedName name="_xlnm.Print_Area" localSheetId="15">'15-นิติการ'!$A$1:$T$30</definedName>
    <definedName name="_xlnm.Print_Area" localSheetId="16">'16-ประกัน'!$A$1:$T$57</definedName>
    <definedName name="_xlnm.Print_Area" localSheetId="17">'17-พยส'!$A$1:$T$36</definedName>
    <definedName name="_xlnm.Print_Area" localSheetId="19">'18-คร'!$A$1:$T$72</definedName>
    <definedName name="_xlnm.Print_Area" localSheetId="20">'19-คร'!$A$1:$T$34</definedName>
    <definedName name="_xlnm.Print_Area" localSheetId="4">'1-สส'!$A$1:$T$24</definedName>
    <definedName name="_xlnm.Print_Area" localSheetId="26">'2.พยส'!$A$1:$T$86</definedName>
    <definedName name="_xlnm.Print_Area" localSheetId="21">'20-ประกัน'!$A$1:$T$16</definedName>
    <definedName name="_xlnm.Print_Area" localSheetId="22">'21-คร'!$A$1:$T$34</definedName>
    <definedName name="_xlnm.Print_Area" localSheetId="5">'2-สส'!$A$1:$T$39</definedName>
    <definedName name="_xlnm.Print_Area" localSheetId="27">'3.ทรัพฯ'!$A$1:$T$136</definedName>
    <definedName name="_xlnm.Print_Area" localSheetId="6">'3-4-สส'!$A$1:$T$39</definedName>
    <definedName name="_xlnm.Print_Area" localSheetId="28">'5.คบส'!$A$1:$T$166</definedName>
    <definedName name="_xlnm.Print_Area" localSheetId="7">'5-สส'!$A$1:$T$32</definedName>
    <definedName name="_xlnm.Print_Area" localSheetId="9">'6-คุณภาพ'!$A$1:$T$46</definedName>
    <definedName name="_xlnm.Print_Area" localSheetId="29">'7.ประกัน'!$A$1:$T$90</definedName>
    <definedName name="_xlnm.Print_Area" localSheetId="30">'8.คร'!$A$1:$T$127</definedName>
    <definedName name="_xlnm.Print_Area" localSheetId="31">'9.สส'!$A$1:$T$96</definedName>
    <definedName name="_xlnm.Print_Area" localSheetId="23">งบประจำ!$A$1:$J$41</definedName>
    <definedName name="_xlnm.Print_Area" localSheetId="24">ประจำ!$A$1:$T$490</definedName>
    <definedName name="_xlnm.Print_Area" localSheetId="1">สรุป!$A$1:$O$55</definedName>
    <definedName name="_xlnm.Print_Titles" localSheetId="25">'1.บริหาร'!$73:$75</definedName>
    <definedName name="_xlnm.Print_Titles" localSheetId="32">'10.ทันตฯ'!$73:$75</definedName>
    <definedName name="_xlnm.Print_Titles" localSheetId="10">'11-แผนไทย'!$6:$8</definedName>
    <definedName name="_xlnm.Print_Titles" localSheetId="34">'12.NCD'!$73:$75</definedName>
    <definedName name="_xlnm.Print_Titles" localSheetId="26">'2.พยส'!$73:$75</definedName>
    <definedName name="_xlnm.Print_Titles" localSheetId="21">'20-ประกัน'!$6:$8</definedName>
    <definedName name="_xlnm.Print_Titles" localSheetId="22">'21-คร'!$6:$8</definedName>
    <definedName name="_xlnm.Print_Titles" localSheetId="7">'5-สส'!$6:$8</definedName>
    <definedName name="_xlnm.Print_Titles" localSheetId="9">'6-คุณภาพ'!$6:$8</definedName>
    <definedName name="_xlnm.Print_Titles" localSheetId="29">'7.ประกัน'!$73:$75</definedName>
    <definedName name="_xlnm.Print_Titles" localSheetId="30">'8.คร'!$73:$75</definedName>
    <definedName name="_xlnm.Print_Titles" localSheetId="31">'9.สส'!$73:$75</definedName>
    <definedName name="_xlnm.Print_Titles" localSheetId="23">งบประจำ!$25:$26</definedName>
  </definedNames>
  <calcPr calcId="144525"/>
</workbook>
</file>

<file path=xl/calcChain.xml><?xml version="1.0" encoding="utf-8"?>
<calcChain xmlns="http://schemas.openxmlformats.org/spreadsheetml/2006/main">
  <c r="I32" i="32" l="1"/>
  <c r="J32" i="32"/>
  <c r="K32" i="32"/>
  <c r="L32" i="32"/>
  <c r="M32" i="32"/>
  <c r="N32" i="32"/>
  <c r="O32" i="32"/>
  <c r="P32" i="32"/>
  <c r="Q32" i="32"/>
  <c r="R32" i="32"/>
  <c r="S32" i="32"/>
  <c r="H32" i="32"/>
  <c r="I79" i="17" l="1"/>
  <c r="J79" i="17"/>
  <c r="K79" i="17"/>
  <c r="L79" i="17"/>
  <c r="M79" i="17"/>
  <c r="N79" i="17"/>
  <c r="O79" i="17"/>
  <c r="P79" i="17"/>
  <c r="Q79" i="17"/>
  <c r="R79" i="17"/>
  <c r="S79" i="17"/>
  <c r="H79" i="17"/>
  <c r="I103" i="17"/>
  <c r="J103" i="17"/>
  <c r="K103" i="17"/>
  <c r="L103" i="17"/>
  <c r="M103" i="17"/>
  <c r="N103" i="17"/>
  <c r="O103" i="17"/>
  <c r="P103" i="17"/>
  <c r="Q103" i="17"/>
  <c r="R103" i="17"/>
  <c r="S103" i="17"/>
  <c r="H103" i="17"/>
  <c r="I125" i="17"/>
  <c r="J125" i="17"/>
  <c r="K125" i="17"/>
  <c r="L125" i="17"/>
  <c r="M125" i="17"/>
  <c r="N125" i="17"/>
  <c r="O125" i="17"/>
  <c r="P125" i="17"/>
  <c r="Q125" i="17"/>
  <c r="R125" i="17"/>
  <c r="S125" i="17"/>
  <c r="H125" i="17"/>
  <c r="I142" i="37"/>
  <c r="J142" i="37"/>
  <c r="K142" i="37"/>
  <c r="L142" i="37"/>
  <c r="M142" i="37"/>
  <c r="N142" i="37"/>
  <c r="O142" i="37"/>
  <c r="P142" i="37"/>
  <c r="Q142" i="37"/>
  <c r="R142" i="37"/>
  <c r="S142" i="37"/>
  <c r="H142" i="37"/>
  <c r="H126" i="17" l="1"/>
  <c r="R126" i="17"/>
  <c r="P126" i="17"/>
  <c r="N126" i="17"/>
  <c r="L126" i="17"/>
  <c r="J126" i="17"/>
  <c r="S126" i="17"/>
  <c r="Q126" i="17"/>
  <c r="O126" i="17"/>
  <c r="M126" i="17"/>
  <c r="K126" i="17"/>
  <c r="I126" i="17"/>
  <c r="E95" i="50"/>
  <c r="E87" i="36"/>
  <c r="J30" i="42"/>
  <c r="E47" i="41"/>
  <c r="E20" i="34"/>
  <c r="L14" i="6"/>
  <c r="M11" i="6" l="1"/>
  <c r="E92" i="15"/>
  <c r="E128" i="17" l="1"/>
  <c r="E38" i="42" s="1"/>
  <c r="E127" i="17"/>
  <c r="D38" i="42" s="1"/>
  <c r="E103" i="17"/>
  <c r="G36" i="42"/>
  <c r="E35" i="42"/>
  <c r="G33" i="42"/>
  <c r="G45" i="41"/>
  <c r="E27" i="32"/>
  <c r="M15" i="6" s="1"/>
  <c r="E33" i="32"/>
  <c r="C43" i="41" s="1"/>
  <c r="C39" i="41"/>
  <c r="I39" i="41" s="1"/>
  <c r="I427" i="55" l="1"/>
  <c r="J427" i="55"/>
  <c r="K427" i="55"/>
  <c r="L427" i="55"/>
  <c r="M427" i="55"/>
  <c r="N427" i="55"/>
  <c r="O427" i="55"/>
  <c r="P427" i="55"/>
  <c r="Q427" i="55"/>
  <c r="R427" i="55"/>
  <c r="S427" i="55"/>
  <c r="H427" i="55"/>
  <c r="E393" i="55"/>
  <c r="I393" i="55"/>
  <c r="J393" i="55"/>
  <c r="K393" i="55"/>
  <c r="L393" i="55"/>
  <c r="M393" i="55"/>
  <c r="N393" i="55"/>
  <c r="O393" i="55"/>
  <c r="P393" i="55"/>
  <c r="Q393" i="55"/>
  <c r="R393" i="55"/>
  <c r="S393" i="55"/>
  <c r="H393" i="55"/>
  <c r="I354" i="55"/>
  <c r="J354" i="55"/>
  <c r="K354" i="55"/>
  <c r="L354" i="55"/>
  <c r="M354" i="55"/>
  <c r="N354" i="55"/>
  <c r="O354" i="55"/>
  <c r="P354" i="55"/>
  <c r="Q354" i="55"/>
  <c r="R354" i="55"/>
  <c r="S354" i="55"/>
  <c r="H354" i="55"/>
  <c r="E343" i="55"/>
  <c r="I166" i="55"/>
  <c r="J166" i="55"/>
  <c r="K166" i="55"/>
  <c r="L166" i="55"/>
  <c r="M166" i="55"/>
  <c r="N166" i="55"/>
  <c r="O166" i="55"/>
  <c r="P166" i="55"/>
  <c r="Q166" i="55"/>
  <c r="R166" i="55"/>
  <c r="S166" i="55"/>
  <c r="H166" i="55"/>
  <c r="S490" i="55"/>
  <c r="R490" i="55"/>
  <c r="Q490" i="55"/>
  <c r="P490" i="55"/>
  <c r="O490" i="55"/>
  <c r="N490" i="55"/>
  <c r="M490" i="55"/>
  <c r="L490" i="55"/>
  <c r="K490" i="55"/>
  <c r="J490" i="55"/>
  <c r="I490" i="55"/>
  <c r="H490" i="55"/>
  <c r="E490" i="55"/>
  <c r="S479" i="55"/>
  <c r="R479" i="55"/>
  <c r="Q479" i="55"/>
  <c r="P479" i="55"/>
  <c r="O479" i="55"/>
  <c r="N479" i="55"/>
  <c r="M479" i="55"/>
  <c r="L479" i="55"/>
  <c r="K479" i="55"/>
  <c r="J479" i="55"/>
  <c r="I479" i="55"/>
  <c r="H479" i="55"/>
  <c r="E479" i="55"/>
  <c r="E481" i="55" s="1"/>
  <c r="E427" i="55"/>
  <c r="E428" i="55" s="1"/>
  <c r="E354" i="55"/>
  <c r="S343" i="55"/>
  <c r="R343" i="55"/>
  <c r="Q343" i="55"/>
  <c r="P343" i="55"/>
  <c r="O343" i="55"/>
  <c r="N343" i="55"/>
  <c r="M343" i="55"/>
  <c r="L343" i="55"/>
  <c r="K343" i="55"/>
  <c r="J343" i="55"/>
  <c r="I343" i="55"/>
  <c r="H343" i="55"/>
  <c r="S339" i="55"/>
  <c r="R339" i="55"/>
  <c r="Q339" i="55"/>
  <c r="P339" i="55"/>
  <c r="O339" i="55"/>
  <c r="N339" i="55"/>
  <c r="M339" i="55"/>
  <c r="L339" i="55"/>
  <c r="K339" i="55"/>
  <c r="J339" i="55"/>
  <c r="I339" i="55"/>
  <c r="H339" i="55"/>
  <c r="E339" i="55"/>
  <c r="S319" i="55"/>
  <c r="R319" i="55"/>
  <c r="Q319" i="55"/>
  <c r="P319" i="55"/>
  <c r="O319" i="55"/>
  <c r="N319" i="55"/>
  <c r="M319" i="55"/>
  <c r="L319" i="55"/>
  <c r="K319" i="55"/>
  <c r="J319" i="55"/>
  <c r="I319" i="55"/>
  <c r="H319" i="55"/>
  <c r="E319" i="55"/>
  <c r="S307" i="55"/>
  <c r="R307" i="55"/>
  <c r="Q307" i="55"/>
  <c r="P307" i="55"/>
  <c r="O307" i="55"/>
  <c r="N307" i="55"/>
  <c r="M307" i="55"/>
  <c r="L307" i="55"/>
  <c r="K307" i="55"/>
  <c r="J307" i="55"/>
  <c r="I307" i="55"/>
  <c r="H307" i="55"/>
  <c r="E307" i="55"/>
  <c r="S291" i="55"/>
  <c r="R291" i="55"/>
  <c r="Q291" i="55"/>
  <c r="P291" i="55"/>
  <c r="O291" i="55"/>
  <c r="N291" i="55"/>
  <c r="M291" i="55"/>
  <c r="L291" i="55"/>
  <c r="K291" i="55"/>
  <c r="J291" i="55"/>
  <c r="I291" i="55"/>
  <c r="H291" i="55"/>
  <c r="E291" i="55"/>
  <c r="S271" i="55"/>
  <c r="R271" i="55"/>
  <c r="Q271" i="55"/>
  <c r="P271" i="55"/>
  <c r="O271" i="55"/>
  <c r="N271" i="55"/>
  <c r="M271" i="55"/>
  <c r="L271" i="55"/>
  <c r="K271" i="55"/>
  <c r="J271" i="55"/>
  <c r="I271" i="55"/>
  <c r="E271" i="55"/>
  <c r="H257" i="55"/>
  <c r="H271" i="55" s="1"/>
  <c r="K252" i="55"/>
  <c r="E252" i="55"/>
  <c r="S247" i="55"/>
  <c r="R247" i="55"/>
  <c r="Q247" i="55"/>
  <c r="P247" i="55"/>
  <c r="O247" i="55"/>
  <c r="N247" i="55"/>
  <c r="M247" i="55"/>
  <c r="L247" i="55"/>
  <c r="K247" i="55"/>
  <c r="J247" i="55"/>
  <c r="I247" i="55"/>
  <c r="H247" i="55"/>
  <c r="E247" i="55"/>
  <c r="S238" i="55"/>
  <c r="R238" i="55"/>
  <c r="Q238" i="55"/>
  <c r="P238" i="55"/>
  <c r="O238" i="55"/>
  <c r="N238" i="55"/>
  <c r="M238" i="55"/>
  <c r="L238" i="55"/>
  <c r="K238" i="55"/>
  <c r="J238" i="55"/>
  <c r="I238" i="55"/>
  <c r="H238" i="55"/>
  <c r="E238" i="55"/>
  <c r="S226" i="55"/>
  <c r="R226" i="55"/>
  <c r="Q226" i="55"/>
  <c r="P226" i="55"/>
  <c r="O226" i="55"/>
  <c r="N226" i="55"/>
  <c r="M226" i="55"/>
  <c r="L226" i="55"/>
  <c r="K226" i="55"/>
  <c r="J226" i="55"/>
  <c r="I226" i="55"/>
  <c r="H226" i="55"/>
  <c r="E226" i="55"/>
  <c r="S217" i="55"/>
  <c r="R217" i="55"/>
  <c r="Q217" i="55"/>
  <c r="P217" i="55"/>
  <c r="O217" i="55"/>
  <c r="N217" i="55"/>
  <c r="M217" i="55"/>
  <c r="L217" i="55"/>
  <c r="K217" i="55"/>
  <c r="J217" i="55"/>
  <c r="I217" i="55"/>
  <c r="H217" i="55"/>
  <c r="E217" i="55"/>
  <c r="S192" i="55"/>
  <c r="R192" i="55"/>
  <c r="Q192" i="55"/>
  <c r="P192" i="55"/>
  <c r="O192" i="55"/>
  <c r="N192" i="55"/>
  <c r="M192" i="55"/>
  <c r="L192" i="55"/>
  <c r="K192" i="55"/>
  <c r="J192" i="55"/>
  <c r="I192" i="55"/>
  <c r="H192" i="55"/>
  <c r="E192" i="55"/>
  <c r="S185" i="55"/>
  <c r="R185" i="55"/>
  <c r="Q185" i="55"/>
  <c r="P185" i="55"/>
  <c r="O185" i="55"/>
  <c r="N185" i="55"/>
  <c r="M185" i="55"/>
  <c r="L185" i="55"/>
  <c r="K185" i="55"/>
  <c r="J185" i="55"/>
  <c r="I185" i="55"/>
  <c r="H185" i="55"/>
  <c r="E185" i="55"/>
  <c r="R178" i="55"/>
  <c r="Q178" i="55"/>
  <c r="P178" i="55"/>
  <c r="O178" i="55"/>
  <c r="N178" i="55"/>
  <c r="M178" i="55"/>
  <c r="L178" i="55"/>
  <c r="K178" i="55"/>
  <c r="J178" i="55"/>
  <c r="I178" i="55"/>
  <c r="E178" i="55"/>
  <c r="E166" i="55"/>
  <c r="R81" i="55"/>
  <c r="Q81" i="55"/>
  <c r="P81" i="55"/>
  <c r="N81" i="55"/>
  <c r="M81" i="55"/>
  <c r="L81" i="55"/>
  <c r="K81" i="55"/>
  <c r="J81" i="55"/>
  <c r="E81" i="55"/>
  <c r="O69" i="55"/>
  <c r="O81" i="55" s="1"/>
  <c r="S52" i="55"/>
  <c r="R52" i="55"/>
  <c r="Q52" i="55"/>
  <c r="P52" i="55"/>
  <c r="O52" i="55"/>
  <c r="N52" i="55"/>
  <c r="M52" i="55"/>
  <c r="L52" i="55"/>
  <c r="K52" i="55"/>
  <c r="J52" i="55"/>
  <c r="I52" i="55"/>
  <c r="H52" i="55"/>
  <c r="E52" i="55"/>
  <c r="S25" i="55"/>
  <c r="R25" i="55"/>
  <c r="Q25" i="55"/>
  <c r="P25" i="55"/>
  <c r="O25" i="55"/>
  <c r="N25" i="55"/>
  <c r="M25" i="55"/>
  <c r="L25" i="55"/>
  <c r="K25" i="55"/>
  <c r="J25" i="55"/>
  <c r="I25" i="55"/>
  <c r="H25" i="55"/>
  <c r="E25" i="55"/>
  <c r="S15" i="55"/>
  <c r="R15" i="55"/>
  <c r="Q15" i="55"/>
  <c r="P15" i="55"/>
  <c r="O15" i="55"/>
  <c r="N15" i="55"/>
  <c r="M15" i="55"/>
  <c r="L15" i="55"/>
  <c r="K15" i="55"/>
  <c r="J15" i="55"/>
  <c r="I15" i="55"/>
  <c r="H15" i="55"/>
  <c r="E15" i="55"/>
  <c r="H344" i="55" l="1"/>
  <c r="J344" i="55"/>
  <c r="L344" i="55"/>
  <c r="N344" i="55"/>
  <c r="P344" i="55"/>
  <c r="R344" i="55"/>
  <c r="E344" i="55"/>
  <c r="H428" i="55"/>
  <c r="R428" i="55"/>
  <c r="P428" i="55"/>
  <c r="N428" i="55"/>
  <c r="L428" i="55"/>
  <c r="I344" i="55"/>
  <c r="K344" i="55"/>
  <c r="M344" i="55"/>
  <c r="O344" i="55"/>
  <c r="Q344" i="55"/>
  <c r="S344" i="55"/>
  <c r="E26" i="55"/>
  <c r="I26" i="55"/>
  <c r="K26" i="55"/>
  <c r="M26" i="55"/>
  <c r="O26" i="55"/>
  <c r="Q26" i="55"/>
  <c r="E193" i="55"/>
  <c r="J193" i="55"/>
  <c r="L193" i="55"/>
  <c r="N193" i="55"/>
  <c r="P193" i="55"/>
  <c r="R193" i="55"/>
  <c r="H193" i="55"/>
  <c r="J272" i="55"/>
  <c r="L272" i="55"/>
  <c r="N272" i="55"/>
  <c r="P272" i="55"/>
  <c r="R272" i="55"/>
  <c r="E308" i="55"/>
  <c r="I308" i="55"/>
  <c r="K308" i="55"/>
  <c r="M308" i="55"/>
  <c r="O308" i="55"/>
  <c r="Q308" i="55"/>
  <c r="S308" i="55"/>
  <c r="S428" i="55"/>
  <c r="Q428" i="55"/>
  <c r="O428" i="55"/>
  <c r="M428" i="55"/>
  <c r="K428" i="55"/>
  <c r="I428" i="55"/>
  <c r="J428" i="55"/>
  <c r="I193" i="55"/>
  <c r="K193" i="55"/>
  <c r="M193" i="55"/>
  <c r="O193" i="55"/>
  <c r="Q193" i="55"/>
  <c r="S193" i="55"/>
  <c r="E272" i="55"/>
  <c r="I272" i="55"/>
  <c r="K272" i="55"/>
  <c r="M272" i="55"/>
  <c r="O272" i="55"/>
  <c r="Q272" i="55"/>
  <c r="S272" i="55"/>
  <c r="H308" i="55"/>
  <c r="J308" i="55"/>
  <c r="L308" i="55"/>
  <c r="N308" i="55"/>
  <c r="P308" i="55"/>
  <c r="R308" i="55"/>
  <c r="S26" i="55"/>
  <c r="H272" i="55"/>
  <c r="H26" i="55"/>
  <c r="J26" i="55"/>
  <c r="L26" i="55"/>
  <c r="N26" i="55"/>
  <c r="P26" i="55"/>
  <c r="R26" i="55"/>
  <c r="E131" i="17" l="1"/>
  <c r="E129" i="17"/>
  <c r="E130" i="17"/>
  <c r="E19" i="34"/>
  <c r="E18" i="34"/>
  <c r="E22" i="34"/>
  <c r="M6" i="6" s="1"/>
  <c r="E21" i="34"/>
  <c r="I93" i="30"/>
  <c r="J93" i="30"/>
  <c r="K93" i="30"/>
  <c r="L93" i="30"/>
  <c r="M93" i="30"/>
  <c r="N93" i="30"/>
  <c r="O93" i="30"/>
  <c r="P93" i="30"/>
  <c r="Q93" i="30"/>
  <c r="R93" i="30"/>
  <c r="S93" i="30"/>
  <c r="H93" i="30"/>
  <c r="I86" i="30"/>
  <c r="J86" i="30"/>
  <c r="K86" i="30"/>
  <c r="L86" i="30"/>
  <c r="M86" i="30"/>
  <c r="N86" i="30"/>
  <c r="O86" i="30"/>
  <c r="P86" i="30"/>
  <c r="Q86" i="30"/>
  <c r="R86" i="30"/>
  <c r="S86" i="30"/>
  <c r="H86" i="30"/>
  <c r="I95" i="50"/>
  <c r="J95" i="50"/>
  <c r="K95" i="50"/>
  <c r="L95" i="50"/>
  <c r="M95" i="50"/>
  <c r="N95" i="50"/>
  <c r="O95" i="50"/>
  <c r="P95" i="50"/>
  <c r="Q95" i="50"/>
  <c r="R95" i="50"/>
  <c r="S95" i="50"/>
  <c r="H95" i="50"/>
  <c r="I85" i="50"/>
  <c r="I96" i="50" s="1"/>
  <c r="J85" i="50"/>
  <c r="J96" i="50" s="1"/>
  <c r="K85" i="50"/>
  <c r="K96" i="50" s="1"/>
  <c r="L85" i="50"/>
  <c r="L96" i="50" s="1"/>
  <c r="M85" i="50"/>
  <c r="M96" i="50" s="1"/>
  <c r="N85" i="50"/>
  <c r="N96" i="50" s="1"/>
  <c r="O85" i="50"/>
  <c r="O96" i="50" s="1"/>
  <c r="P85" i="50"/>
  <c r="P96" i="50" s="1"/>
  <c r="Q85" i="50"/>
  <c r="Q96" i="50" s="1"/>
  <c r="R85" i="50"/>
  <c r="R96" i="50" s="1"/>
  <c r="S85" i="50"/>
  <c r="S96" i="50" s="1"/>
  <c r="H85" i="50"/>
  <c r="H96" i="50" s="1"/>
  <c r="I108" i="36"/>
  <c r="J108" i="36"/>
  <c r="K108" i="36"/>
  <c r="L108" i="36"/>
  <c r="M108" i="36"/>
  <c r="N108" i="36"/>
  <c r="O108" i="36"/>
  <c r="P108" i="36"/>
  <c r="Q108" i="36"/>
  <c r="R108" i="36"/>
  <c r="S108" i="36"/>
  <c r="H108" i="36"/>
  <c r="E108" i="36"/>
  <c r="I102" i="36"/>
  <c r="J102" i="36"/>
  <c r="K102" i="36"/>
  <c r="L102" i="36"/>
  <c r="M102" i="36"/>
  <c r="N102" i="36"/>
  <c r="O102" i="36"/>
  <c r="P102" i="36"/>
  <c r="Q102" i="36"/>
  <c r="R102" i="36"/>
  <c r="S102" i="36"/>
  <c r="H102" i="36"/>
  <c r="I93" i="36"/>
  <c r="J93" i="36"/>
  <c r="K93" i="36"/>
  <c r="L93" i="36"/>
  <c r="M93" i="36"/>
  <c r="N93" i="36"/>
  <c r="O93" i="36"/>
  <c r="P93" i="36"/>
  <c r="Q93" i="36"/>
  <c r="R93" i="36"/>
  <c r="S93" i="36"/>
  <c r="H93" i="36"/>
  <c r="I87" i="36"/>
  <c r="J87" i="36"/>
  <c r="K87" i="36"/>
  <c r="L87" i="36"/>
  <c r="M87" i="36"/>
  <c r="N87" i="36"/>
  <c r="O87" i="36"/>
  <c r="P87" i="36"/>
  <c r="Q87" i="36"/>
  <c r="R87" i="36"/>
  <c r="S87" i="36"/>
  <c r="H87" i="36"/>
  <c r="S94" i="30" l="1"/>
  <c r="Q94" i="30"/>
  <c r="O94" i="30"/>
  <c r="M94" i="30"/>
  <c r="K94" i="30"/>
  <c r="I94" i="30"/>
  <c r="H94" i="30"/>
  <c r="R94" i="30"/>
  <c r="P94" i="30"/>
  <c r="N94" i="30"/>
  <c r="L94" i="30"/>
  <c r="J94" i="30"/>
  <c r="N16" i="6"/>
  <c r="I38" i="42"/>
  <c r="I41" i="42" s="1"/>
  <c r="M16" i="6"/>
  <c r="H38" i="42"/>
  <c r="G127" i="17"/>
  <c r="K113" i="36"/>
  <c r="I126" i="36"/>
  <c r="I127" i="36" s="1"/>
  <c r="J126" i="36"/>
  <c r="J127" i="36" s="1"/>
  <c r="K126" i="36"/>
  <c r="L126" i="36"/>
  <c r="L127" i="36" s="1"/>
  <c r="M126" i="36"/>
  <c r="M127" i="36" s="1"/>
  <c r="N126" i="36"/>
  <c r="N127" i="36" s="1"/>
  <c r="O126" i="36"/>
  <c r="O127" i="36" s="1"/>
  <c r="P126" i="36"/>
  <c r="P127" i="36" s="1"/>
  <c r="Q126" i="36"/>
  <c r="Q127" i="36" s="1"/>
  <c r="R126" i="36"/>
  <c r="R127" i="36" s="1"/>
  <c r="S126" i="36"/>
  <c r="S127" i="36" s="1"/>
  <c r="E126" i="36"/>
  <c r="I85" i="15"/>
  <c r="J85" i="15"/>
  <c r="K85" i="15"/>
  <c r="L85" i="15"/>
  <c r="M85" i="15"/>
  <c r="N85" i="15"/>
  <c r="O85" i="15"/>
  <c r="P85" i="15"/>
  <c r="Q85" i="15"/>
  <c r="R85" i="15"/>
  <c r="S85" i="15"/>
  <c r="H85" i="15"/>
  <c r="E37" i="35"/>
  <c r="G46" i="41" s="1"/>
  <c r="E36" i="35"/>
  <c r="F46" i="41" s="1"/>
  <c r="I33" i="35"/>
  <c r="J33" i="35"/>
  <c r="K33" i="35"/>
  <c r="L33" i="35"/>
  <c r="M33" i="35"/>
  <c r="N33" i="35"/>
  <c r="O33" i="35"/>
  <c r="P33" i="35"/>
  <c r="Q33" i="35"/>
  <c r="R33" i="35"/>
  <c r="S33" i="35"/>
  <c r="H33" i="35"/>
  <c r="E33" i="35"/>
  <c r="I24" i="35"/>
  <c r="J24" i="35"/>
  <c r="K24" i="35"/>
  <c r="L24" i="35"/>
  <c r="M24" i="35"/>
  <c r="N24" i="35"/>
  <c r="O24" i="35"/>
  <c r="P24" i="35"/>
  <c r="Q24" i="35"/>
  <c r="R24" i="35"/>
  <c r="S24" i="35"/>
  <c r="H24" i="35"/>
  <c r="E24" i="35"/>
  <c r="I19" i="35"/>
  <c r="J19" i="35"/>
  <c r="K19" i="35"/>
  <c r="L19" i="35"/>
  <c r="M19" i="35"/>
  <c r="N19" i="35"/>
  <c r="O19" i="35"/>
  <c r="P19" i="35"/>
  <c r="Q19" i="35"/>
  <c r="R19" i="35"/>
  <c r="S19" i="35"/>
  <c r="H19" i="35"/>
  <c r="E19" i="35"/>
  <c r="I13" i="35"/>
  <c r="J13" i="35"/>
  <c r="J34" i="35" s="1"/>
  <c r="K13" i="35"/>
  <c r="L13" i="35"/>
  <c r="L34" i="35" s="1"/>
  <c r="M13" i="35"/>
  <c r="N13" i="35"/>
  <c r="N34" i="35" s="1"/>
  <c r="O13" i="35"/>
  <c r="P13" i="35"/>
  <c r="P34" i="35" s="1"/>
  <c r="Q13" i="35"/>
  <c r="R13" i="35"/>
  <c r="R34" i="35" s="1"/>
  <c r="S13" i="35"/>
  <c r="H13" i="35"/>
  <c r="H34" i="35" s="1"/>
  <c r="E13" i="35"/>
  <c r="F15" i="6"/>
  <c r="E35" i="35" l="1"/>
  <c r="H46" i="41" s="1"/>
  <c r="S34" i="35"/>
  <c r="Q34" i="35"/>
  <c r="O34" i="35"/>
  <c r="M34" i="35"/>
  <c r="K34" i="35"/>
  <c r="I34" i="35"/>
  <c r="K127" i="36"/>
  <c r="N12" i="6"/>
  <c r="E34" i="35"/>
  <c r="J13" i="43"/>
  <c r="K13" i="43"/>
  <c r="L13" i="43"/>
  <c r="M13" i="43"/>
  <c r="N13" i="43"/>
  <c r="O13" i="43"/>
  <c r="P13" i="43"/>
  <c r="Q13" i="43"/>
  <c r="R13" i="43"/>
  <c r="S13" i="43"/>
  <c r="H47" i="41" l="1"/>
  <c r="I46" i="41"/>
  <c r="I46" i="19"/>
  <c r="J46" i="19"/>
  <c r="K46" i="19"/>
  <c r="L46" i="19"/>
  <c r="M46" i="19"/>
  <c r="N46" i="19"/>
  <c r="O46" i="19"/>
  <c r="P46" i="19"/>
  <c r="Q46" i="19"/>
  <c r="S46" i="19"/>
  <c r="E86" i="30" l="1"/>
  <c r="D37" i="42" s="1"/>
  <c r="G15" i="6" l="1"/>
  <c r="S28" i="14"/>
  <c r="M28" i="14"/>
  <c r="J28" i="14"/>
  <c r="E28" i="14"/>
  <c r="C41" i="41" s="1"/>
  <c r="F11" i="6" l="1"/>
  <c r="E125" i="17"/>
  <c r="E95" i="45" l="1"/>
  <c r="D29" i="42" s="1"/>
  <c r="E76" i="13" l="1"/>
  <c r="C36" i="41" s="1"/>
  <c r="E77" i="13"/>
  <c r="J17" i="6" l="1"/>
  <c r="D36" i="41"/>
  <c r="D47" i="41" s="1"/>
  <c r="F17" i="6"/>
  <c r="E48" i="19"/>
  <c r="F10" i="6" s="1"/>
  <c r="H46" i="19" l="1"/>
  <c r="E46" i="19"/>
  <c r="C35" i="41" s="1"/>
  <c r="I35" i="41" s="1"/>
  <c r="E80" i="4" l="1"/>
  <c r="E91" i="15" l="1"/>
  <c r="D33" i="42" s="1"/>
  <c r="E81" i="15"/>
  <c r="G11" i="6" l="1"/>
  <c r="E33" i="49"/>
  <c r="J13" i="6"/>
  <c r="E85" i="50"/>
  <c r="E36" i="49"/>
  <c r="E35" i="49"/>
  <c r="F16" i="6" s="1"/>
  <c r="E34" i="49"/>
  <c r="F12" i="6" s="1"/>
  <c r="S31" i="49"/>
  <c r="R31" i="49"/>
  <c r="Q31" i="49"/>
  <c r="P31" i="49"/>
  <c r="O31" i="49"/>
  <c r="N31" i="49"/>
  <c r="M31" i="49"/>
  <c r="L31" i="49"/>
  <c r="K31" i="49"/>
  <c r="J31" i="49"/>
  <c r="I31" i="49"/>
  <c r="H31" i="49"/>
  <c r="E31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E26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E21" i="49"/>
  <c r="S13" i="48"/>
  <c r="R13" i="48"/>
  <c r="Q13" i="48"/>
  <c r="P13" i="48"/>
  <c r="O13" i="48"/>
  <c r="N13" i="48"/>
  <c r="M13" i="48"/>
  <c r="L13" i="48"/>
  <c r="K13" i="48"/>
  <c r="J13" i="48"/>
  <c r="I13" i="48"/>
  <c r="H13" i="48"/>
  <c r="E13" i="48"/>
  <c r="C33" i="41" s="1"/>
  <c r="S10" i="47"/>
  <c r="R10" i="47"/>
  <c r="Q10" i="47"/>
  <c r="P10" i="47"/>
  <c r="O10" i="47"/>
  <c r="N10" i="47"/>
  <c r="M10" i="47"/>
  <c r="L10" i="47"/>
  <c r="K10" i="47"/>
  <c r="J10" i="47"/>
  <c r="I10" i="47"/>
  <c r="H10" i="47"/>
  <c r="E10" i="47"/>
  <c r="C32" i="41" s="1"/>
  <c r="I32" i="41" s="1"/>
  <c r="E26" i="46"/>
  <c r="F14" i="6" s="1"/>
  <c r="E25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E13" i="46"/>
  <c r="C31" i="41" s="1"/>
  <c r="I31" i="41" s="1"/>
  <c r="I32" i="49" l="1"/>
  <c r="K32" i="49"/>
  <c r="M32" i="49"/>
  <c r="O32" i="49"/>
  <c r="Q32" i="49"/>
  <c r="S32" i="49"/>
  <c r="H32" i="49"/>
  <c r="J32" i="49"/>
  <c r="L32" i="49"/>
  <c r="N32" i="49"/>
  <c r="G13" i="6"/>
  <c r="E96" i="50"/>
  <c r="D35" i="42"/>
  <c r="P32" i="49"/>
  <c r="E37" i="49"/>
  <c r="E32" i="49"/>
  <c r="C34" i="41" s="1"/>
  <c r="I34" i="41" s="1"/>
  <c r="F13" i="6"/>
  <c r="R32" i="49"/>
  <c r="E58" i="13" l="1"/>
  <c r="E133" i="36" l="1"/>
  <c r="D34" i="42" s="1"/>
  <c r="E93" i="36"/>
  <c r="E102" i="36"/>
  <c r="G7" i="6"/>
  <c r="R95" i="45"/>
  <c r="Q95" i="45"/>
  <c r="P95" i="45"/>
  <c r="N95" i="45"/>
  <c r="M95" i="45"/>
  <c r="L95" i="45"/>
  <c r="K95" i="45"/>
  <c r="J95" i="45"/>
  <c r="O86" i="45"/>
  <c r="O95" i="45" s="1"/>
  <c r="S15" i="44"/>
  <c r="R15" i="44"/>
  <c r="P15" i="44"/>
  <c r="O15" i="44"/>
  <c r="N15" i="44"/>
  <c r="M15" i="44"/>
  <c r="L15" i="44"/>
  <c r="K15" i="44"/>
  <c r="J15" i="44"/>
  <c r="H15" i="44"/>
  <c r="E15" i="44"/>
  <c r="C38" i="41" s="1"/>
  <c r="I38" i="41" s="1"/>
  <c r="Q14" i="44"/>
  <c r="Q15" i="44" s="1"/>
  <c r="I9" i="44"/>
  <c r="I15" i="44" s="1"/>
  <c r="E13" i="43"/>
  <c r="C37" i="41" s="1"/>
  <c r="I37" i="41" s="1"/>
  <c r="I9" i="43"/>
  <c r="I13" i="43" s="1"/>
  <c r="F7" i="6" l="1"/>
  <c r="C41" i="42" l="1"/>
  <c r="J38" i="42"/>
  <c r="J35" i="42"/>
  <c r="J29" i="42"/>
  <c r="I44" i="41"/>
  <c r="I41" i="41"/>
  <c r="I33" i="41"/>
  <c r="E47" i="19" l="1"/>
  <c r="I11" i="20" l="1"/>
  <c r="J11" i="20"/>
  <c r="K11" i="20"/>
  <c r="L11" i="20"/>
  <c r="M11" i="20"/>
  <c r="N11" i="20"/>
  <c r="O11" i="20"/>
  <c r="P11" i="20"/>
  <c r="Q11" i="20"/>
  <c r="R11" i="20"/>
  <c r="S11" i="20"/>
  <c r="H11" i="20"/>
  <c r="E78" i="13"/>
  <c r="I58" i="13"/>
  <c r="J58" i="13"/>
  <c r="K58" i="13"/>
  <c r="L58" i="13"/>
  <c r="M58" i="13"/>
  <c r="N58" i="13"/>
  <c r="O58" i="13"/>
  <c r="P58" i="13"/>
  <c r="Q58" i="13"/>
  <c r="R58" i="13"/>
  <c r="S58" i="13"/>
  <c r="H58" i="13"/>
  <c r="M17" i="6" l="1"/>
  <c r="G36" i="41"/>
  <c r="E75" i="13"/>
  <c r="H10" i="6"/>
  <c r="E142" i="37"/>
  <c r="J32" i="42"/>
  <c r="E12" i="32"/>
  <c r="E144" i="37"/>
  <c r="E143" i="37"/>
  <c r="D31" i="42" s="1"/>
  <c r="E129" i="36"/>
  <c r="E132" i="36"/>
  <c r="E130" i="36"/>
  <c r="E131" i="36"/>
  <c r="E134" i="36" s="1"/>
  <c r="G12" i="6"/>
  <c r="E113" i="36"/>
  <c r="E127" i="36" s="1"/>
  <c r="H115" i="36"/>
  <c r="H126" i="36" s="1"/>
  <c r="H127" i="36" s="1"/>
  <c r="E89" i="15"/>
  <c r="E85" i="15"/>
  <c r="E17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E16" i="34"/>
  <c r="E93" i="30"/>
  <c r="E37" i="42" s="1"/>
  <c r="J37" i="42" s="1"/>
  <c r="E11" i="20"/>
  <c r="R45" i="19"/>
  <c r="R46" i="19" s="1"/>
  <c r="S86" i="18"/>
  <c r="R86" i="18"/>
  <c r="Q86" i="18"/>
  <c r="P86" i="18"/>
  <c r="O86" i="18"/>
  <c r="N86" i="18"/>
  <c r="M86" i="18"/>
  <c r="L86" i="18"/>
  <c r="K86" i="18"/>
  <c r="J86" i="18"/>
  <c r="I86" i="18"/>
  <c r="H86" i="18"/>
  <c r="E86" i="18"/>
  <c r="J16" i="6"/>
  <c r="G16" i="6"/>
  <c r="H16" i="6" s="1"/>
  <c r="E79" i="17"/>
  <c r="E126" i="17" s="1"/>
  <c r="E88" i="16"/>
  <c r="E81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S81" i="16"/>
  <c r="R81" i="16"/>
  <c r="R89" i="16" s="1"/>
  <c r="Q81" i="16"/>
  <c r="Q89" i="16" s="1"/>
  <c r="P81" i="16"/>
  <c r="P89" i="16" s="1"/>
  <c r="O81" i="16"/>
  <c r="N81" i="16"/>
  <c r="M81" i="16"/>
  <c r="M89" i="16" s="1"/>
  <c r="L81" i="16"/>
  <c r="K81" i="16"/>
  <c r="J81" i="16"/>
  <c r="J89" i="16" s="1"/>
  <c r="I81" i="16"/>
  <c r="I89" i="16" s="1"/>
  <c r="H81" i="16"/>
  <c r="H89" i="16" s="1"/>
  <c r="I89" i="15"/>
  <c r="I81" i="15"/>
  <c r="I90" i="15" s="1"/>
  <c r="J89" i="15"/>
  <c r="J81" i="15"/>
  <c r="J90" i="15" s="1"/>
  <c r="K89" i="15"/>
  <c r="K81" i="15"/>
  <c r="K90" i="15" s="1"/>
  <c r="L89" i="15"/>
  <c r="L81" i="15"/>
  <c r="L90" i="15" s="1"/>
  <c r="M89" i="15"/>
  <c r="M81" i="15"/>
  <c r="M90" i="15" s="1"/>
  <c r="N89" i="15"/>
  <c r="N81" i="15"/>
  <c r="N90" i="15" s="1"/>
  <c r="O89" i="15"/>
  <c r="O81" i="15"/>
  <c r="O90" i="15" s="1"/>
  <c r="P89" i="15"/>
  <c r="P81" i="15"/>
  <c r="P90" i="15" s="1"/>
  <c r="Q89" i="15"/>
  <c r="Q81" i="15"/>
  <c r="Q90" i="15" s="1"/>
  <c r="R89" i="15"/>
  <c r="R81" i="15"/>
  <c r="R90" i="15" s="1"/>
  <c r="S89" i="15"/>
  <c r="S90" i="15" s="1"/>
  <c r="H89" i="15"/>
  <c r="H90" i="15" s="1"/>
  <c r="E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E10" i="11"/>
  <c r="F18" i="6"/>
  <c r="I76" i="7"/>
  <c r="J76" i="7"/>
  <c r="K76" i="7"/>
  <c r="L76" i="7"/>
  <c r="M76" i="7"/>
  <c r="N76" i="7"/>
  <c r="O76" i="7"/>
  <c r="P76" i="7"/>
  <c r="Q76" i="7"/>
  <c r="R76" i="7"/>
  <c r="S76" i="7"/>
  <c r="H76" i="7"/>
  <c r="E76" i="7"/>
  <c r="D40" i="42" s="1"/>
  <c r="J40" i="42" s="1"/>
  <c r="I80" i="4"/>
  <c r="J80" i="4"/>
  <c r="K80" i="4"/>
  <c r="L80" i="4"/>
  <c r="M80" i="4"/>
  <c r="N80" i="4"/>
  <c r="O80" i="4"/>
  <c r="P80" i="4"/>
  <c r="Q80" i="4"/>
  <c r="R80" i="4"/>
  <c r="S80" i="4"/>
  <c r="H80" i="4"/>
  <c r="E81" i="4"/>
  <c r="D36" i="42" s="1"/>
  <c r="J36" i="42" s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5" i="6"/>
  <c r="D19" i="6"/>
  <c r="C19" i="6"/>
  <c r="H7" i="6"/>
  <c r="S89" i="16" l="1"/>
  <c r="L17" i="6"/>
  <c r="G39" i="42"/>
  <c r="J39" i="42" s="1"/>
  <c r="D28" i="42"/>
  <c r="J28" i="42" s="1"/>
  <c r="F6" i="6"/>
  <c r="C42" i="41"/>
  <c r="I42" i="41" s="1"/>
  <c r="E93" i="15"/>
  <c r="F33" i="42" s="1"/>
  <c r="E90" i="15"/>
  <c r="L12" i="6"/>
  <c r="G34" i="42"/>
  <c r="G9" i="6"/>
  <c r="H9" i="6" s="1"/>
  <c r="J9" i="6"/>
  <c r="E31" i="42"/>
  <c r="L11" i="6"/>
  <c r="F45" i="41"/>
  <c r="J12" i="6"/>
  <c r="E34" i="42"/>
  <c r="M12" i="6"/>
  <c r="H34" i="42"/>
  <c r="H41" i="42" s="1"/>
  <c r="E32" i="32"/>
  <c r="M9" i="6"/>
  <c r="E34" i="32"/>
  <c r="G43" i="41" s="1"/>
  <c r="I43" i="41" s="1"/>
  <c r="F8" i="6"/>
  <c r="H8" i="6" s="1"/>
  <c r="C40" i="41"/>
  <c r="I36" i="41"/>
  <c r="J15" i="6"/>
  <c r="J19" i="6" s="1"/>
  <c r="E94" i="30"/>
  <c r="O89" i="16"/>
  <c r="N89" i="16"/>
  <c r="O7" i="6"/>
  <c r="E119" i="12"/>
  <c r="L89" i="16"/>
  <c r="K89" i="16"/>
  <c r="O16" i="6"/>
  <c r="K11" i="6"/>
  <c r="K19" i="6" s="1"/>
  <c r="E89" i="16"/>
  <c r="D27" i="42" s="1"/>
  <c r="D41" i="42" s="1"/>
  <c r="G5" i="6"/>
  <c r="G18" i="6"/>
  <c r="H13" i="6"/>
  <c r="H12" i="6"/>
  <c r="N19" i="6"/>
  <c r="G6" i="6"/>
  <c r="G14" i="6"/>
  <c r="H14" i="6" s="1"/>
  <c r="H18" i="6"/>
  <c r="E19" i="6"/>
  <c r="M19" i="6" l="1"/>
  <c r="O9" i="6"/>
  <c r="G41" i="42"/>
  <c r="L19" i="6"/>
  <c r="G47" i="41"/>
  <c r="J34" i="42"/>
  <c r="E41" i="42"/>
  <c r="J31" i="42"/>
  <c r="F47" i="41"/>
  <c r="I45" i="41"/>
  <c r="F41" i="42"/>
  <c r="J33" i="42"/>
  <c r="I40" i="41"/>
  <c r="C47" i="41"/>
  <c r="O18" i="6"/>
  <c r="O8" i="6"/>
  <c r="O12" i="6"/>
  <c r="O10" i="6"/>
  <c r="O13" i="6"/>
  <c r="H11" i="6"/>
  <c r="H15" i="6"/>
  <c r="H6" i="6"/>
  <c r="J27" i="42"/>
  <c r="H5" i="6"/>
  <c r="H17" i="6"/>
  <c r="G19" i="6"/>
  <c r="F19" i="6"/>
  <c r="O14" i="6"/>
  <c r="J41" i="42" l="1"/>
  <c r="I47" i="41"/>
  <c r="O5" i="6"/>
  <c r="O15" i="6"/>
  <c r="O11" i="6"/>
  <c r="O17" i="6"/>
  <c r="H19" i="6"/>
  <c r="I10" i="6" s="1"/>
  <c r="O6" i="6"/>
  <c r="I5" i="6" l="1"/>
  <c r="I14" i="6"/>
  <c r="I15" i="6"/>
  <c r="I11" i="6"/>
  <c r="I6" i="6"/>
  <c r="I12" i="6"/>
  <c r="I9" i="6"/>
  <c r="I13" i="6"/>
  <c r="I17" i="6"/>
  <c r="I7" i="6"/>
  <c r="I8" i="6"/>
  <c r="I16" i="6"/>
  <c r="I18" i="6"/>
  <c r="I19" i="6" l="1"/>
  <c r="O19" i="6"/>
</calcChain>
</file>

<file path=xl/sharedStrings.xml><?xml version="1.0" encoding="utf-8"?>
<sst xmlns="http://schemas.openxmlformats.org/spreadsheetml/2006/main" count="6115" uniqueCount="1715">
  <si>
    <t>กิจกรรมที่สำคัญของโครงการ</t>
  </si>
  <si>
    <t>ผลผลิต</t>
  </si>
  <si>
    <t>งบประมาณ</t>
  </si>
  <si>
    <t>ระยะเวลาดำเนินงาน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</si>
  <si>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</si>
  <si>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</si>
  <si>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</si>
  <si>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</si>
  <si>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</si>
  <si>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</si>
  <si>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</si>
  <si>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</si>
  <si>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</si>
  <si>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</si>
  <si>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</si>
  <si>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</si>
  <si>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</si>
  <si>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ตัวชี้วัดค่าเป้าหมาย</t>
  </si>
  <si>
    <t>กลุ่มเป้าหมาย/จำนวน</t>
  </si>
  <si>
    <t>ระยะเวลาระบุ (ว ด ป)</t>
  </si>
  <si>
    <t>ผู้รับผิดชอบ</t>
  </si>
  <si>
    <t>จำนวน (บาท)</t>
  </si>
  <si>
    <t>ผู้ปกครอง นักเรียน ชุมชน อปท.มีส่วนร่วมในการจัดการปัญหาสภาวะช่องปากอย่างเหมาะสมในเด็กประถมศึกษา</t>
  </si>
  <si>
    <t>ทุกอำเภอมีกิจกรรมการดำเนินงานเครือข่ายโรงเรียนเด็กไทยฟันดี สุขภาพดี อย่างน้อยอำเภอละ 1 เครือข่าย</t>
  </si>
  <si>
    <t xml:space="preserve">โรงเรียนประถมศึกษาและประถมศึกษาขยายโอกาส </t>
  </si>
  <si>
    <t>1-31 ส.ค.61</t>
  </si>
  <si>
    <t>มีตันแบบผู้สูงอายุมีสุขภาพช่องปากดีและมีฟันใช้งานได้อย่างเหมาะสม</t>
  </si>
  <si>
    <t xml:space="preserve">ร้อยละ 80 ของผู้สูงอายุมีสุขภาพช่องปากที่ดี และมีฟันใช้งานได้อย่างเหมาะสม(20ซี่หรือ4คู่สบฟันหลัง) </t>
  </si>
  <si>
    <t xml:space="preserve">ผู้สูงอายุ 80 ปี 90 ปีและเจ้าหน้าที่ </t>
  </si>
  <si>
    <t>1-30 เม.ย.61</t>
  </si>
  <si>
    <t>กิจกรรมที่ 1 ประชุมทีมทันตบุคลากร</t>
  </si>
  <si>
    <t>กิจกรรมที่ 2 ประชุมทันตแพทย์</t>
  </si>
  <si>
    <t>ร้อยละ100ของผลการดำเนินงานผ่านตัวชี้วัดตามเกณฑ์ที่กระทรวงกำหนด</t>
  </si>
  <si>
    <t>กิจกรรมที่ 3 ประชุมเชิงปฎิบัติการและแลกเปลี่ยนเรียนรู้ของเจ้าพนักงานทันตสาธารณสุข</t>
  </si>
  <si>
    <t>เจ้าพนักงานทันตสาธารณสุขเกิดการแลกเปลี่ยนเรียนรู้กลวิธีในการดำเนินงานในพื้นที่</t>
  </si>
  <si>
    <t>เจ้าพนักงานทันตสาธารณสุข/80 คน</t>
  </si>
  <si>
    <t>ทันตแพทย์ เจ้าพนักงานทันตสาธารณสุขในรพ.และรพ.สต./90 คน</t>
  </si>
  <si>
    <t>ทันตแพทย์/15 คน</t>
  </si>
  <si>
    <t>สสจ.</t>
  </si>
  <si>
    <t>โครงการนมฟลูออไรด์ป้องกันฟันผุจังหวัดสระแก้วปี2560</t>
  </si>
  <si>
    <t>ทันตแพทย์ เจ้าพนักงานทันตสาธารณสุขในรพ.และรพ.สต.นักเรียนอายุ3ปี 6ปี 9ปีและ12ปี</t>
  </si>
  <si>
    <t xml:space="preserve">มูลนิธิ The Borrow Foundation ประเทศอังกฤษ </t>
  </si>
  <si>
    <t>เม.ย</t>
  </si>
  <si>
    <t>กลุ่มงานทันตสาธารณสุข</t>
  </si>
  <si>
    <t>1.ทันตบุคลากรเกิดการแลกเปลี่ยนเรียนรู้กลวิธีการดำเนินงานในพื้นที่
2.ทันตบุคลกรทราบตัวชี้วัดและแนวทางการดำเนินงานในปีงบประมาณปี 2561
3.ทราบผลการดำเนินงานรายไตรมาสที่ดำเนินงาน</t>
  </si>
  <si>
    <t>1.ทันตแพทย์เกิดการแลกเปลี่ยนเรียนรู้กลวิธีการดำเนินงานในพื้นที่รวมทั้งการบริหารทรัพยากรให้ครอบคลุมในพื้นที่
2.ติดตามผลการดำเนินงานเป็นประจำทุกเดือน</t>
  </si>
  <si>
    <t xml:space="preserve">20 ธ.ค.60
21 ก.พ.61
25 เม.ย.61
20 มิ.ย.61   </t>
  </si>
  <si>
    <t>พ.ย. 60 - ก.พ. 61</t>
  </si>
  <si>
    <t>3  พ.ย. 60
30 มี.ค.61
28 มิ.ย.61</t>
  </si>
  <si>
    <t>สรุปงบประมาณ แผนปฏิบัติราชการสำนักงานสาธารณสุขจังหวัดสระแก้ว ประจำปีงบประมาณ พ.ศ. 2561</t>
  </si>
  <si>
    <t>ลำดับ</t>
  </si>
  <si>
    <t>กลุ่มงาน</t>
  </si>
  <si>
    <t>จำนวนโครงการ</t>
  </si>
  <si>
    <t>แหล่งงบประมาณ สสจ.</t>
  </si>
  <si>
    <t>แหล่งงบประมาณอื่น</t>
  </si>
  <si>
    <t>รวมงบประมาณ</t>
  </si>
  <si>
    <t>ยุทธศาสตร์</t>
  </si>
  <si>
    <t>งานประจำ</t>
  </si>
  <si>
    <t>รวม</t>
  </si>
  <si>
    <t>กสธ.</t>
  </si>
  <si>
    <t>สปสช</t>
  </si>
  <si>
    <t>กองทุนเฉพาะ
บน สสจ.</t>
  </si>
  <si>
    <t>อื่น ๆ</t>
  </si>
  <si>
    <t>กลุ่มงานบริหารทั่วไป</t>
  </si>
  <si>
    <t>กลุ่มงานพัฒนายุทธศาสตร์สาธารณสุข</t>
  </si>
  <si>
    <t>กลุ่มงานบริหารทรัพยากรบุคคล</t>
  </si>
  <si>
    <t>กลุ่มงานนิติการ</t>
  </si>
  <si>
    <t>กลุ่มงานคุ้มครองผู้บริโภคและเภสัชสาธารณสุข</t>
  </si>
  <si>
    <t>กลุ่มงานพัฒนาคุณภาพและรูปแบบบริการ</t>
  </si>
  <si>
    <t>กลุ่มงานประกันสุขภาพ</t>
  </si>
  <si>
    <t>กลุ่มงานควบคุมโรคติดต่อ</t>
  </si>
  <si>
    <t>กลุ่มงานส่งเสริมสุขภาพ</t>
  </si>
  <si>
    <t>กลุ่มงานอนามัยสิ่งแวดล้อม</t>
  </si>
  <si>
    <t>กลุ่มงานโรคไม่ติดต่อ สุขภาพจิตและยาเสพติด</t>
  </si>
  <si>
    <t>กลุ่มงานการแพทย์แผนไทยและการแพทย์ทางเลือก</t>
  </si>
  <si>
    <t>งานตรวจสอบภายในและควบคุมภายใน</t>
  </si>
  <si>
    <t>รวมทั้งสิ้น</t>
  </si>
  <si>
    <t>1.ออกปฏิบัติงานตรวจสอบภายในหน่วยรับตรวจในสังกัด สสจ.สระแก้ว</t>
  </si>
  <si>
    <t xml:space="preserve">หน่วยรับตรวจได้รับการตรวจสอบภายใน </t>
  </si>
  <si>
    <t>ร้อยละของจำนวนหน่วยรับตรวจ</t>
  </si>
  <si>
    <t>มีค./มิย 61</t>
  </si>
  <si>
    <t>งานตรวจสอบภายใน</t>
  </si>
  <si>
    <t>หน่วยรับตรวจทุกหน่วยจัดทำและส่งรายงานควบคุมภายใน</t>
  </si>
  <si>
    <t>สสจ./รพท./รพช/สสอ. รวม 19  แห่ง</t>
  </si>
  <si>
    <t>ธค.60</t>
  </si>
  <si>
    <t>สสจ.สระแก้ว</t>
  </si>
  <si>
    <t>1. อบรมเพิ่มพูนความรู้และพัฒนาศักยภาพภาคีเครือข่ายนักตรวจสอบภายใน</t>
  </si>
  <si>
    <t xml:space="preserve">ร้อยละของจำนวนผู้เข้าร่วมอบรมตามเป้าหมาย  </t>
  </si>
  <si>
    <t>20 - 21 ธ.ค. 60</t>
  </si>
  <si>
    <t>1. การอบรมเชิงปฏิบัติการบังคับใช้กฎหมายสำหรับพนักงานเจ้าหน้าที่ตามกฎหมายต่างๆ</t>
  </si>
  <si>
    <t>พนักงานเจ้าหน้าที่ตามกฎหมายฉบับต่างๆ ที่อยู่ในความรับผิดชอบของสำนักงานสาธารณสุขจังหวัด ที่อยู่ในระดับจังหวัดและอำเภอ ได้รับการอบรมฟื้นฟูความรู้และทักษะในการปฏิบัติงานบังคับใช้กฎหมายตามอำนาจหน้าที่</t>
  </si>
  <si>
    <t>พนักงานเจ้าหน้าที่ตามกฎหมายที่อยู่ในความรับผิดชอบของสำนักงานสาธารณสุขจังหวัด จาก กลุ่มงานในสสจ./ รพ./สสอ.และ ผอ.รพ.สต.           จำนวน 70 คน</t>
  </si>
  <si>
    <t>โครงการคุ้มครองและส่งเสริมภูมิปัญญาการแพทย์แผนไทย จังหวัดสระแก้ว  ปี 2561</t>
  </si>
  <si>
    <t xml:space="preserve">การจ้างผู้ปฏิบัติงานประจำสำนักงานนายทะเบียนจังหวัด </t>
  </si>
  <si>
    <t>สนับสนุนการจัดจ้างเหมาบริการ ผู้ปฏิบัติงานประจำสำนักงานนายทะเบียนจังหวัด (แพทย์แผนไทย)</t>
  </si>
  <si>
    <t xml:space="preserve">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</si>
  <si>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</si>
  <si>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</si>
  <si>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กองทุนภูมิปัญญาฯ</t>
  </si>
  <si>
    <t>1 ต.ค.60 ถึง 
30 ก.ย.60</t>
  </si>
  <si>
    <t>การสำรวจข้อมูลบุคลากรด้านการแพทย์แผนไทย</t>
  </si>
  <si>
    <t>สำรวจข้อมูลบุคลากรด้านการแพทย์แผนไทยทั้ง 5 กลุ่ม
 -ตรวจสอบความถูกต้องของเอกสาร</t>
  </si>
  <si>
    <t xml:space="preserve"> - บุคลากรด้านการแพทย์แผนไทยทั้ง 5 กลุ่ม เพิ่มขึ้น
</t>
  </si>
  <si>
    <t xml:space="preserve">รายงานผลการสำรวจ จัดทำทะเบียนบุคลากรด้านการแพทย์แผนไทยทั้ง 5 กลุ่ม เพิ่มขึ้น </t>
  </si>
  <si>
    <t>บุคลากรด้านการแพทย์แผนไทยจังหวัดสระแก้ว /9 อำเภอ</t>
  </si>
  <si>
    <t>มค./เมย.60</t>
  </si>
  <si>
    <t xml:space="preserve"> -คีย์ข้อมูลลงโปรแกรมสำนักงานนายทะเบียนกลางของกรมพัฒนาการแพทย์แผนไทย</t>
  </si>
  <si>
    <t xml:space="preserve">จัดทำเอกสารการออกหนังสือรับรองหมอพื้นบ้านจังหวัดสระแก้ว
</t>
  </si>
  <si>
    <t xml:space="preserve"> - หนังสือรับรอง ที่ออกให้หมอพื้นบ้านเพิ่มขึ้น</t>
  </si>
  <si>
    <t>หนังสือรับรอง ที่ออกให้หมอพื้นบ้านเพิ่มขึ้นจากปีที่ผ่านมา</t>
  </si>
  <si>
    <t>หมอพื้นบ้าน / 9 อำเภอ</t>
  </si>
  <si>
    <t>มึค./สค.60</t>
  </si>
  <si>
    <t xml:space="preserve"> -ประชุมคณะกรรมการกลั่นกรองการออก หนังสือรับรอง ฯ</t>
  </si>
  <si>
    <t>การสำรวจ รวบรวมตำรับยาและตำราการแพทย์แผนไทย</t>
  </si>
  <si>
    <t xml:space="preserve">จัดทำทะเบียนภูมิปัญญาการแพทย์แผนไทย
 -ตรวจสอบความถูกต้องของเอกสาร
</t>
  </si>
  <si>
    <t xml:space="preserve"> - ตำรับยาและตำราการแพทย์แผนไทย เพิ่มขึ้น</t>
  </si>
  <si>
    <t xml:space="preserve"> - จำนวนทะเบียนภูมิปัญญาฯ(ตำรับฯ/ตำรา) เพิ่มขึ้นอย่างน้อย 100 รายการ</t>
  </si>
  <si>
    <t>มิย.60</t>
  </si>
  <si>
    <t>จัดทำแบบคำขอจดทะเบียนสิทธิในภูมิปัญญาการแพทย์แผนไทยส่วนบุคคล</t>
  </si>
  <si>
    <t xml:space="preserve"> - จำนวนแบบคำขอจดทะเบียนสิทธิฯ เพิ่มขึ้น</t>
  </si>
  <si>
    <t xml:space="preserve"> - จำนวนแบบคำขอจดทะเบียนสิทธิฯ (ส่วนบุคคล) เพิ่มขึ้น</t>
  </si>
  <si>
    <t>พย.59</t>
  </si>
  <si>
    <t>รพ.สสอ.</t>
  </si>
  <si>
    <t>รับจดทะเบียนสิทธิในภูมิปัญญาการแพทย์แผนไทยส่วนบุคคล</t>
  </si>
  <si>
    <t>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</si>
  <si>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</si>
  <si>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มีชมรมแพทย์แผนไทยเพื่อเป็นแกนหลักในการ ขับเคลื่อนและพัฒนางาน ด้านการแพทย์แผนไทย</t>
  </si>
  <si>
    <t xml:space="preserve"> - มีชมรมแพทย์แผนไทยที่ได้รับการจัดตั้ง 1 ชมรม</t>
  </si>
  <si>
    <t>แพทย์แผนไทย/แพทย์แผนไทยประยุกต์ จังหวัดสระแก้ว</t>
  </si>
  <si>
    <t>กพ./พค./กค60</t>
  </si>
  <si>
    <t>การสรรหากรรมการผู้ทรงคุณวุฒิด้านการแพทย์แผนไทย</t>
  </si>
  <si>
    <t xml:space="preserve"> 1) แต่งตั้งคณะกรรมการระดับจังหวัด
 2) ประชุมคณะกรรมการระดับจังหวัด
 3) จังหวัดจัดทำสื่อประชาสัมพันธ์
 4) รพ./สสอ. คัดเลือกระดับอำเภอและส่งรายชื่อให้จังหวัด
 5) สสจ. คัดเลือกระดับจังหวัด</t>
  </si>
  <si>
    <t xml:space="preserve"> - มีกรรมการผู้ทรงคุณวุฒติด้านการแพทย์แผนไทยทั้ง 5 กลุ่ม</t>
  </si>
  <si>
    <t>มีกรรมการผู้ทรงคุณวุฒิด้านการแพทย์แผนไทยทั้ง 5 กลุ่ม อย่างน้อยกลุ่มละ 1 คน ได้แก่ 
 - หมอพื้นบ้าน
 - ผู้ปลูก/ผู้แปรรูปสมุนไพร
 - ผู้ผลิต/จำหน่าย
 - นักวิชาการ
 - องค์การเอกชน</t>
  </si>
  <si>
    <t>ต.ค.60ถึงก.ย.61</t>
  </si>
  <si>
    <t>วันภูมิปัญญาการแพทย์แผนไทยแห่งชาติประจำปี 2560</t>
  </si>
  <si>
    <t xml:space="preserve"> -  ประชาสัมพันธ์และจัดกิจกรรม ด้านการแพทย์แผนไทย
 - จัดแสดง ชีวประวัติพระบิดาแห่งการแพทย์ แผนไทยและจัดกิจกรรมวันภูมิปัญญาการแพทย์แผนไทย
 - รายงานผลการดำเนินงาน</t>
  </si>
  <si>
    <t xml:space="preserve"> - มีการจัดกิจกรรมวันภูมิปัญญาการแพทย์แผนไทย</t>
  </si>
  <si>
    <t>รพ.ทุกแห่ง / แพทย์แผนไทย/แพทย์แผนไทยประยุกต์จังหวัดสระแก้ว</t>
  </si>
  <si>
    <t>26 - 30 ตุ.ค.60</t>
  </si>
  <si>
    <t>การจัดงานมหกรรมการแพทย์แผนไทยแห่งชาติปี 2561</t>
  </si>
  <si>
    <t>1) ออกบูธจัดนิทรรศการเผยแพร่ความรู้ ภูมิปัญญาการแพทย์แผนไทย</t>
  </si>
  <si>
    <t xml:space="preserve"> - มีการเข้าร่วมกิจกรรมแสดงผลงานปละประชุมวิชาการ อย่างน้อย 1 ครั้ง</t>
  </si>
  <si>
    <t xml:space="preserve">แพทย์แผนไทย/
แพทย์แผนไทย
ประยุกต์ </t>
  </si>
  <si>
    <t>กพ.61</t>
  </si>
  <si>
    <t>2) การประชุมวิชาการและเข้าประกวดผลงานวิชาการประจำปี ด้านการแพทย์แผนไทย การแพทย์พื้นบ้านและการแพทย์ทางเลือกแห่งชาติ ครั้งที่ 15</t>
  </si>
  <si>
    <t>ส.ค.61 - ก.ย.61</t>
  </si>
  <si>
    <t>การอบรมทางไกลถ่ายทอดความรู้ประสบการณ์เวชปฏิบัติแผนไทยสำหรับแพทย์แผนไทย(Teleconference)</t>
  </si>
  <si>
    <t xml:space="preserve"> - แพทย์แผนไทย ได้รับการถ่ายทอดความรู้ทางด้านแผนไทยฯ</t>
  </si>
  <si>
    <t xml:space="preserve"> - แพทย์แผนไทยเข้าร่วมรับฟัง  Teleconference ไม่น้อยกว่าร้อยละ 80</t>
  </si>
  <si>
    <t>แพทย์แผนไทย/แพทย์แผนไทยประยุกต์ / 13 คน</t>
  </si>
  <si>
    <t>พย.60-กย61</t>
  </si>
  <si>
    <t>สร้างการรับรู้ในการใช้ภูมิปัญญาการแพทย์แผนไทย ในจังหวัดสระแก้ว</t>
  </si>
  <si>
    <t xml:space="preserve"> - การจัดเตรียมสื่อ/ข้อมูลประชาสัมพันธ์</t>
  </si>
  <si>
    <t xml:space="preserve"> -จำนวนสื่อที่ใช้ในการประชาสัมพันธ์ผ่านตามช่องทางต่างๆ</t>
  </si>
  <si>
    <t xml:space="preserve"> -ร้อยละ 90 ของสื่อที่ได้รับการจัดทำเพื่อประชาสัมพันธ์</t>
  </si>
  <si>
    <t>บุคลากรด้านการแพทย์แผนไทยจังหวัดสระแก้ว</t>
  </si>
  <si>
    <t>ต.ค.-ม.ค.60</t>
  </si>
  <si>
    <t xml:space="preserve"> - ประชาสัมพันธ์องค์ความรู้ด้านการแพทย์แผนไทยและการแพทย์ทางเลือกผ่านสื่อตามช่องทางต่างๆ</t>
  </si>
  <si>
    <t>มีการประชาสัมพันธให้กลุ่มเป้าหมายรับรู้ผ่านช่องทางต่างๆ</t>
  </si>
  <si>
    <t>จำนวนครั้งที่ประชาสัมพันธให้กลุ่มเป้าหมายรับรู้ผ่านช่องทางต่างๆ</t>
  </si>
  <si>
    <t xml:space="preserve"> -กลุ่มวัย
 -อสม./แกนนำสุขภาพ
 -จนท.สาธารณสุข
 -ประชาชนทั่วไป</t>
  </si>
  <si>
    <t>ม.ค.-ก.ค.61</t>
  </si>
  <si>
    <t xml:space="preserve"> -  กำกับ ติดตามผลการประชาสัมพันธ์</t>
  </si>
  <si>
    <t xml:space="preserve"> มีการกำกับ/ติดตามการเผยแพร่ ประชาสัมพันธ์</t>
  </si>
  <si>
    <t>จำนวนครั้งที่มีการกำกับติดตามผลการประชาสัมพันธ์</t>
  </si>
  <si>
    <t>ประชาชนในจังหวัดสระแก้ว</t>
  </si>
  <si>
    <t>ประเมินความพึงพอใจและการรับรู้ของประชาชน</t>
  </si>
  <si>
    <t xml:space="preserve"> -ประชาชนได้รับการ
ประเมินความพึงพอใจ</t>
  </si>
  <si>
    <t xml:space="preserve">  -ร้อยละ 80 ประชาชนมีความพึงพอใจข้อมูลข่าวสารด้านการแพทย์แผนไทย </t>
  </si>
  <si>
    <t>ประชาชนจังหวัดสระแก้ว</t>
  </si>
  <si>
    <t>เงินเดือน</t>
  </si>
  <si>
    <t>แผนงาน -โครงการ</t>
  </si>
  <si>
    <t>เมย</t>
  </si>
  <si>
    <t>*** รพ.แพทย์แผนไทยวัฒนานคร</t>
  </si>
  <si>
    <t>1 ) พัฒนาให้ รพ.วัฒนานคร (สาขาแพทย์แผนไทย)เป็นศูนย์กลางในการรับรักษา - ส่งต่อผู้ป่วย Stroke ด้านแพทย์แผนไทยภายในจังหวัด/เขตสุขภาพที่ 6</t>
  </si>
  <si>
    <t>*มีศูนย์รับการรักษา - ส่ง ต่อผู้ป่วย Stroke ด้านแพทย์แผนไทย</t>
  </si>
  <si>
    <t xml:space="preserve"> *ผู้ป่วย Stroke ได้รับการรักษาและส่งต่อครอบคลุม ร้อยละ 70 
</t>
  </si>
  <si>
    <t>รพ.วัฒนานคร</t>
  </si>
  <si>
    <t>รพ.วัฒนา</t>
  </si>
  <si>
    <t xml:space="preserve"> 1.1 ประชุม/จัดทำแนวทางการส่งต่อผู้ป่วย Strok ด้วยการแพทย์แผนไทย</t>
  </si>
  <si>
    <t xml:space="preserve"> -มีระบบส่งต่อผู้ป่วย Stroke ด้านการแพทย์แผนไทยที่เป็นระบบ</t>
  </si>
  <si>
    <t>จำนวนระบบส่งต่อที่ได้รับการจัดทำ</t>
  </si>
  <si>
    <t xml:space="preserve"> -ผู้รับผิดชอบงานระบบส่งต่อของ รพ.ทุกแห่ง</t>
  </si>
  <si>
    <t>สสจ.สก</t>
  </si>
  <si>
    <t>ธค.-มค 61</t>
  </si>
  <si>
    <t xml:space="preserve"> 1.2 จัดทำคู่มือ/แนวทางการรับ-ส่งต่อผู้ป่วยฯ</t>
  </si>
  <si>
    <t xml:space="preserve"> -มีแนวทางการส่งต่อผู้ป่วย Strokr ด้านการแพทย์แผนไทย</t>
  </si>
  <si>
    <t xml:space="preserve"> -จำนวนแนวทางการส่งต่อผู้ป่วย Strokr ด้านการแพทย์แผนไทย</t>
  </si>
  <si>
    <t xml:space="preserve"> -รพ./รพ.สต. ทุกแห่ง</t>
  </si>
  <si>
    <t xml:space="preserve"> -</t>
  </si>
  <si>
    <t>2) ยกระดับ รพ.วัฒนานคร ให้เป็นแหล่งผลิต/พัฒนาบุคคลากรด้านการแพทย์แผนไทยที่มีมาตรฐาน/ครบวงจร</t>
  </si>
  <si>
    <t>จำนวนบุคลากรที่สามารถผลิตได้ 
1. ผู้ช่วยแพทย์แผนไทย 
2. สปา
3. นวดเพื่อสุขภาพ.
4. นวดฝ่าเท้า
5. ดูแลผู้สูงอายุ  
6.การนวดกระตุ้นพัฒนาการเด็ก</t>
  </si>
  <si>
    <t xml:space="preserve"> *ร้อยละของบุคลากรทางแพทย์แผนไทยได้รับการพัฒนา ร้อยละ 100</t>
  </si>
  <si>
    <t xml:space="preserve"> *รพ.วัฒนานคร
 จำนวน   1 แห่ง</t>
  </si>
  <si>
    <t>รพ.วัฒนา/
สสจ.</t>
  </si>
  <si>
    <t xml:space="preserve">  2.1 จัดทำหลักสูตร/โครงสร้างการพัฒนาบุคลากร</t>
  </si>
  <si>
    <t>มีหลักสูตรที่ได้รับการจัดทำ</t>
  </si>
  <si>
    <t>ร้อยละ 100 ของหลักสูตรที่มีการฝึกอบรม</t>
  </si>
  <si>
    <t xml:space="preserve">รพ.วัฒนา </t>
  </si>
  <si>
    <t>รพ.วัฒนา/สสจ.สก</t>
  </si>
  <si>
    <t xml:space="preserve">  2.2 ขอรับรองหลักสูตรจากกรมสนับสนุนบริการสุขภาพ</t>
  </si>
  <si>
    <t>มีหลักสูตรที่ได้รับการรับรองจากกรมสนับสนุนบริการสุขภาพ</t>
  </si>
  <si>
    <t xml:space="preserve">  2.3 ประเมินมาตรฐานสถานที่การฝึกอบรม</t>
  </si>
  <si>
    <t>มีสถานที่ฝึกอบรมและพัฒนาบุคลากรมีมาตรฐาน</t>
  </si>
  <si>
    <t xml:space="preserve"> แหล่งพัฒนาบุคลากรด้านการแพทย์แผนไทย ได้มาตรฐานตามเกณฑ์</t>
  </si>
  <si>
    <t>เมย.-สค.61</t>
  </si>
  <si>
    <t xml:space="preserve">  2.4 จัดหาอาคารฝึกอบรมด้านการแพทย์แผนไทย</t>
  </si>
  <si>
    <t xml:space="preserve"> -มีอาคารฝึกอบรมด้านการแพทย์แผนไทย</t>
  </si>
  <si>
    <t>จำนวนอาคารฝึกอบรมด้านการแพทย์แผนไทย</t>
  </si>
  <si>
    <t>รพ.วัฒนานคร จำนวน 1 แห่ง</t>
  </si>
  <si>
    <t>งบภาค</t>
  </si>
  <si>
    <t>ตค-กย61</t>
  </si>
  <si>
    <t>2.2 จัดหาอาคารที่พักสำหรับผู้เข้ารับการฝึกอบรมฯ</t>
  </si>
  <si>
    <t xml:space="preserve"> -มีที่พักสำหรับผู้เข้ารับการฝึกอบรม</t>
  </si>
  <si>
    <t>จำนวนอาคารที่สำหรับผู้เข้ารับการฝึกอบรม</t>
  </si>
  <si>
    <t>3) ยกระดับ รพ.วัฒนานคร เป็นศูนย์ดูแลผู้สูงอายุด้วยการแพทย์ผสมผสานแบบครบวงจร</t>
  </si>
  <si>
    <t xml:space="preserve">  -มีศูนย์ดูแลผู้สูงอายุด้วยการแพทย์แผนไทยและการแพทย์ผสมผสานจังหวัดสระแก้ว</t>
  </si>
  <si>
    <t>รพ.วัฒนา จำนวน 1 แห่ง</t>
  </si>
  <si>
    <t>ตค 60-กย62</t>
  </si>
  <si>
    <t>3.1 จัดหาอาคารสถานที่/วัสดุ/ครุภัณฑ์สำหรับดูแลผู้สูงอายุ</t>
  </si>
  <si>
    <t xml:space="preserve"> -มีอาคาร/สถานที่สำหรับดูแลผู้สูงอายุด้วยการแพทย์แผนไทยและการแพทย์ผสมผสาน</t>
  </si>
  <si>
    <t>3.2 พัฒนาศักยภาพบุคลกรสำหรับการดูแลผู้สูงอายุ</t>
  </si>
  <si>
    <t>มีบุคลากรที่มีความเชี่ยวชาญด้านการดูแลผู้สูงอายุด้วยการแพทย์ผสมผสาน</t>
  </si>
  <si>
    <t>ร้อยละ 100 ของบุคลากรที่ได้รับการพัฒนาศัยภาพ</t>
  </si>
  <si>
    <t>แพทย์แผนไทย/พยาบาล</t>
  </si>
  <si>
    <t>3.3 จัดทำแนวทาง/วางระบบการดูแลผู้สูงอายุด้วยการแพทย์แผนไทยและการแพทย์ผสมผสาน</t>
  </si>
  <si>
    <t xml:space="preserve"> -มีแนวทาง/คู่มือการดูแลผู้สูงอายุด้วยการแพทย์แผนไทยและการแพทย์ผสมผสาน</t>
  </si>
  <si>
    <t>จำนวนแนวทาง/คู่มือที่ได้รับการจัดทำ</t>
  </si>
  <si>
    <t>ผู้รับผิดชอบงานผู้สูงอายุ/แพทย์แผนไทย รพ./รพ.รพ.สต.</t>
  </si>
  <si>
    <t>**รพ.แพทย์แผนไทย วังน้ำเย็น</t>
  </si>
  <si>
    <t>1) รพ. วังน้ำเย็น เป็นแหล่งผลิตยาสมุนไพรและแปรรูปวัตถุดิบสมุนไพรแบบครบวงจร ตามมาตรฐาน GMP สู่ WHO (ตั้งแต่ต้นน้ำ กลางน้ำ ปลายน้ำ)</t>
  </si>
  <si>
    <t xml:space="preserve"> *ผลิตภัณฑ์ยาสมุนไพรและผลิตภัณฑ์สุขภาพได้มาตรฐาน </t>
  </si>
  <si>
    <t xml:space="preserve"> * ร้อยละของยาและผลิตภัณฑ์สมุนไพรที่ผ่านมาตรฐาน GMP </t>
  </si>
  <si>
    <t>*ยาสมุนไพร
จำนวน  47   รายการ</t>
  </si>
  <si>
    <t>รพ.วังน้ำเย็น</t>
  </si>
  <si>
    <t>1.1 พัฒนาสถานที่การผลิตและแปรรูสมุนไพรให้ได้มาตรฐาน</t>
  </si>
  <si>
    <t>*มีสถานที่ผลิตยาสมุนไพรได้มาตรฐาน GMP</t>
  </si>
  <si>
    <t>* สถานที่ผลิตยาสมุนไพรและผลิตภํณฑ์สุขภาพได้มาตรฐาน</t>
  </si>
  <si>
    <t>*รพ.วังน้ำเย็น 
จำนวน 1 แห่ง</t>
  </si>
  <si>
    <t>1.2 พัฒนาศักยภาพกลุ่มปลูกและแปรรูปสมุนไพรให้มีคุณภาพมาตรฐาน</t>
  </si>
  <si>
    <t>*มีกลุ่มปลูกและปรรูปสมุนไพร ที่ได้รับการรับรองมาตรฐานการปลูก/การแปรรูปสมุนไพร</t>
  </si>
  <si>
    <t>*กลุ่มปลูกและแปรรูปสมุนไพรที่ได้รับการรับรองมาตรฐาน ไม่น้อยกว่า ร้อยละ 30</t>
  </si>
  <si>
    <t xml:space="preserve"> -กลุ่มอำเภอเมือง
-กลุ่มอำเภอวัฒนา
-กลุ่มอำเภอโคกสูง
-กลุ่มวังน้ำเย็น
-กลุ่มเขาฉกรรจ์
-กลุ่มคลองหาด</t>
  </si>
  <si>
    <t>ขอรับรองจากกรมวิชาการเกษตร/กรมพัฒนาที่ดิน</t>
  </si>
  <si>
    <t>รพ.วังน้ำเย็น
สสอ./สสจ.
เกษตร/พช/อุตสากรรม</t>
  </si>
  <si>
    <t>1.3 สำรวจความต้องการพืชสมุนไพร/การปลูกพืชสมุนไพรของกลุ่มเกษตรกร</t>
  </si>
  <si>
    <t>มีฐานข้อมูลความต้องการ/การปลูกพืชสมุนไพร จ.สระแก้ว</t>
  </si>
  <si>
    <t xml:space="preserve"> -จำนวนพื้นที่การปลูกพืชสมุนไพร
 -ปริมาณความต้องการพืชสมุนไพร</t>
  </si>
  <si>
    <t xml:space="preserve"> -กลุ่มเกษตรกรผู้ปลูก/แปรรูปสมุนไพร</t>
  </si>
  <si>
    <t>ตค-ธค 60</t>
  </si>
  <si>
    <t>1.4 สำรวจความต้องการใช้ยาสมุนไพรของสถานบริการ</t>
  </si>
  <si>
    <t xml:space="preserve"> -มีแผนความต้องการการใช้ยาสมุนไพรของ รพ./รพ.สต.</t>
  </si>
  <si>
    <t>จำนวนแผนความต้องการใช้ยาสมุนไพรครอบคุลมสถานบริการทุกแห่ง</t>
  </si>
  <si>
    <t>1.5 รพ.วังน้ำเย็น เป็นแหล่งผลิตและกระจายยาสมุนไพรให้กับเครือข่ายบริการในจังหวัด/ภายในเขต</t>
  </si>
  <si>
    <t>*  มีการผลิตและกระจายยาสมุนไพรให้กับ รพ./รพ.สต.ภายในจังหวัด/เขต</t>
  </si>
  <si>
    <t>*ร้อยละของสถานบริการฯได้รับการสนับสนุนยาสมุนไพรเพียงพอและครอบคลุมทุกแห่ง</t>
  </si>
  <si>
    <t>*รพ./รพ.สต ทุกแห่ง</t>
  </si>
  <si>
    <t>ตค-กย 61</t>
  </si>
  <si>
    <t>1.6 ผลิตและสนับสนุนยาสมุนไพร(First line drug ให้กับ รพ.ในเขตสุขภาที่ 6</t>
  </si>
  <si>
    <t xml:space="preserve"> -มีการสนับสนับยาสมุนไพร First line drug (ขมิ้นชัน)ให้กบรพ.ทุกแห่ง ในเขตสุขภาพที่  6</t>
  </si>
  <si>
    <t>ร้อยละ 100 ของการผลิตสนับสนุนยาสมุนไพร</t>
  </si>
  <si>
    <t xml:space="preserve"> -รพ.ทุกแห่ง ในเขตสุขภาพที่ 6 จำนวน 74 แห่ง</t>
  </si>
  <si>
    <t>กรมแพทย์แผนไทย</t>
  </si>
  <si>
    <t xml:space="preserve"> 1.7 พัฒนาผลิตภัณฑ์สมุนไพรเด่น เป็น Champion Product</t>
  </si>
  <si>
    <t xml:space="preserve"> *ผลิตภัณฑ์สมุนไพรได้รับการพัฒนาเป็น Champion Product</t>
  </si>
  <si>
    <t>*Champion Product จังหวัดสระแก้ว (*ไพล/ลูกประคบ)</t>
  </si>
  <si>
    <t>*รพ.วังน้ำเย็น</t>
  </si>
  <si>
    <t>รพ.วังน้ำเย็น
/พช.</t>
  </si>
  <si>
    <t xml:space="preserve"> *มีการพัฒนา บรรจุภัณฑ์สมุนไพร ผลิตภัณฑ์สมุนไพรได้รับการพัฒนาเป็น Champion Product</t>
  </si>
  <si>
    <t>*จำนวนผลิภัณฑ์ที่ได้รับการพัฒนาบรรจุภภัณฑ์ ร้อยละ 50</t>
  </si>
  <si>
    <t xml:space="preserve">* รพ.วังน้ำเย็น </t>
  </si>
  <si>
    <t>รพ.วังน้ำเย็น
/พช./อุตสาหกรรม</t>
  </si>
  <si>
    <t xml:space="preserve">2. ยกระดับ รพ.วังน้ำเย็น เป็นศูนย์เชี่ยวชาญในการรักษาและรับ - ส่ง ต่อ โรคสะเก็ดเงิน </t>
  </si>
  <si>
    <t>*มีศูนย์รักษา รับ-ส่งต่อผู้ป่วย
โรคสะเก็ดเงิน</t>
  </si>
  <si>
    <t>*ร้อยละของจำนวนผู้ป่วย สะเก็ดเงิน ได้รับการฟื้นฟูด้วยแพทย์แผนไทย ร้อยละ 60</t>
  </si>
  <si>
    <t xml:space="preserve"> รพ.วังน้ำเย็น</t>
  </si>
  <si>
    <t xml:space="preserve"> 2.1 รพ.วังน้ำเย็นเป็นแหล่งผลิตสมุนไพรใช้ในกลุ่มโรคสะเก็ดเงิน</t>
  </si>
  <si>
    <t>*มียาสมุนไพรที่ใช้รักษาโรคสะเก็ดเงิน</t>
  </si>
  <si>
    <t>* จำนวนรายการยาสมุนไพรที่มีใช้รักษาโรคสะเก็ดเงินและสนับสนุน รพ./รพ.ทุกแห่ง</t>
  </si>
  <si>
    <t>2.2 จัดทำแนวทางเวชปฏิบัติการดูแลผู้ป่วยสะเก็ดเงิน จังหวัดสระแก้ว</t>
  </si>
  <si>
    <t xml:space="preserve"> มีแนวทางเวชปฏิบัติการดูแลผู้ป่วยสะเก็ดเงิน จังหวัดสระแก้ว</t>
  </si>
  <si>
    <t xml:space="preserve"> -จำนวนแนวทางเวชปฏิบัติที่ได้รับการจัดทำและนำไปใช้จริง</t>
  </si>
  <si>
    <t>2.3  จัดทำระบบตรวจรักษา รับ-ส่งต่อผู้ป่วยสะเก็ดเงิน</t>
  </si>
  <si>
    <t xml:space="preserve"> -มีระบบการรักษา รับ-ส่งต่อผู้ป่วย ภายในจังหวัดสระแก้วด้วยแพทย์แผนไทย</t>
  </si>
  <si>
    <t>รพ./รพ.สต.ทุกแห่งที่มีแพทย์แผนไทย</t>
  </si>
  <si>
    <t>ตค-กย 62</t>
  </si>
  <si>
    <t>รพ.วังน้ำเย็น
-สสจ.สก</t>
  </si>
  <si>
    <t xml:space="preserve"> -รพ. วังน้ำเป็นเป็นแหล่งวิจัยเรื่องสมุนไพร</t>
  </si>
  <si>
    <t xml:space="preserve"> -จำนวนงานวิจัยเกี่ยวกับยาสมุนไพรที่ได้รับการยอมรับ</t>
  </si>
  <si>
    <t>ตค60-กย61</t>
  </si>
  <si>
    <t>รพ.วังน้ำเย็น/
สสจ.</t>
  </si>
  <si>
    <t xml:space="preserve">  3.1 เป็นแหล่งศึกษาวิจัยยาและผลิตภัณฑ์สมุนไพร </t>
  </si>
  <si>
    <t xml:space="preserve"> -มีผลงานวิจัยยาและผลิตภัณฑ์สมุนไพร</t>
  </si>
  <si>
    <t xml:space="preserve"> -จำนวนงานวิจัยและผลิตภัณฑ์สมุนไพรและได้นำไปเผยแพร่</t>
  </si>
  <si>
    <t xml:space="preserve">  3.2 แหล่งฝึกงานนักศึกษาด้านการแพทย์แผนไทย</t>
  </si>
  <si>
    <t xml:space="preserve"> -มีนักศึกษาฝึกปฏิบัติงานด้านการแพทย์แผนไทย</t>
  </si>
  <si>
    <t xml:space="preserve"> -จำนวนนักศึกษาที่ได้ผ่านการฝึกปฏิบัติงานด้านการแพทย์แผนไทย</t>
  </si>
  <si>
    <t>แพทย์แผนไทย</t>
  </si>
  <si>
    <t>4. ยกระดับ รพ.วังน้ำเย็นเป็นศูนย์ดูแลผู้ป่วยโรค NCD ด้วยการแพทย์แผนไทยและการแพทย์ผสมผสาน</t>
  </si>
  <si>
    <t>มีศูนย์ดูแลผู้ป่วยโรค NCD ด้วยการแพทย์แผนไทยปละการแพทย์ผสมผสาน</t>
  </si>
  <si>
    <t xml:space="preserve"> -ผู้ป่วยโรค NCD ได้รับการดูแลด้วยการแพทย์แผนไทยและการแพทย์ผสมผสาน ร้อยละ 80 ในเขตรับผิดชอบ</t>
  </si>
  <si>
    <t>ผูป่วยโรค NCD</t>
  </si>
  <si>
    <t xml:space="preserve"> -กำหนดกลุ่มโรคที่สามารถดูแลได้</t>
  </si>
  <si>
    <t>จำนวนกลุ่มโรคที่ได้รับการคัดเลือก</t>
  </si>
  <si>
    <t>รพ.วังน้ำเย็น/สสจ.สระแก้ว</t>
  </si>
  <si>
    <t xml:space="preserve"> -จัดทำคู่มือ-แนวทางเวชปฏิบัติ-การดูแลผู้ป่วยกลุ่มโรค NCD</t>
  </si>
  <si>
    <t xml:space="preserve"> -มีแนวทางเวชปฏิบีติการดูแลผู้ป่วยกลุ่มโรค NCD ด้วยการแพทย์แผนไทย</t>
  </si>
  <si>
    <t xml:space="preserve"> 2. การพัฒนาศักยภาพการจัดบริการด้านการแพทย์แผนไทยและการแพทย์ผสมผสาน</t>
  </si>
  <si>
    <t>2.1 พัฒนาระบบบริการแพทย์แผนไทย</t>
  </si>
  <si>
    <t>มีแนวทางการพัฒนาระบบริการด้านการแพทย์แผนไทยที่ชัดเจน</t>
  </si>
  <si>
    <t>คณะกรรมการ Service Plan</t>
  </si>
  <si>
    <t xml:space="preserve"> *รพ.ทุกแห่งมีการดำเนินงานโดยการนำองค์ความรู้ด้านการแพทย์แผนไทยไปบูรณาการในการให้บริการผู้ป้วย(ไมเกรน ข้อเข่าเสื่อม อัมพฤกษ์/อัมพาต ภูมิแพ้ทางเดินหายใจส่วนต้น) </t>
  </si>
  <si>
    <t xml:space="preserve"> * จำนวนผู้ป่วย ไมเกรน ข้อเข่าเสื่อม อัมพฤกษ์/อัมพาต ภูมิแพ้ทางเดินหายใจส่วนต้น ได้รับการดูแลด้วยการแพทย์แผนไทยและการแพทย์ทางเลือก ครอบคลุมร้อยละ 80</t>
  </si>
  <si>
    <t xml:space="preserve"> *รพ. จำนวน 9 แห่ง
*รพ.สต. ที่มีแพทย์แผนไทย
 จำนวน 13 แห่ง
</t>
  </si>
  <si>
    <t>รพ.ทุกแห่ง</t>
  </si>
  <si>
    <t xml:space="preserve">  *รพ.สต. ทุกแห่งที่มีบริการนวดแผนไทย
  *ผู้ป่วย Stroke ในเขตรับผิดชอบ
</t>
  </si>
  <si>
    <t>รพ.สต.ทุกแห่ง</t>
  </si>
  <si>
    <t xml:space="preserve">  *รพ.สต.ทุกแห่งที่มีบริการนวดแผนไทย
 * ผู้สูงอายุข้อเข่าเสื่อม
ในเขตรับผิดชอบ</t>
  </si>
  <si>
    <t>รพ./รพ.สต.ที่มีการจัดบริการนวดไทย</t>
  </si>
  <si>
    <t>สสจ.สก.</t>
  </si>
  <si>
    <t xml:space="preserve">  * สถานบริการทุกแห่งจัดบริการผ่านเกณฑ์มาตรฐาน(รพ.สส.พท) </t>
  </si>
  <si>
    <t xml:space="preserve"> *จำนวนสถานบริการทุกแห่งจัดบริการผ่านเกณฑ์มาตรฐาน(รพ.สส.พท) ร้อยละ 100</t>
  </si>
  <si>
    <t xml:space="preserve"> -รพ./รพ.สต.ผ่านเกณฑ์มาตรฐาน</t>
  </si>
  <si>
    <t>คณะกรรมการประเมิน</t>
  </si>
  <si>
    <t>มิย  61</t>
  </si>
  <si>
    <t xml:space="preserve"> * จ.สระแก้วมีพื้นที่ต้นแบบดีเด่นด้านการแพทย์แผนไทยระดับ เขต/ภาค/ประเทศ</t>
  </si>
  <si>
    <t xml:space="preserve">  *จำนวน รพ. ต้นแบบด้านการแพทย์แผนไทย 
/รพ.สต.ต้นแบบ</t>
  </si>
  <si>
    <t xml:space="preserve">  *รพ.แพทย์แผนไทย
  2 แห่ง 
*รพ.สต. อำเภอละ 1 แห่ง</t>
  </si>
  <si>
    <t>มีค-กค .61</t>
  </si>
  <si>
    <t xml:space="preserve"> -รพ./สสอ./สสจ.</t>
  </si>
  <si>
    <t>2.9 การดำเนินงานหมูบ้านชุมชน/ต้นแบบด้านการแพทย์แผนไทย</t>
  </si>
  <si>
    <t>*มีหมู่บ้านชุมชน/ต้นแบบด้านการแพทย์แผนไทย ที่มีการใช้สมุนไพรเพื่อการรักษาโรคและเสริมสร้างสุขภาพคนในชุมชน</t>
  </si>
  <si>
    <t xml:space="preserve">*จำนวนหมู่บ้าน/ชุมชนต้นแบบด้านการแพทย์แผนไทย 
 </t>
  </si>
  <si>
    <t>ทุกตำบล  59 ตำบล
ตำบลละ 1 หมู่บ้าน</t>
  </si>
  <si>
    <t>รพ./
รพ.สต.ทุกแห่ง</t>
  </si>
  <si>
    <t xml:space="preserve">รวมงบประมาณ </t>
  </si>
  <si>
    <t xml:space="preserve">โครงการพัฒนาสมุนไพรในกลุ่มภาคกลาง </t>
  </si>
  <si>
    <t>ยกระดับการแปรรูปสมุนไพร  R&amp;D and Technology และศักยภาพบริการ</t>
  </si>
  <si>
    <t xml:space="preserve"> - สร้างอาคารส่งเสริมสุขภาพและเอนกประสงค์(แบบแผนไทย) (แบบเลขที่ 9637)</t>
  </si>
  <si>
    <t>งบภาคกลาง</t>
  </si>
  <si>
    <t>รพ. วัฒนานคร</t>
  </si>
  <si>
    <t xml:space="preserve"> - สร้างอาคารที่พักสำหรับผู้เข้ารับการอบรม</t>
  </si>
  <si>
    <t xml:space="preserve"> - พัฒนางานวิจัยและนวัตกรรมจำนวน 3 เรื่อง </t>
  </si>
  <si>
    <t xml:space="preserve">พัฒนาส่งเสริมช่องทางการตลาด  </t>
  </si>
  <si>
    <t xml:space="preserve"> - พัฒนารูปแบบบรรจุภัณฑ์สมุนไพรจัดและการทำตราสัญลักษณ์ผลิตภัณฑ์ </t>
  </si>
  <si>
    <t xml:space="preserve"> - การสร้างแบรนด์ และการสื่อสารแบรนด์  </t>
  </si>
  <si>
    <t xml:space="preserve"> - สร้างอาคารร้านค้าชุมชนพร้อมลานจอดรถ </t>
  </si>
  <si>
    <t>โครงการอนุรักษ์พันธุ์พืชสมุนไพรและใช้ประโยชน์จากทรัพยากรธรรมชาติอย่างยั่งยืน สู่เศรษฐกิจพอเพียงและปลูกจิตสำนึกในการรักษาวัฒนธรรมและภูมิปัญญาไทย</t>
  </si>
  <si>
    <t xml:space="preserve"> - จัดทำศูนย์เรียนรู้อนุรักษ์สมุนไพรและขยายพันธุ์พืชสมุนไพร   </t>
  </si>
  <si>
    <t>ยุทธศาสตร์จังหวัด</t>
  </si>
  <si>
    <t>สสอ.คลองหาด</t>
  </si>
  <si>
    <t xml:space="preserve"> - จัดตั้งแกนนำยุวชนกลุ่มอนุรักษ์สมุนไพร   </t>
  </si>
  <si>
    <t xml:space="preserve"> - พัฒนาแหล่งแปรรูปวัตถุดิบสมุนไพรชุมชนเพื่อการแข่งขันอย่างยั่งยืน</t>
  </si>
  <si>
    <t xml:space="preserve"> - ส่งเสริมการปลูกพืชสมุนไพร</t>
  </si>
  <si>
    <t xml:space="preserve"> - ศึกษาและอนุรักษ์ภูมิปัญญาสมุนไพร จังหวัดสระแก้ว </t>
  </si>
  <si>
    <t xml:space="preserve"> - การอนุรักษ์และคุ้มครองภูมิปัญญาการแพทย์แผนไทยและสมุนไพรในเขตจังหวัดสระแก้ว</t>
  </si>
  <si>
    <t>สรุปงบประมาณ ทั้งหมด</t>
  </si>
  <si>
    <t xml:space="preserve"> งบ สสจ.สก.</t>
  </si>
  <si>
    <t>1.การติดตามด้วยแผนทางการเงิน Planfin Management)</t>
  </si>
  <si>
    <t xml:space="preserve"> - ร้อยละของหน่วยบริการที่ประสบภาวะวิกฤติทางการเงินระดับ 7 ไม่เกินร้อยละ 6</t>
  </si>
  <si>
    <t>คณะกรรมการจัดทำแผนทางการเงิน (PLAN FIN)ของหน่วยบริการ จำนวน 9 รพ. ๆละ 5 คน ผู้เกี่ยวข้องของสำนักงานสาธารณสุขจังหวัดสระแก้ว จำนวน 5 คน</t>
  </si>
  <si>
    <t xml:space="preserve"> - ร้อยละของหน่วยบริการมีผลต่างของแผนและผลของรายได้ ไม่เกินร้อยละ  5 (รายได้และค่าใช้จ่ายสูงกว่าหรือตำกว่าแผนได้ไม่เกินร้อยละ 5)</t>
  </si>
  <si>
    <t>2.สร้างประสิทธิภาพการบริหารจัดการ</t>
  </si>
  <si>
    <t>1.พัฒนาชุดสิทธิประโยชน์ที่รองรับการเข้าถึงบริการสาธารณสุข</t>
  </si>
  <si>
    <t>1.1 ประชุมคณะทำงานพัฒนาชุดสิทธิประโยชน์ที่รองรับการเข้าถึงบริการสาธารณสุข</t>
  </si>
  <si>
    <t xml:space="preserve">1.มีรูปแบบชุดสิทธิประโยชน์ที่รองรับการเข้าถึงบริการสาธารณสุข </t>
  </si>
  <si>
    <t>ระดับความสำเร็จของสถานบริการมีชุดสิทธิประโยชน์รองรับการเข้ารับบริการสาธารณสุข</t>
  </si>
  <si>
    <t>คณะทำงาน/ผู้มีส่วนได้ส่วนเสีย ผู้แทน และแรงงานต่างด้าว แรงงานข้ามชาติ นักท่องเที่ยว นักธุรกิจ</t>
  </si>
  <si>
    <t>กองทุนแรงงานต่างด้าว สสจ.สระแก้ว</t>
  </si>
  <si>
    <t>ต.ค.60-ก.ย.61</t>
  </si>
  <si>
    <t xml:space="preserve">2.พัฒนาระบบ Smart OSS </t>
  </si>
  <si>
    <t xml:space="preserve">2.1 มีระบบ Smart OSS ความร่วมมือ ระหว่างจัดหางาน ตรวจคนเข้าเมือง สาธารณสุข </t>
  </si>
  <si>
    <t>ระดับความสำเร็จของสถานบริการมีและใช้ระบบ Smart OSS และมีข้อมูลสารสนเทศที่ทันสมัย</t>
  </si>
  <si>
    <t>รพท./รพช ทุกแห่ง ตรวจคนเข้าเมือง จัดหางาน</t>
  </si>
  <si>
    <t>งบจังหวัดสระแก้ว</t>
  </si>
  <si>
    <t>2.1 ประชุมคณะทำงานพัฒนาระบบ Smart OSS 2 ครั้ง</t>
  </si>
  <si>
    <t>2.2 มีข้อมูลสารสนเทศ ด้านสาธารณสุขของแรงงานข้ามชาติและนักท่องเที่ยว  นักธุรกิจ รองรับอาเซียน</t>
  </si>
  <si>
    <t>2.2 จัดซื้อครุภัณฑ์และวัสดุคอมพิวเตอร์</t>
  </si>
  <si>
    <t xml:space="preserve">มีระบบยืนยันตัวบุคคลของแรงงานต่างด้าวและผู้มารับริการนักท่องเที่ยวนักธุรกิจ </t>
  </si>
  <si>
    <t>ระดับความสำเร็จของสถานบริการทุกแห่งสามารถเข้าถึงระบบการยืนยันตัวบุคคล แรงงานข้ามชาติ นักท่องเที่ยวและนักธุรกิจ</t>
  </si>
  <si>
    <t>รพ.ทุกแห่ง และ 10 รพ.สต.</t>
  </si>
  <si>
    <t>มีการติดตามแรงงานต่างด้าวที่ตรวจคัดกรองพบวัณโรค และ มาลาเรีย ได้รับการติดตามรักษาอย่างมีระบบ</t>
  </si>
  <si>
    <t xml:space="preserve">รพ.ทุกแห่ง </t>
  </si>
  <si>
    <t>โครงการพัฒนาประสิทธิภาพการเงินการคลังของหน่วยบริการจังหวัดสระแก้ว ปีงบประมาณ 2561</t>
  </si>
  <si>
    <t>1.ประชุมคณะกรรมการ CFO จังหวัด</t>
  </si>
  <si>
    <t>1)เฝ้าระวังสถานการณ์การเงินการคลังของหน่วยบริการ รายเดือน/ไตรมาส</t>
  </si>
  <si>
    <t>คณะกรรมการ CFO และผู้เกี่ยวข้อง</t>
  </si>
  <si>
    <t>ต.ค.60-ส.ค.61</t>
  </si>
  <si>
    <t>รพท.รพช ทุกแห่ง/กลุ่มงานประกันสุขภาพ สสจ.สก.</t>
  </si>
  <si>
    <t>โครงการพัฒนาระบบการดำเนินงานกองทุนหลักประกันสุขภาพแห่งชาติจังหวัดสระแก้ว ปีงบประมาณ  2561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</si>
  <si>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</si>
  <si>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</si>
  <si>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คณะทำงานจำนวน 15 คนและผู้เกี่ยวข้อง</t>
  </si>
  <si>
    <t>ต.ค.60-ก.ย.611</t>
  </si>
  <si>
    <t>สุฑารัตน์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</si>
  <si>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</si>
  <si>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</si>
  <si>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คณะทำงานชดเชย จำนวน 20 คนและผู้เกี่ยวข้อง</t>
  </si>
  <si>
    <t>ต.ค.60-ก.ย.612</t>
  </si>
  <si>
    <t>ประชุมคณะทำงานรับเรื่องร้องเรียนและคุ้มครองสิทธิประชาชน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</si>
  <si>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</si>
  <si>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1.ร้อยละของหน่วยบริการมีความรู้ และมีความเข้าใจในกลวิธีการแก้ไขปัญหาเรื่องร้องเรียน</t>
  </si>
  <si>
    <t>รพช.,รพท.,
สสอ.,รพ.สต.</t>
  </si>
  <si>
    <t>เม.ย.61-มิ.ย.61</t>
  </si>
  <si>
    <t>มะลิวัลย์</t>
  </si>
  <si>
    <t>๒. ร้อยละ100ของหน่วยบริการ สามารถดำเนินการแก้ไขปัญหาเรื่องร้องเรียนได้อย่างมีประสิทธิภาพแล้วเสร็จภายใน ๓๐ วันทำการ</t>
  </si>
  <si>
    <t xml:space="preserve">โครงการแลกเปลี่ยนเรียนรู้เพื่อพัฒนาระบบข้อมูลและพัฒนาการจัดรูปแบบบริการสาธารณสุขชาวต่างชาติ เพื่อรองรับอาเซียน สาธารณสุขชายแดนและเขตเศรษฐกิจพิเศษ </t>
  </si>
  <si>
    <t>1.ประชุมเชิงปฏิบัติการและแลกเปลี่ยนเรียนรู้ ระบบข้อมูลและการจัดรูปแบบบริการสาธารณสุขชาวต่างชาติ</t>
  </si>
  <si>
    <t>ร้อยละความครอบคลุมการมีประกันสุขภาพของแรงงานต่างด้าวและแรงงานข้ามชาติมีหลักประกันสุขภาพร้อยละ 80</t>
  </si>
  <si>
    <t>รพ.ทุกแห่ง/จัดหางานจัดหวัด/ตรวจคนเข้าเมือง และผู้แทนนายจ้างผู้ประกอบการ</t>
  </si>
  <si>
    <t>ประกันสุขภาพ/สุรชัย/วราภรณ์</t>
  </si>
  <si>
    <t>2.จัดพิมพ์สมุดบันทึกสุขภาพอนามัยแม่และเด็กภาษากัมพูชา</t>
  </si>
  <si>
    <t>มีสมุดบันทึกสุขภาพอนามัยแม่และเด็กภาษากัมพูชาสนับสนุนหน่วยบริการ</t>
  </si>
  <si>
    <t>สมุดบันทึกสุขภาพอนามัยแม่และเด็กภาษากัมพูชา 500 เล่ม</t>
  </si>
  <si>
    <t xml:space="preserve"> </t>
  </si>
  <si>
    <t xml:space="preserve">ส่งเสริม/ปวีรภัสณ์ </t>
  </si>
  <si>
    <t>รวมทั้งหมดทั้งสิ้น</t>
  </si>
  <si>
    <t>โครงการพัฒนาระบบบริหารจัดการที่ดี สำนักงานสาธารณสุขจังหวัดสระแก้ว ประจำปี 2561</t>
  </si>
  <si>
    <t>1.1ประชุมคณะกรรมการบริหารสำนักงานสาธารณสุขจังหวัดสระแก้ว(กบห.)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</si>
  <si>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</si>
  <si>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</si>
  <si>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</si>
  <si>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 xml:space="preserve"> ตุลาคม60 - กันยายน61</t>
  </si>
  <si>
    <t>1.2ประชุมคณะกรรมาการบริหารจัดการที่ดีของสำนักงานสาธารณสุขจังหวัดสระแก้ว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</si>
  <si>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</si>
  <si>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ธันวาคม 60
เมษายน 61
สิงหาคม 61
</t>
  </si>
  <si>
    <t>1.3 จัดทำคู่มือการปฏิบัติงาน</t>
  </si>
  <si>
    <t>คู่มือการปฏิบัติงาน
-ด้านการเงินและบัญชี
-ด้านพัสดุ 
-การใช้รถราชการ
-ระบบงานสารบรรณ</t>
  </si>
  <si>
    <t xml:space="preserve">เผยแพร่ คู่มือการปฏิบัติงาน
-ด้านการเงินและบัญชี
-ด้านพัสดุ 
-การใช้รถราชการ
-ระบบงานสารบรรณผ่านเว็บไซต์สสจ. </t>
  </si>
  <si>
    <t>ผู้ปฏิบัติงานและผู้ที่เกี่ยวข้อง</t>
  </si>
  <si>
    <t xml:space="preserve"> มกราคม - มิ.ย. 61</t>
  </si>
  <si>
    <t>1.4 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</si>
  <si>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</si>
  <si>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</si>
  <si>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>ผู้ตรวจสอบ
ผู้นิเทศ จากหน่วยงานภายนอก</t>
  </si>
  <si>
    <t>ตุลาคม60-30กันยายน61</t>
  </si>
  <si>
    <t>โครงการพัฒนาคุณภาพระบบบัญชีหน่วยบริการในสังกัดสำนักงานสาธารณสุขจังหวัดสระแก้ว</t>
  </si>
  <si>
    <t>1. การพัฒนาคุณภาพบัญชี โรงพยาบาลในสังกัด</t>
  </si>
  <si>
    <t>1.1 การประเมินคุณภาพระบบบัญชี โรงพยาบาลในสังกัด</t>
  </si>
  <si>
    <t xml:space="preserve">มีการพัฒนาคุณภาพระบบบัญชีของโรงพยาบาลในสังกัดให้มีคุณภาพน่าเชื่อถือ </t>
  </si>
  <si>
    <t xml:space="preserve">ร้อยละ 100 ของโรงพยาบาล ในสังกัดได้รับการประเมินคุณภาพระบบบัญชีและมีเกณฑ์การประเมิน ดีขึ้น 1 ระดับ </t>
  </si>
  <si>
    <t xml:space="preserve"> - ร.พ. ในสังกัด
- นักบัญชี สสจ.และรพ.จำนวน 14 คน</t>
  </si>
  <si>
    <t>1 พ.ค.-30 มิย.61</t>
  </si>
  <si>
    <t>1.2 การพัฒนายกระดับคุณภาพบัญชี</t>
  </si>
  <si>
    <t xml:space="preserve">มีการพัฒนาคุณภาพระบบบัญชีของ รพ. ระดับ C ให้มีคุณภาพน่าเชื่อถือ </t>
  </si>
  <si>
    <t xml:space="preserve">ร้อยละ 100 ของโรงพยาบาลระดับ C มีเกณฑ์การประเมิน ดีขึ้น 1 ระดับ </t>
  </si>
  <si>
    <t xml:space="preserve"> - รพ.อรัญประเทศ
- รพ.วังน้ำเย็น     
- รพ.วังสมบูรณ์   
- รพ.โคกสูง</t>
  </si>
  <si>
    <t>1 ม.ค.61-30มิ.ย.61</t>
  </si>
  <si>
    <t>2. การพัฒนาคุณภาพบัญชี รพ.สต.</t>
  </si>
  <si>
    <t>2.1 นิเทศติดตามการใช้โปรแกรมบัญชีและการใช้เช็ค ในโรงพยาบาลส่งเสริมสุขภาพตำบล</t>
  </si>
  <si>
    <t>มีการใช้โปรแกรมบัญชีโรงพยาบาลส่งเสริมสุขภาพตำบลได้อย่างถูกต้อง ครบถ้วน และสามารถนำข้อมูลมาวิเคราะห์เพื่อประกอบการตัดสินใจได้</t>
  </si>
  <si>
    <t>ร้อยละ 100 ของ โรงพยาบาลส่งเสริมสุขภาพตำบล ในสังกัดมีการใช้โปรแกรมบัญชี โรงพยาบาลส่งเสริมสุขภาพตำบลอย่างมีคุณภาพ</t>
  </si>
  <si>
    <t>ตัวแทนคณะทำงานตรวจสอบคุณภาพระบบบัญชีระดับจังหวัด จำนวน 9 คน</t>
  </si>
  <si>
    <t>โครงการควบคุมป้องกันโรคไม่ติดต่อ จังหวัดสระแก้ว ปี 2561</t>
  </si>
  <si>
    <t xml:space="preserve">1.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</si>
  <si>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</si>
  <si>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</si>
  <si>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</si>
  <si>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>กลุ่มงาน NCD/ภัทรา</t>
  </si>
  <si>
    <t>2. 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</si>
  <si>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</si>
  <si>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</si>
  <si>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</si>
  <si>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 ก.ค. 61</t>
  </si>
  <si>
    <t xml:space="preserve">โครงการบูรณาการระบบการบำบัดรักษาผู้ป่วยยาเสพติด จังหวัดสระแก้ว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</si>
  <si>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</si>
  <si>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</si>
  <si>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๔ ครั้ง </t>
  </si>
  <si>
    <t xml:space="preserve"> - ร้อยละ ๘๐ ของคณะทำงานที่เข้าร่วมประชุม        - จำนวนครั้งในการประชุม ๔ ครั้ง/ปี</t>
  </si>
  <si>
    <t xml:space="preserve"> -คณะทำงาน บูรณาการ ระดับจังหวัด จำนวน ๔๐ คน
 -คณะทำงาน บูรณาการระดับอำเภอ จำนวน ๔๐ คน</t>
  </si>
  <si>
    <t>สป.สธ.</t>
  </si>
  <si>
    <t>พ.ย. 60
มี.ค.61    พ.ค. 61
ส.ค. 61</t>
  </si>
  <si>
    <t>กลุ่มงาน NCD/กฤษณา</t>
  </si>
  <si>
    <t xml:space="preserve">1.2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</si>
  <si>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</si>
  <si>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</si>
  <si>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๙ อำเภอ </t>
  </si>
  <si>
    <t xml:space="preserve">1.3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</si>
  <si>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</si>
  <si>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 xml:space="preserve">จำนวนหน่วยบริการที่ได้รับการนิเทศงานตามเป้าหมาย </t>
  </si>
  <si>
    <t xml:space="preserve">รพ./รพ.สต. ในพื้นที่ (อำเภอตาพระยา เขาฉกรรจ์ วังน้ำเย็น) </t>
  </si>
  <si>
    <t>พย-ธค 60</t>
  </si>
  <si>
    <t>2.พัฒนากระบวนการบำบัดรักษา</t>
  </si>
  <si>
    <t>2.1 บำบัดรักษาและฟื้นฟูสมรรถภาพผู้ป่วยยาเสพติด</t>
  </si>
  <si>
    <t xml:space="preserve"> - 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</si>
  <si>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</si>
  <si>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</si>
  <si>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    ยาเสพติดในระบบสมัครใจ จำนวน 500คน</t>
  </si>
  <si>
    <t xml:space="preserve">สป.ยาเสพติด </t>
  </si>
  <si>
    <t>กลุ่มงานNCD  (กฤษณา)   /CUP</t>
  </si>
  <si>
    <t xml:space="preserve"> -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</si>
  <si>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</si>
  <si>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๙๐ ของผู้ป่วยยาเสพติด ได้รับการบำบัดรักษาครบตามเกณฑ์ </t>
  </si>
  <si>
    <t xml:space="preserve">ผู้เสพ ผู้ติด    ยาเสพติดในระบบบังคับบัด จำนวน 379 คน </t>
  </si>
  <si>
    <t xml:space="preserve">2.2 จัดหาชุดตรวจหาสารเสพติดในปัสสาวะ </t>
  </si>
  <si>
    <t>จำนวนชุดทดสอบหาสารเสพติดในปัสสาวะตามมาตรฐาน
 -ยาบ้า 1,000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</si>
  <si>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</si>
  <si>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</si>
  <si>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</si>
  <si>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 xml:space="preserve">เอกสารการประเมินเพื่อรับรองคุณภาพสถานพยาบาลยาเสพติด
- รับรองใหม่ 2 แห่ง 
- ส่งประเมินรักษาสภาพ 5 แห่ง </t>
  </si>
  <si>
    <t xml:space="preserve">ร้อยละ 100 ของสถาน พยาบาล   ส่งเอกสารประเมินการรับรองคุณภาพ </t>
  </si>
  <si>
    <t xml:space="preserve"> -ผู้รับผิดชอบงานจาก รพ. จำนวน 10 คน </t>
  </si>
  <si>
    <t>เม.ย61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</si>
  <si>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</si>
  <si>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 xml:space="preserve">3.1 อบรมพัฒนาศักยภาพบุคลากรในสังกัดและเครือข่ายในการดำเนินงานด้านการบำบัดรักษารูปแบบจิตสังคมบำบัดในสถานบริการ  </t>
  </si>
  <si>
    <t xml:space="preserve"> - จำนวนผู้เข้ารับการอบรมตามเป้าหมาย จำนวน 50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</si>
  <si>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</si>
  <si>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รพ.สต./สสจ/วิทยากร 50  คน   </t>
  </si>
  <si>
    <t xml:space="preserve">กลุ่มงานNCD  (กฤษณา) 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</si>
  <si>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</si>
  <si>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</si>
  <si>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 xml:space="preserve">ร้อยละ 80 ของกลุ่มเป้าหมายเข้าร่วมประชุม  </t>
  </si>
  <si>
    <t xml:space="preserve"> -ผู้รับผิดชอบงานยาเสพติดใน สสจ/วิทยากร/ครู/จนท.สธ  60  คน   </t>
  </si>
  <si>
    <t>พค.61</t>
  </si>
  <si>
    <t xml:space="preserve">กลุ่มงานNCD  (กฤษณา) </t>
  </si>
  <si>
    <t xml:space="preserve">3.3 จัดประชุมแลกเปลี่ยนเรียนรู้และสรุปบทเรียนการดำเนินงานบำบัดรักษาและฟื้นฟูสมรรถภาพ ผู้ติดยาเสพติด </t>
  </si>
  <si>
    <t>มีการประชุมถอดบทเรียนการประเมินหน่วยบริการตามเกณฑ์ พบยส.และ Service plan รวมทั้งจัดทำแผนการดำเนินงานปี 2561</t>
  </si>
  <si>
    <t xml:space="preserve">ร้อยละ 80 ของผู้เข้าร่วมประชุมเชิงปฏิบัติการสามารถเข้าร่วมประชุมได้ครบตามระยะเวลา  </t>
  </si>
  <si>
    <t>ผู้รบผิดชอบงานจาก สสจ. สสอ. รพ. และผู้แทนจาก รพ.สต. จำนวน 50 คน</t>
  </si>
  <si>
    <t xml:space="preserve">3.4 ศึกษาดูงานและแลกเปลี่ยนเรียนรู้การดำเนินงานกับเครือข่าย </t>
  </si>
  <si>
    <t xml:space="preserve">บุคลากรเข้ารับการศึกษาดูงานและแลกเปลี่ยนเรียนรู้การดำเนินงานกับหน่วยบริการอื่นนอกจังหวัด </t>
  </si>
  <si>
    <t>จำนวนครั้งในการศึกษาดูงานและจัดประชุมแลหเปลี่ยนเรียนรู้</t>
  </si>
  <si>
    <t>สค.61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</si>
  <si>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</si>
  <si>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ในด้านทางการพืย์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</si>
  <si>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</si>
  <si>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</si>
  <si>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2560 จำนวน 791 คน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</si>
  <si>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</si>
  <si>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</si>
  <si>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</si>
  <si>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</si>
  <si>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จัดประชุมเชิงปฏิบัติการในการทบทวนระบบรายงานและการบันทึกข้อมูลยาเสพติด (บสต.) </t>
  </si>
  <si>
    <t xml:space="preserve">บุคลากรที่ปฏิบัติงานด้านการบันทึกข้อมูลยาเสพติด ได้รับการพัฒนาทักษะในการบัททึกระบบรายงาน บสต.ใหม่  </t>
  </si>
  <si>
    <t>ร้อยละ 80 ของหน่วยบริการ(รพ./รพ.สต.) มีบุคลากรผ่านการพัฒนาทักษะการบันทึกข้อมูลระบบ บสต.</t>
  </si>
  <si>
    <t xml:space="preserve">จนท.สาธารณสุข ในรพ./สสอ.รพ.สต. ทุกแห่ง จำนวน คน </t>
  </si>
  <si>
    <t>พย60</t>
  </si>
  <si>
    <t>กลุ่มงานNCD  (กฤษณา,เลิศลักษณ์ )   /CUP</t>
  </si>
  <si>
    <t xml:space="preserve">5.2 การจัดการข้อมูลและการตรวจสอบข้อมูลผ่านระบบอินเตอร์เน็ต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</si>
  <si>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</si>
  <si>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</si>
  <si>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</si>
  <si>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</si>
  <si>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โครงการรณรงค์ป้องกันและแก้ไขปัญหายาเสพติด TO BE NUMBER ONE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</si>
  <si>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</si>
  <si>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 เข้าร่วมประกวดกิจกรรม TO BE NUMBER ONE TEEN DANCERCISE ระดับภาค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</si>
  <si>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</si>
  <si>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</si>
  <si>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ประเภทต่างๆระดับจังหวัดจำนวน 55 คน</t>
  </si>
  <si>
    <t xml:space="preserve">กลุ่มงาน NCD/เลิศลักษณ์ </t>
  </si>
  <si>
    <t xml:space="preserve">2.จัดประกวดเยาวชนต้นแบบเก่งและดี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</si>
  <si>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</si>
  <si>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>จำนวนเยาวชนที่เข้าร่วมกิจกรรม</t>
  </si>
  <si>
    <t xml:space="preserve">เยาวชนในและนอกสถานศึกษา คณะกรรมการและผู้จัดกิจกรรม จำนวน 100 คน </t>
  </si>
  <si>
    <t xml:space="preserve"> ม.ค. 61</t>
  </si>
  <si>
    <t xml:space="preserve">3.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</si>
  <si>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</si>
  <si>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</si>
  <si>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</si>
  <si>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>กพ 61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</si>
  <si>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</si>
  <si>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เยาวชนชาย/หญิง ตัวแทนจังหวัดสระแก้ว ร่วมประกวดฯ ระดับภาค </t>
  </si>
  <si>
    <t>มีค 61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</si>
  <si>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</si>
  <si>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</si>
  <si>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</si>
  <si>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-ชมรม TO BE ในชุมชน  
- ชมรม TO BE ในสถานศึกษา(มัธยมศึกษา/ อาชีวศึกษา) 9 อำเภอ </t>
  </si>
  <si>
    <t>ศอ.ปส.จ</t>
  </si>
  <si>
    <t xml:space="preserve">6. จัดกิจกรรมรับเสด็จองค์ประธานโครงการ TO BE NUMBER ONE ในการเสด็จติดตามการดำเนินงาน ณ จังหวัดสระแก้ว </t>
  </si>
  <si>
    <t xml:space="preserve">สมาชิกชมรม          TO BE NUMBER ONE ได้เข้าร่วมกิจกรรมรับเสด็จและได้แลกเปลี่ยนเรียนรู้การดำเนินงานเครือข่าย </t>
  </si>
  <si>
    <t xml:space="preserve">จำนวนเครือข่ายที่เข้าร่วมกิจกรรม </t>
  </si>
  <si>
    <t xml:space="preserve">สมาชิกชมรม ฯ ในจังหวัด จำนวน 10,000 คน </t>
  </si>
  <si>
    <t>สค 61</t>
  </si>
  <si>
    <t>ยุทธศาสตร์ที่ 2 สร้างเสริมภูมิคุ้มกันทางจิตใจให้แก่เยาวชน</t>
  </si>
  <si>
    <t xml:space="preserve">7.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</si>
  <si>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</si>
  <si>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</si>
  <si>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300 คน</t>
  </si>
  <si>
    <t>งบพัฒนาจังหวัดปี61</t>
  </si>
  <si>
    <t xml:space="preserve">กลุ่มงานNCD  /เลิศลักษณ์ </t>
  </si>
  <si>
    <t>8. พัฒนาศักยภาพแกนนำในการป้องกันและแก้ไขปัญหายาเสพติดบริเวณขตเศรษฐกิจพิเศษและชายแดน</t>
  </si>
  <si>
    <t xml:space="preserve">แกนนำเยาวชนตามแนวชายแดน ได้รับการพัฒนาศักยภาพ </t>
  </si>
  <si>
    <t xml:space="preserve">ร้อยละ 80 ของผู้ผ่านการอบรม      มีความรู้และทักษะในระดับดี </t>
  </si>
  <si>
    <t xml:space="preserve">แกนนำเยาวชนไทย/กัมพูชา จำนวน 180 คน </t>
  </si>
  <si>
    <t>กลุ่มงานNCD  /กฤษณา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</si>
  <si>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</si>
  <si>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9. สัมนาเครือข่าย TO BE NUMBER ONE จังหวัดสระแก้ว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</si>
  <si>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</si>
  <si>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</si>
  <si>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</si>
  <si>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>10.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</si>
  <si>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</si>
  <si>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 xml:space="preserve">ผู้บริหารสถานศึกษา/เจ้าหน้าที่สาสุข จำนวน100 คน </t>
  </si>
  <si>
    <t>ธค 60</t>
  </si>
  <si>
    <t xml:space="preserve">11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</si>
  <si>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</si>
  <si>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</si>
  <si>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100 คน</t>
  </si>
  <si>
    <t>อบจ.</t>
  </si>
  <si>
    <t>มีค-61</t>
  </si>
  <si>
    <t xml:space="preserve"> 12.TO BE NUMBER ONE ต่อต้านยาเสพติด เนื่องในวันต่อต้านยาเสพติดโลก</t>
  </si>
  <si>
    <t xml:space="preserve">สมาชิกTO BE NUMBER ONE ทั้งในและนอกสถานศึกษาได้ร่วมกิจกรรมรณรงค์ต่อต้านยาเสพติดในวันยาเสพติดโลก 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</si>
  <si>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</si>
  <si>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</si>
  <si>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ศอ.ปส.จ/ ปปส.</t>
  </si>
  <si>
    <t>มิย 61</t>
  </si>
  <si>
    <t xml:space="preserve">กลุ่มงานNCD  /กฤษณา/เลิศลักษณ์ </t>
  </si>
  <si>
    <t xml:space="preserve">13.มหกรรม TO BE NUMBER ONE ระดับจังหวัดและต้อนรับคณะกรรมการประกวดผลการดำเนินงานระดับประเทศ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</si>
  <si>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</si>
  <si>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</si>
  <si>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</si>
  <si>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>พ.ค.61/มิ.ย.61</t>
  </si>
  <si>
    <t xml:space="preserve">14.ร่วมมหกรรมTO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</si>
  <si>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</si>
  <si>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</si>
  <si>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TO BE NUMBER ONE ประเภทต่าง ๆ จำนวน 120 คน</t>
  </si>
  <si>
    <t xml:space="preserve">กลุ่มงานNCD/  กฤษณา </t>
  </si>
  <si>
    <t>บริหารจัดการ</t>
  </si>
  <si>
    <t xml:space="preserve">15.จัดประชุมคณะกรรมการโครงการ TO BE NUMBER ONE ระดับจังหวัด </t>
  </si>
  <si>
    <t xml:space="preserve">คณะกรรมการระดับจังหวัดได้มีการประชุมแจ้งนโยบายการดำเนินงานและประสานแผนการดำเนินงาน </t>
  </si>
  <si>
    <t xml:space="preserve">จำนวนครั้งในการประชุม </t>
  </si>
  <si>
    <t>คณะกรรมการระดับจังหวัดจำนวน 70 คน</t>
  </si>
  <si>
    <t>ธค60-มิย61</t>
  </si>
  <si>
    <t>16.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</si>
  <si>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</si>
  <si>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</si>
  <si>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>พย-มิย61</t>
  </si>
  <si>
    <t>จำนวนครั้งในการประชุม คณะทำงาน</t>
  </si>
  <si>
    <t>ผู้รับผิดชอบงานสุขภาพจิต สสจ./ รพ.จิตเวช รพ./สสอ. ผู้แทน รพ.สต. จำนวน 40 คน</t>
  </si>
  <si>
    <t xml:space="preserve">มีการประชุมคณะอนุกรรมการขับเคลื่อน พ.ร.บ.สุขภาพจิตระดับจังหวัด 1 ครั้ง </t>
  </si>
  <si>
    <t xml:space="preserve"> -จำนวนหน่วยงานที่เป็นคณะอนุ กรรมการและเข้าร่วมประชุม อย่างน้อยร้อยละ 80</t>
  </si>
  <si>
    <t xml:space="preserve">เกิดภาคีเครือข่ายในการดำเนินงาน ผู้เข้ารับการอบรมสามารถใช้แบบคัดกรองได้อย่างถูกต้อง </t>
  </si>
  <si>
    <t xml:space="preserve">ร้อยละ 80  ของผู้เข้ารับการประชุม มีความรู้ และสามารถใช้แบบคัดกรองได้อย่างถูกต้อง  </t>
  </si>
  <si>
    <t>ครูจากสถานศึกษาระดับประถมศึกษา/มัธยมศึกษา เจ้าหน้าที่และนักจิตวิทยา ผู้รับผิดชอบงาน จำนวน 100 คน</t>
  </si>
  <si>
    <t>เด็กมัธยมศึกษาปีที่ 1 ในโรงเรียนขยายโอกาสและมัธยมศึกษา ได้รับการคัดกรอง ซึมเศร้า และปัญหาทางสุขภาพจิตอื่นๆ</t>
  </si>
  <si>
    <t>ร้อยละ 100 ของเด็กมัธยมศึกษาปีที่ 1 ได้รับการคัดกรอง</t>
  </si>
  <si>
    <t>เด็กมัธยมศึกษาปีที่ 1 ในโรงเรียนขยายโอกาส อำเภอละ 1 โรงเรียน รวม 9 แห่ง</t>
  </si>
  <si>
    <t>คณะอนุกรรม การตามพ.ร.บ.สุขภาพจิต พ.ศ. 2551 ระดับจังหวัด จำนวน 40 คน</t>
  </si>
  <si>
    <t>กสธ</t>
  </si>
  <si>
    <t>อื่นๆ</t>
  </si>
  <si>
    <t>แผนปฏิบัติราชการ สำนักงานสาธารณสุขจังหวัดสระแก้ว ประจำปีงบประมาณ พ.ศ. 2561</t>
  </si>
  <si>
    <t>รายงานการประชุม 3 ครั้ง</t>
  </si>
  <si>
    <t>คณะทำงานประเมิน คปสอ.ติดดาว จำนวน 30 คน</t>
  </si>
  <si>
    <t>พ.ย.60
ธ.ค.60</t>
  </si>
  <si>
    <t>กลุ่มงาน พยส.</t>
  </si>
  <si>
    <t>รายงานการประชุม</t>
  </si>
  <si>
    <t>ผู้รับผิดชอบเกณฑ์มีความพร้อมในการชี้แจงเกณฑ์ให้พื้นที่ทราบ</t>
  </si>
  <si>
    <t>ผู้รับผิดชอบเกณฑ์การประเมิน คปสอ.ติดดาว จำนวน 30 คน</t>
  </si>
  <si>
    <t>ทีมประเมิน คปสอ.ติดดาวมีความเข้าใจในการเยี่ยมเสริมพลังที่เป็นไปในแนวทางเดียวกัน</t>
  </si>
  <si>
    <t xml:space="preserve">ทีมประเมิน คปสอ.
ติดดาว จำนวน 20 คน
</t>
  </si>
  <si>
    <t>คปสอ.ทุกแห่ง</t>
  </si>
  <si>
    <t xml:space="preserve">คณะทำงานประเมิน คปสอ.ติดดาว จำนวน 30 คน
</t>
  </si>
  <si>
    <t>ทีมประเมิน คปสอ.ติดดาวมีความเข้าใจในการประเมิน คปสอ.ติดดาวที่เป็นไปในแนวทางเดียวกัน</t>
  </si>
  <si>
    <t>เพื่อให้ทีมประเมิน คปสอ.ติดดาว มีความเข้าใจในการประเมินคปสอ.ติดดาวให้เป็นไปในแนวทางเดียวกัน</t>
  </si>
  <si>
    <t xml:space="preserve">ทีมประเมิน คปสอ.
ติดดาว จำนวน 40 คน
</t>
  </si>
  <si>
    <t xml:space="preserve">รพ. 9 แห่ง
สสอ. 9 แห่ง
รพ.สต. 108 แห่ง
</t>
  </si>
  <si>
    <t>มีผลการประเมินคปสอ.ติดดาว ของเครือข่ายบริการสุขภาพทั้ง 9 แห่ง</t>
  </si>
  <si>
    <t>คปสอ.ทั้ง 9 แห่ง</t>
  </si>
  <si>
    <t>ผู้บริหารและผู้เกี่ยวข้องได้รับทราบผลการประเมิน คปสอ.ติดดาว</t>
  </si>
  <si>
    <t>เพื่อสรุปผลการประเมิน คปสอ.ติดดาว ให้ผู้บริหารและผู้เกี่ยวข้องทราบ</t>
  </si>
  <si>
    <t>คณะทำงานประเมิน คปสอ.ติดดาว จำนวน 40 คน</t>
  </si>
  <si>
    <t>มีสรุปถอดบทเรียนและนำมาใช้ในการพัฒนาการดำเนินงานในปีต่อไป</t>
  </si>
  <si>
    <t>เพื่อนำข้อเสนอจากการถอดบทเรียนมาปรับปรุงพัฒนาการดำเนินงานในรอบต่อไป</t>
  </si>
  <si>
    <t>เครือข่ายบริการสุขภาพมีมีขวัญกำลังใจในการปฏิบัติงาน</t>
  </si>
  <si>
    <t>เพื่อเป็นขวัญกำลังใจให้กับผู้ปฏิบัติงาน</t>
  </si>
  <si>
    <t xml:space="preserve">1.คปสอ. 9 แห่ง
2.รพ.สต. ที่มีผลการประเมิน 5 ดาว
</t>
  </si>
  <si>
    <t>1. อบรมการเก็บรวบรวมและบันทึกข้อมูลในสถานพยาบาล</t>
  </si>
  <si>
    <t>จนท.รพ./รพ.สต.ทุกแห่งมีความรู้ในการเก็บรวบรวมและบันทึกข้อมูลในสถานพยาบาล/การให้สาเหตุการตายมากขึ้น</t>
  </si>
  <si>
    <t>จนท.ผ่านการทดสอบหลังอบรมไม่น้อยกว่าร้อยละ 90</t>
  </si>
  <si>
    <t>จนท. รพ./รพ.สต./สสอ. ทุกแห่งจำนวน 150 คน/1 วัน</t>
  </si>
  <si>
    <t>9-10 พ.ย.60</t>
  </si>
  <si>
    <t>2. ประชุมเชิงปฏิบัติการตรวจสอบคุณภาพเวชระเบียน</t>
  </si>
  <si>
    <t>รพ./รพ.สต. ทุกแห่ง ได้รับการตรวจสอบคุณภาพเวชระเบียนแห่งละ 40 แฟ้ม/2 ครั้ง/ปี</t>
  </si>
  <si>
    <t>หน่วยบริการได้รับการตรวจสอบคุณภาพเวชระเบียนร้อยละ 100</t>
  </si>
  <si>
    <t>คณะทำงานพัฒนาคถณภาพข้อมูลระดับอำเภอ 60 คน/6 วัน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</si>
  <si>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</si>
  <si>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</si>
  <si>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</si>
  <si>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</si>
  <si>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 สสจ./สสอ./รพ.70 คน</t>
  </si>
  <si>
    <t>ทุกวันสิ้นเดือน</t>
  </si>
  <si>
    <t xml:space="preserve">ประชุมเจ้าหน้าที่ รพ./รพ.สต. </t>
  </si>
  <si>
    <t>ประชุม 2 ครั้ง</t>
  </si>
  <si>
    <t>เพื่อถ่ายทอดนโยบายเชิงบริหารและวิชาการ</t>
  </si>
  <si>
    <t>เจ้าหน้าที่ รพ./รพ.สต.  250 คน</t>
  </si>
  <si>
    <t>ประชุมเชิงปฏิบัติการเพื่อจัดแผนปฏิบัติราชการด้านสุขภาพจังหวัดสระแก้ว ปี 2562</t>
  </si>
  <si>
    <t>แผนปฏิบัติราชการ ประจำปี 2562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</si>
  <si>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</si>
  <si>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รองนพ.สสจ./หน.กลุ่มงานและ จนท.ผู้รับผิดชอบของ สสจ./สสอ./รพ.สต.ผู้ช่วย สสอ.และ นวก.อำเภอ/ผอ.รพ./เจ้าที่ผู้รับผิดชอบงานแผนของ รพ. 150 คน</t>
  </si>
  <si>
    <t>รอปรับแผนรอบ 6 เดือน</t>
  </si>
  <si>
    <t>ประชุมถ่ายทอดแผนปฏิบัติราชการด้านสุขภาพจังหวัดสระแก้ว ปี 2562</t>
  </si>
  <si>
    <t>เพื่อถ่ายทอดแผนสู่การปฏิบัติ</t>
  </si>
  <si>
    <t>รองนพ.สสจ./หน.กลุ่มงานและ จนท.ผู้รับผิดชอบของ สสจ./สสอ./รพ.สต.ผู้ช่วย สสอ.และ นวก.อำเภอ/ผอ.รพ./เจ้าที่ผู้รับผิดชอบงานแผนของ รพ. 250 คน</t>
  </si>
  <si>
    <t>ประชุมเชิงปฏิบัติการเพื่อนำเสนอแผนยุทธศาสตร์สุขภาพจังหวัด ปี 2562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</si>
  <si>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</si>
  <si>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>รองนพ.สสจ./หน.กลุ่มงานและ จนท.ผู้รับผิดชอบของ สสจ./สสอ./รพ. 100 คน</t>
  </si>
  <si>
    <t xml:space="preserve">ประชุมหัวหน้ากลุ่มงาน ในสำนักงานสาธารณสุขจังหวัดสระแก้ว
</t>
  </si>
  <si>
    <t xml:space="preserve">หัวหน้ากลุ่มงานและผู้เกี่ยวข้อง 
จำนวน 20 คน
</t>
  </si>
  <si>
    <t>ก่อนวันประชุม
คปสจ.
ทุกเดือน</t>
  </si>
  <si>
    <t>สรุปรายงานประจำปี 2560</t>
  </si>
  <si>
    <t>ไฟล์เล่มสรุปรายงานประจำปี 2560 และแผ่นพับประชาสัมพันธ์
500 แผ่น</t>
  </si>
  <si>
    <t xml:space="preserve">เพื่อสรุปผลการดำเนินงานด้านสุขภาพตามนโยบาย และผลงานเด่น ของสสจ.สระแก้วประจำปี 2560 </t>
  </si>
  <si>
    <t xml:space="preserve">กลุ่มงาน/รพ./สสอ./ 
หน่วยงานอื่น ๆ
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</si>
  <si>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</si>
  <si>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 ของสสจ./นวก.สธ. และผู้รับผิดชอบตัวชี้วัดของ สสจ./รพ./สสอ. และคณะตรวจราชการกระทรวงสธ. 120 คน</t>
  </si>
  <si>
    <t>ม.ค.61
พ.ค.61</t>
  </si>
  <si>
    <t>1.เพื่อประเมินผลการดำเนินงานตามตัวชี้วัดยุทธศาสตร์ด้านสุขภาพ จังหวัดสระแก้ว รอบ 6 เดือน ปีงบประมาณ 2561
2.เพื่อปรับปรุงแผนงานโครงการเชิงยุทธศาสตร์ด้านสุขภาพ จังหวัดสระแก้ว ปีงบประมาณ 2561 ให้ตอบสนองและขับเคลื่อนวิสัยทัศน์ให้บรรลุตามที่กำหนด</t>
  </si>
  <si>
    <t>1.ผู้บริหารและจนท.จากกลุ่มงานในสสจ.45 คน
2.ผู้บริหารและจนท.ผู้รับผิดชอบการจัดทำแผน ของรพ. และสสอ. รวม 45 คน
3.คณะวิทยากรพัฒนาองค์กรนักยุทธศาสตร์ 10 คน</t>
  </si>
  <si>
    <t>โครงการสนับสนุนการบริหารจัดการและพัฒนาศักยภาพบุคลากรจังหวัดสระแก้ว</t>
  </si>
  <si>
    <t xml:space="preserve">1. การสรรหาบุคลากร </t>
  </si>
  <si>
    <t>บุคลากรดำรงตำแหน่งตามที่ได้รับจัดสรรตำแหน่ง</t>
  </si>
  <si>
    <t>ได้บุคลากรดำรงตำแหน่งตามที่สรรหา</t>
  </si>
  <si>
    <t>คณะกรรมการคัดเลือก 6 คน</t>
  </si>
  <si>
    <t>ธ.ค.60-ก.ย.61</t>
  </si>
  <si>
    <t>1.3 ประชุมเตรียมการสรรหาบุคลากรเพื่อบรรจุเข้ารับข้าราชการ,พนักงานราชการ,พนักงานกระทรวงสาธารณสุข 6 ครั้ง</t>
  </si>
  <si>
    <t>1.4 การสรรหาบุคลากรเพื่อบรรจุเข้ารับข้าราชการ,พนักงานราชการ,พนักงานกระทรวงสาธารณสุข 6 ครั้ง</t>
  </si>
  <si>
    <t xml:space="preserve">1.5 ประชุมประเมินผลงานเพื่อการเลื่อนระดับประเภทวิชาการและประเภททั่วไป 8 ครั้ง   </t>
  </si>
  <si>
    <t>1.6 การเข้าร่วมประชุมจัดสรรแพทย์ ทันตแพทย์ และเภสัชกร ประจำปี 2560</t>
  </si>
  <si>
    <t>มีแพทย์ ทันตแพทย์ เภสัชกรมาปฏิบัติงานในจังหวัดสระแก้วตามโควตา</t>
  </si>
  <si>
    <t>ผู้รับผิดชอบงานและผู้เกี่ยวข้อง</t>
  </si>
  <si>
    <t xml:space="preserve"> พ.ค. 61</t>
  </si>
  <si>
    <t>2.การประชุมในกลุ่มงานบริหารทรัพยากรบุคคล จำนวน 10 ครั้ง 
 - ประชุมย้าย/โอนข้าราชการ  
 -  ประชุมการเลื่อนเงินเดือน 
 - ประชุมจัดหมุนเวียนแพทย์เพิ่มพูนทักษะ 
 - ประชุมพิจารณาคัดเลือกผู้เข้าอบรมหลักสูตร
   ทางการบริหาร 
- ประชุมให้ความเห็นชอบการลาศึกษาต่อ
 - ประชุมอื่นๆตามที่ได้รับมอบหมาย</t>
  </si>
  <si>
    <t>การดำเนินงานด้านทรัพยากรบุคคลตามเป้าหมาย</t>
  </si>
  <si>
    <t>สามารถดำเนินงานด้านทรัพยากรบุคคลได้สำเร็จตามเป้าหมาย</t>
  </si>
  <si>
    <t>คณะกรรมการ ,ผู้รับผิดชอบงานและผู้เกี่ยวข้อง</t>
  </si>
  <si>
    <t>3. การประชุมเชิงปฏิบัติการจัดทำประวัติข้าราชการบรรจุใหม่และพนักงานราชการ 5 ครั้ง</t>
  </si>
  <si>
    <t>ข้าราชการ,พนักงานราชการใหม่ได้จัดทำประวัติตามระเบียบ</t>
  </si>
  <si>
    <t>ข้าราชการ,พนักงานราชการใหม่ได้จัดทำประวัติตามระเบียบครบทุกคน</t>
  </si>
  <si>
    <t>ผู้รับผิดชอบงาน ข้าราชการ,พนักงานราชการใหม่ 60 คน</t>
  </si>
  <si>
    <t>รับรายงานตัวนักเรียนทุนเข้าปฏิบัติราชการ</t>
  </si>
  <si>
    <t>นักเรียนทุนในสังกัด</t>
  </si>
  <si>
    <t>จัดทำสัญญารับทุนนักศึกษาพยาบาล</t>
  </si>
  <si>
    <t>นักเรียนทุนพยาบาลในสังกัด</t>
  </si>
  <si>
    <t>6.ประชุมติดตามงานด้านทรัพยากรบุคคล 3 ครั้ง</t>
  </si>
  <si>
    <t>เพื่อติดตามการดำเนินงานด้านทรัพยากรบุคคลในภาพรวมจังหวัดสระแก้ว</t>
  </si>
  <si>
    <t>ผู้รับผิดชอบงานทุกหน่วยงาน  28 คน</t>
  </si>
  <si>
    <t xml:space="preserve"> ธ.ค.60
มี.ค. 61
มิ.ย. 61</t>
  </si>
  <si>
    <t>1. ประชุมเชิงปฏิบัติการ
-ชี้แจงโครงสร้างองค์กรและโปรแกรมฐานข้อมูล hrops
- จัดทำ/ทบทวนแผน HRD ของหน่วยงาน</t>
  </si>
  <si>
    <t>ร้อยละ 100ของหน่วยงานมีข้อมูลกำลังคนที่ถูกต้อง เป็นปัจจุบัน พร้อมใช้งาน ตามโครงสร้างใหม่
-สสจ.,รพ.,สสอ.ทุกแห่งมีแผน HRD ของหน่วยงาน</t>
  </si>
  <si>
    <t>ผู้รับผิดชอบงานและผู้เกี่ยวข้องจากสสจ.,รพช., สสอ.และ รพ.สต.ในสังกัด สสจ.สระแก้ว จำนวน 100 คน</t>
  </si>
  <si>
    <t xml:space="preserve"> 21 พ.ย.60</t>
  </si>
  <si>
    <t>2. พัฒนาฐานข้อมูลกำลังคนระดับหน่วยงาน
- ปรับปรุงข้อมูลของบุคลากรในระบบ hrops ให้เป็นปัจจุบัน</t>
  </si>
  <si>
    <t>ข้อมูลกำลังคนระดับหน่วยงานมีความถูกต้อง เป็นปัจจุบัน</t>
  </si>
  <si>
    <t>ร้อยละ 100ของหน่วยงานมีข้อมูลกำลังคนที่ถูกต้อง เป็นปัจจุบัน พร้อมใช้งาน ตามโครงสร้างใหม่</t>
  </si>
  <si>
    <t>สสจ.,รพช., สสอ.และ รพ.สต.ในสังกัด สสจ.สระแก้ว จำนวน 14 แห่ง</t>
  </si>
  <si>
    <t>UC,
Non UC ของหน่วยงาน</t>
  </si>
  <si>
    <t>พ.ย.60-มี.ค.61</t>
  </si>
  <si>
    <t xml:space="preserve">สสจ.,
รพร.สระแก้ว,
รพ.อรัญประเทศ </t>
  </si>
  <si>
    <t>3.ประชุมคณะกรรมการพัฒนาวิชาการระดับจังหวัด 2 ครั้ง</t>
  </si>
  <si>
    <t>พัฒนาระบบงานวิชาการระดับจังหวัด</t>
  </si>
  <si>
    <t>ร้อยละ 80 ของหน่วยงานมีการพัฒนาวิชาการและนำองค์ความรู้ไปใช้ประโยชน์</t>
  </si>
  <si>
    <t>คณะกรรมการวิชาการระดับจังหวัดและผู้เกี่ยวข้อง 50 คน</t>
  </si>
  <si>
    <t>พ.ย.60
มี.ค.61</t>
  </si>
  <si>
    <t>1.ประชุมเชิงปฏิบัติการ
-วิเคราะห์สถานการณ์องค์กรจากคะแนนการประเมิน Happinometer ของหน่วยงาน
- จัดทำแผนการพัฒนาองค์กรแห่งความสุขรายมิติ</t>
  </si>
  <si>
    <t>แผนการพัฒนาองค์กรแห่งความสุขรายหน่วยงาน</t>
  </si>
  <si>
    <t>ร้อยละของหน่วยงานที่การนำดัชนีองค์กรที่มีความสุขไปใช้</t>
  </si>
  <si>
    <t>ผู้รับผิดชอบงานและผู้เกี่ยวข้องจากสสจ.,รพ., สสอ.และ รพ.สต.ในสังกัด สสจ.สระแก้ว จำนวน 90 คน</t>
  </si>
  <si>
    <t>2.ดำเนินกิจกรรมพัฒนาหน่วยงานสู่องค์กรแห่งความสุขตามแผนฯ</t>
  </si>
  <si>
    <t>กิจกรรมการพัฒนาองค์กรแห่งความสุข</t>
  </si>
  <si>
    <t>สสจ.,รพ.,สสอ.และ รพ.สต.ทุกแห่งรวม 126 แห่ง</t>
  </si>
  <si>
    <t>สสจ.,รพ.,สสอ.และ รพ.สต.ทุกแห่ง</t>
  </si>
  <si>
    <t>3. มีการประเมิน Hapinometer ของบุคลากร</t>
  </si>
  <si>
    <t>ผลการประเมิน Hapinometer ของบุคลากรทุกหน่วยงาน</t>
  </si>
  <si>
    <t>บุคลากรในสังกัดสสจ.สระแก้วทุกหน่วยงาน</t>
  </si>
  <si>
    <t>แผนและกิจกรรมการพัฒนาองค์กรแห่งความสุข</t>
  </si>
  <si>
    <t>มีการพัฒนาองค์กรแห่งความสุขของ สสจ.สระแก้วตามแผน</t>
  </si>
  <si>
    <t>คณะทำงานพัฒนาองค์กรแห่งความสุข 30 คน</t>
  </si>
  <si>
    <t>5.จัดกิจกรรมพัฒนาองค์กรแห่งความสุขของ สสจ.ตามแผน</t>
  </si>
  <si>
    <t>จัดกิจกรรมการพัฒนาองค์กรแห่งความสุขของ สสจ.สระแก้วตามแผน</t>
  </si>
  <si>
    <t>บุคลากรสสจ.สระแก้ว จำนวน 120 คน</t>
  </si>
  <si>
    <t>มีการแลกเปลี่ยนเรียนรู้การพัฒนาองค์กรแห่งความสุข</t>
  </si>
  <si>
    <t>ผู้รับผิดชอบงานและผู้เกี่ยวข้องจากสสจ.,รพ., สสอ.และ รพ.สต.ในสังกัด สสจ.สระแก้ว จำนวน 200 คน</t>
  </si>
  <si>
    <t>โรงพยาบาลทุกแห่งมีคลินิกผู้สูงอายุเพื่อจัดบริการดูแลผู้สูงอายุโรงพยาบาลทุกแห่งมีแพทย์และพยาบาลเฉพาะทางผู้สูงอายุ</t>
  </si>
  <si>
    <t>โรงพยาบาลทุกแห่ง</t>
  </si>
  <si>
    <t>2)  ประชุมสัญจรเพื่อแลกเปลี่ยนเรียนรู้ตำบลดูแลผู้สูงอายุระยะยาว ผู้สูงอายุที่มีภาวะพึ่งพิง (LTC)</t>
  </si>
  <si>
    <t>ตำบลร่วมโครงการดูแลผู้สูงอายุที่มีร้อยละ 100</t>
  </si>
  <si>
    <t>ตำบล 58 ตำบล</t>
  </si>
  <si>
    <t>.ตำบลที่เข้าร่วมโครงการดูแลผู้สูงอายุที่มีภาวะพึ่งพิง (LTC) ของ สปสช.ผ่านการประเมิน</t>
  </si>
  <si>
    <t xml:space="preserve">1)  ประชุมเชิงปฏิบัติการจัดทำแผนพัฒนาคุณภาพชีวิตผู้สูงอายุจังหวัดสระแก้ว ปี 61 - ปี 65 </t>
  </si>
  <si>
    <t>1.แผนพัฒนาคุณภาพชีวิตผู้สูงอายุจังหวัดสระแก้ว ปี 61 - ปี 65</t>
  </si>
  <si>
    <t>1.จังหวัดสระแก้วมีแผนพัฒนาคุณภาพชีวิตผู้สูงอายุ ปี 61 - ปี 65</t>
  </si>
  <si>
    <t>1.หน่วยงานที่เกี่ยวข้องร่วมจัดทำแผน 30 คน 
2.แผน 5 ปี 1 ฉบับ</t>
  </si>
  <si>
    <t>1) ประชุมเชิงปฏิบัติการทีมสำรวจการจัดการอาหาร และ ภาวะโภชนาการ</t>
  </si>
  <si>
    <t>ฐานข้อมูลการจัดอาหาร คุณค่าทางโภชนาการและภาวะโภชนาการของเด็กใน ศพด.</t>
  </si>
  <si>
    <t xml:space="preserve">มีฐานข้อมูลในศูนย์พัฒนาเด็กเล็ก ทุกแห่ง </t>
  </si>
  <si>
    <t>บุคลากรในศูนย์พัฒนาเด็กเล็กสังกัดองค์การปกครองส่วนท้องถิ่น 180 แห่ง</t>
  </si>
  <si>
    <t xml:space="preserve"> /</t>
  </si>
  <si>
    <t>3) ตรวจสอบการเก็บข้อมูลและบันทึกข้อมูล</t>
  </si>
  <si>
    <t>4) วิเคราะห์ข้อมูล สรุปและรายงานผลการดำเนินงาน</t>
  </si>
  <si>
    <t xml:space="preserve">เด็กวัยเรียนมีสุขภาพดี สูงดีสมส่วน IQ EQ ดี </t>
  </si>
  <si>
    <t>ร้อยละของเด็กวัยเรียนสูงสมส่วน ร้อยละ 68</t>
  </si>
  <si>
    <t xml:space="preserve">เด็กวัยเรียนอายุ 6-14 ปี (ป.1-ม.3) </t>
  </si>
  <si>
    <t>บุคลากรผู้เข้าร่วมประชุมเชิงปฏิบัติการฯ มีความรู้ ทักษะในการจัดการปัญหาภาวะโภชนาการในเด็กวัยเรียน</t>
  </si>
  <si>
    <t>ประชุมเชิงปฏิบัติการฯ 1 ครั้ง</t>
  </si>
  <si>
    <t xml:space="preserve">ผู้รับผิดชอบงานอนามัยโรงเรียนทุกระดับ จำนวน 130 คน </t>
  </si>
  <si>
    <t>โรงเรียนส่งเสริมสุขภาพระดับทองได้รับการพัฒนาสู่มาตรฐานการดำเนินงาน โรงเรียนส่งเสริมสุขภาพระดับเพชร</t>
  </si>
  <si>
    <t>โรงเรียนผ่านเกณฑ์การประเมินโรงเรียนส่งเสริมสุขภาพ ระดับเพชร</t>
  </si>
  <si>
    <t xml:space="preserve">รูปแบบการส่งเสริมสุขภาพเพื่อเด็กวัยเรียนสูงดีสมส่วนที่เหมาะสมกับพื้นที่จังหวัดสระแก้ว </t>
  </si>
  <si>
    <t xml:space="preserve">มีสรุปผลการศึกษาวิจัย </t>
  </si>
  <si>
    <t xml:space="preserve">โรงเรียนประถมศึกษา 2 แห่ง </t>
  </si>
  <si>
    <t xml:space="preserve">มีการประชุมขับเคลื่อนการดำเนินงานและติดตามประเมินผลงานของคณะอนุกรรมการฯ </t>
  </si>
  <si>
    <t xml:space="preserve">ประชุมคณะอนุกรรมการ ฯ ปีละ 2 ครั้ง </t>
  </si>
  <si>
    <t xml:space="preserve">คณะอนุกรรมการฯ จำนวน 30 คน </t>
  </si>
  <si>
    <t>ผู้รับผิดชอบงานได้รับการพัฒนาความรู้ ทักษะในการดำเนินงานตามมาตรฐาน YFHS</t>
  </si>
  <si>
    <t>มีประชุมเชิงปฏิบัติการฯ
 จำนวน 1 ครั้ง</t>
  </si>
  <si>
    <t xml:space="preserve">ผู้ให้บริการ YFHS ใน รพ. และ รพ.สต. รวม 65 คน </t>
  </si>
  <si>
    <t>มีวิทยากร ครู ข การสื่อสารเพศในครอบครัว ในพื้นที่</t>
  </si>
  <si>
    <t xml:space="preserve">ครอบครัวที่มีลูกวัยรุ่นได้รับการถ่ายทอดความรู้ทักษะ การสื่อสารเรื่องเพศ </t>
  </si>
  <si>
    <t xml:space="preserve">ป้าหมาย จนท.สธ. /ครู / พมจ./ สภาเด็กและเยาวชน  ฯ รวม 65 คน </t>
  </si>
  <si>
    <t xml:space="preserve">DPAC ใน รพ. / รพ.สต.ดำเนินการได้ตามมาตรฐาน และเกิดประสิทธิภาพ </t>
  </si>
  <si>
    <t xml:space="preserve">DPAC ทุกแห่ง ได้รับการประเมินตนเอง และอำเภอประเมินรับรองมาตรฐาน DPAC แห่ง 
จังหวัด ประเมินรับรอง 3 แห่ง/อำเภอ
</t>
  </si>
  <si>
    <t xml:space="preserve">DPAC รพ. / รพ.สต. ทุกแห่ง </t>
  </si>
  <si>
    <t>กิจกรรมที่ 1 ส่งเสริมสุขภาพแม่และเด็ก</t>
  </si>
  <si>
    <t>1.1 ประชุมคณะกรรมการและคณะทำงานอนามัยแม่และเด็ก (MCH Board) ระดับจังหวัด</t>
  </si>
  <si>
    <t>ขับเคลื่อนการดำเนินงานด้านอนามัยแม่และเด็กให้บรรลุเป้าหมาย</t>
  </si>
  <si>
    <t xml:space="preserve">ปีละ 3 ครั้ง </t>
  </si>
  <si>
    <t xml:space="preserve">คณะกรรมการแพทย์  พยาบาล ผู้เกี่ยวข้อง 60 คน  </t>
  </si>
  <si>
    <t>ธ.ค.60,  มี.ค.61,มิ.ย.61</t>
  </si>
  <si>
    <t>Conference Case มารดาตายและทารกปริกำเนิด</t>
  </si>
  <si>
    <t>1.2 ประชุมคณะกรรมการประเมินโรงพยาบาลมาตรฐานงานอนามัยแม่และเด็ก</t>
  </si>
  <si>
    <t xml:space="preserve">พัฒนามาตรฐานการดำเนินงานอนามัยแม่และเด็ก </t>
  </si>
  <si>
    <t>ปีละ 1 ครั้ง</t>
  </si>
  <si>
    <t>คณะกรรมการฯ 10 คน</t>
  </si>
  <si>
    <t>1.3 ติดตาม ประเมินโรงพยาบาลมาตรฐานงานอนามัยแม่และเด็ก</t>
  </si>
  <si>
    <t>โรงพยาบาลผ่านมาตรฐานงานอนามัยแม่และเด็ก</t>
  </si>
  <si>
    <t>โรงพยาบาลทุกแห่งผ่านเกณฑ์</t>
  </si>
  <si>
    <t xml:space="preserve">กิจกรรมที่ 2  ฟื้นฟูผู้พิการ </t>
  </si>
  <si>
    <t>2.1 ประชุมเชิงปฏิบัติการพัฒนางานด้านการฟื้นฟูสมรรถภาพผู้พิการ</t>
  </si>
  <si>
    <t>แนวทางการดำเนินงานขับเคลื่อนงานฟื้นฟูผู้พิการ</t>
  </si>
  <si>
    <t>นักกายภาพ เจ้าหน้าที่ผู้รับผิดชอบงานผู้พิการ รพ.สสอ.ทุกแห่ง และชมรมคนพิการ จำนวน 40 คน</t>
  </si>
  <si>
    <t>2.2 ประชุมแลกเปลี่ยนเรียนรู้ผลการดำเนินงานด้านการฟื้นฟูสมรรถภาพผู้พิการ</t>
  </si>
  <si>
    <t>แลกเปลี่ยนเรียนรู้และสรุปผลการดำเนินงานด้านการฟื้นฟูสมรรถภาพผู้พิการ</t>
  </si>
  <si>
    <t xml:space="preserve">ปีละ 1 ครั้ง </t>
  </si>
  <si>
    <t xml:space="preserve">3.1 ประชุมเชิงปฏิบัติการพัฒนางานศูนย์พึ่งได้ และการบันทึกข้อมูลโปรแกรมรายงานการให้บริการของศูนย์พึ่งได้ </t>
  </si>
  <si>
    <t xml:space="preserve">เพิ่มพัฒนาประสิทธิภาพการดำเนินงานศูนย์พึ่งได้และการบันทึกข้อมูลรายงานการให้บริการได้มีอย่างถูกต้อง ตรงตามเวลา </t>
  </si>
  <si>
    <t>ผู้รับผิดชอบงานศูนย์พึ่งได้และคณะทำงาน ใน รพช.</t>
  </si>
  <si>
    <t>กสบ</t>
  </si>
  <si>
    <t>3.2 เยี่ยม ประเมินการดำเนินงานศูนย์พึ่งได้ในโรงพยาบาลชุมชน</t>
  </si>
  <si>
    <t xml:space="preserve">เสริมพลังการปฏิบัติงาน และนิเทศติดตามผลการดำเนินงานศูนย์พึ่งได้ </t>
  </si>
  <si>
    <t xml:space="preserve">รพช. 7 แห่ง </t>
  </si>
  <si>
    <t xml:space="preserve">สหวิชาชีพในคณะทำงานศูนย์พึ่งได้ รพช.  7 แห่ง </t>
  </si>
  <si>
    <t>กบส</t>
  </si>
  <si>
    <t>3.3 ส่งบุคลากรเข้าอบรมหลักสูตรการให้คำปรึกษาเพื่อฟื้นฟูอำนาจและศักยภาพ (ส่วนกลางจัดอบรม)</t>
  </si>
  <si>
    <t>พัฒนาศักยภาพบุคลากรศุนย์พึ่งได้ในโรงพยาบาลชุมชน</t>
  </si>
  <si>
    <t xml:space="preserve">ปีละ 2 คน </t>
  </si>
  <si>
    <t>สหวิชาชีพในคณะทำงานศูนย์พึ่งได้ รพช.  2 คน</t>
  </si>
  <si>
    <t xml:space="preserve">3.4 สนับสนุนการพัฒนาการให้บริการศูนย์พึ่งได้ ใน รพช. เพื่อจัดกิจกรรม ดังนี้ </t>
  </si>
  <si>
    <t xml:space="preserve">เพิ่มศักยภาพการให้บริการศูนย์พึ่งได้ </t>
  </si>
  <si>
    <t>พัฒนาการดำเนินงาน 7 แห่ง</t>
  </si>
  <si>
    <t xml:space="preserve">มี.ค.61,
พ.ค. 61 </t>
  </si>
  <si>
    <t>1 ประชุมคณะทำงานศุนย์พึ่งได้ ใน รพช.</t>
  </si>
  <si>
    <t>2 ประชุม Conforance Case</t>
  </si>
  <si>
    <t>3 พัฒนาศักยภาพผู้ให้บริการ</t>
  </si>
  <si>
    <t xml:space="preserve">4 พัฒนาระบบการให้บริการและระบบข้อมูลรายงานการให้บริการของศูนย์พึ่งได้ 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</si>
  <si>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</si>
  <si>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กสธจ.มีกระบวนการขับเคลื่อนในการดำเนินงาน (ประชุม) ปีละ 2 ครั้ง 
</t>
  </si>
  <si>
    <t>กสธจ. และผู้เกี่ยวข้อง
จำนวน 30 คน</t>
  </si>
  <si>
    <t>สสจ</t>
  </si>
  <si>
    <t>15 มี.ค.61
14 มิ.ย.61</t>
  </si>
  <si>
    <t xml:space="preserve">ร้อยละ 100 ของสถานบริการสาธารณสุขของจังหวัดสระแก้ว  </t>
  </si>
  <si>
    <t>สถานบริการสาธารณสุขของจังหวัดสระแก้ว  จำนวน 126 แห่ง</t>
  </si>
  <si>
    <t>22 พ.ย. 59
18-19 ม.ค.60
8-12 พ.ค. 60
17-21 ก.ค. 60</t>
  </si>
  <si>
    <t xml:space="preserve">ร้อยละ 100 ของสถานบริการสาธารณสุขของจังหวัดสระแก้วผ่านการประเมินเกณฑ์สถานที่ทำงานน่าอยู่ น่าทำงาน(Healthy Workplace) กรมอนามัย </t>
  </si>
  <si>
    <t>19 ม.ค. 61
29 มี.ค.61
26-30 มิ.ย.61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</si>
  <si>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</si>
  <si>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ร้อยละ 50 ของ อปท. (เทศบาล) </t>
  </si>
  <si>
    <t>เทศบาล จำนวน 16 แห่ง</t>
  </si>
  <si>
    <t>24-28 เม.ย. 60</t>
  </si>
  <si>
    <t>รายงานการเฝ้าระวังคุณภาพน้ำบริโภคจังหวัดสระแก้ว</t>
  </si>
  <si>
    <t>20 ตัวอย่าง</t>
  </si>
  <si>
    <t>ประปาภูมิภาค
ประปาดื่มได้
ประปาของ อปท.</t>
  </si>
  <si>
    <t>20-23 ก.พ.61
1-5 พ.ค. 61</t>
  </si>
  <si>
    <t>1. ตำบลจัดการด้านอนามัยสิ่งแวดล้อม</t>
  </si>
  <si>
    <t>ตำบลต้นแบบในการจัดการขยะตามแนวทางจังหวัดสะอาด จังหวัดสระแก้ว</t>
  </si>
  <si>
    <t>แกนนำชุมชนต้นแบบ 9 อำเภอ รวม 540 คน</t>
  </si>
  <si>
    <t>ตำบลต้นแบบในพื้นที่จ.สระแก้ว</t>
  </si>
  <si>
    <t>สป</t>
  </si>
  <si>
    <t>23 พ.ย. 60
15-19 พ.ค.61</t>
  </si>
  <si>
    <t>กลุ่มงานอนามัยสิ่งแวดล้อม / ศอ.6</t>
  </si>
  <si>
    <t>2. การพัฒนาต้นแบบการบริหารจัดการขยะและสิ่งแวดล้อมในสถานบริการสาธารณสุข</t>
  </si>
  <si>
    <t>สถานบริการสาธารณสุขต้นแบบในการจัดการขยะและสิ่งแวดล้อม</t>
  </si>
  <si>
    <t>จำนวน 60 แห่ง</t>
  </si>
  <si>
    <t xml:space="preserve">สถานบริการสาธารณสุข </t>
  </si>
  <si>
    <t xml:space="preserve">สป </t>
  </si>
  <si>
    <t>ก.พ</t>
  </si>
  <si>
    <t>พ.ค</t>
  </si>
  <si>
    <t>การกำกับดูแลผลิตภัณฑ์สุขภาพ และสถานประกอบการที่เกี่ยวข้องกับสุขภาพ ก่อนออกสู่ท้องตลาด  (Pre-marketing Control)</t>
  </si>
  <si>
    <t>สถานที่ผลิตผลิตภัณฑ์สุขภาพ สถานประกอบการที่เกี่ยวข้องกับสุขภาพในจังหวัดสระแก้ว</t>
  </si>
  <si>
    <t>ต.ค. 60 - ก.ย. 61</t>
  </si>
  <si>
    <t>คบส.</t>
  </si>
  <si>
    <t>1.การพัฒนาระบบฐานข้อมูลการบริการด้านผลิตภัณฑ์และสถานประกอบการด้านสุขภาพ</t>
  </si>
  <si>
    <t>⁄</t>
  </si>
  <si>
    <t>2. การอนุญาตประกอบการด้านผลิตภัณฑ์และบริการสุขภาพ</t>
  </si>
  <si>
    <t>อย.</t>
  </si>
  <si>
    <t>การกำกับดูแลผลิตภัณฑ์สุขภาพและสถานประกอบการที่เกี่ยวข้องกับสุขภาพหลังออกสู่ท้องตลาด (Post-Marketing Control)</t>
  </si>
  <si>
    <t>1.การใช้ยาปลอดภัยในชุมชน</t>
  </si>
  <si>
    <t>1) สำรวจสภาพปัญหาการกระจายยาในร้านชำของจังหวัดสระแก้ว)</t>
  </si>
  <si>
    <t>1 หมู่บ้าน/ตำบล/อำเภอ</t>
  </si>
  <si>
    <t>2.พัฒนาระบบการกำกับดูแล ผักและผลไม้สดปลอดภัย ตลอดห่วงโซ่ภายใต้ฝ่ายเลขานุการคณะกรรมการอาหารแห่งชาติ</t>
  </si>
  <si>
    <t xml:space="preserve">1)สำรวจข้อมูลสถานที่ผลิต(คัดและบรรจุ)ผักและผลไม้สด </t>
  </si>
  <si>
    <t>เฉพาะรายใหม่</t>
  </si>
  <si>
    <t>พ.ย.-ธ.ค.60</t>
  </si>
  <si>
    <t>2)ประเมินความพร้อมของผู้ประกอบการ ณ สถานที่ผลิต(คัดและบรรจุ)ผักและผลไม้สด โดยใช้หลักเกณฑ์การตรวจตามประกาศกระทรวงสาธารณสุข เรื่อง กำหนดวิธีการผลิต เครื่องมือ เครื่องใช้ในการผลิตและการเก็บรักษาผักหรือผลไม้สดบางชนิดและการแสดงฉลาก</t>
  </si>
  <si>
    <t>ก.พ. - มิ.ย. 61</t>
  </si>
  <si>
    <t>3)จัดทำข้อมูลสถานที่ผลิตและผลการประเมินความพร้อมของผู้ประกอบการ ณ สถานที่ผลิต(คัดและบรรจุ)ผักและผลไม้สด</t>
  </si>
  <si>
    <t>3.ตรวจสอบเฝ้าระวังผลิตภัณฑ์เสริมอาหารให้มีความปลอดภัยจากการปลอมปนสารที่มีฤทธิ์ทางยา</t>
  </si>
  <si>
    <t>สถานที่ผลิต สถานที่จำหน่ายผลิตภัณฑ์เสริมอาหาร</t>
  </si>
  <si>
    <t>ม.ค. - เม.ย. 61</t>
  </si>
  <si>
    <t>4.ความปลอดภัยด้านเครื่องสำอาง</t>
  </si>
  <si>
    <t>1)การตรวจสอบแจ้งเตือนสถานที่จำหน่ายเครื่องสำอาง</t>
  </si>
  <si>
    <t>สถานที่จำหน่ายเครื่องสำอาง 100 แห่ง</t>
  </si>
  <si>
    <t>ธ.ค. 60-พ.ค.61</t>
  </si>
  <si>
    <t>2)การตรวจสอบเฝ้าระวังสุ่มเก็บตัวอย่างเครื่องสำอางกลุ่มเสี่ยงที่มีชื่อไม่ซ้ำกับเครื่องสำอางที่เคยประกาศผลตรวจวิเคราะห์แล้ว</t>
  </si>
  <si>
    <t xml:space="preserve">สถานที่จำหน่ายเครื่องสำอาง </t>
  </si>
  <si>
    <t>3) ส่งเครื่องสำอางที่สงสัยตรวจวิเคราะห์ศูนย์วิทย์</t>
  </si>
  <si>
    <t>10 ตัวอย่าง</t>
  </si>
  <si>
    <t>ศูนย์วิทย์ฯ</t>
  </si>
  <si>
    <t>ก.พ.-มิ.ย.61</t>
  </si>
  <si>
    <t>4) ตรวจติดตามเฝ้าระวังไม่ให้มีการวางจำหน่ายเครื่องสำอางผิดกฎหมาย</t>
  </si>
  <si>
    <t>5) ติดตามตรวจสอบสถานเสริมสวยและคลินิกเสริมความงาม</t>
  </si>
  <si>
    <t>สถานเสริมสวย/คลินิกเสริมความงาม</t>
  </si>
  <si>
    <t>5.ตรวจสอบและเฝ้าระวังสถานที่ผลิต/นำเข้า สถานประกอบการ และผลิตภัณฑ์สุขภาพ</t>
  </si>
  <si>
    <t>สถานที่ผลิต/นำเข้า สถานประกอบการ และผลิตภัณฑ์สุขภาพ ได้มาตรฐานตามเกณฑ์ที่กำหนด</t>
  </si>
  <si>
    <t>สถานที่ผลิต/นำเข้า สถานประกอบการ และผลิตภัณฑ์สุขภาพ ที่ได้รับการตรวจผ่านตามเกณฑ์ ร้อยละ 70</t>
  </si>
  <si>
    <t>สถานที่ผลิต/นำเข้า สถานประกอบการ และผลิตภัณฑ์สุขภาพ จำนวน 346 แห่ง</t>
  </si>
  <si>
    <t>ต.ค.60 - ก.ย. 61</t>
  </si>
  <si>
    <t>คบส./รพ./สสอ.</t>
  </si>
  <si>
    <t xml:space="preserve">6.การดำเนินการตรวจสอบเรื่องร้องเรียน/ร้องทุกข์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สถานที่ที่ผลิตภัณฑ์สุขภาพ และผลิตภัณฑ์สุขภาพ ทั้งก่อนและหลังออกสู่ท้องตลาด 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</si>
  <si>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</si>
  <si>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ทุกแห่งที่ได้รับการร้องเรียน/ร้องทุกข์</t>
  </si>
  <si>
    <t>การพัฒนาศักยภาพและส่งเสริมให้ความรู้แก่ผู้บริโภค(Consumer empowerment)</t>
  </si>
  <si>
    <t>1.โครงการ อย.น้อย จังหวัดสระแก้ว "ขยายเครือข่าย กระจายความรู้ มุ่งสู่การเฝ้าระวัง"</t>
  </si>
  <si>
    <t>1)คัดเลือกโรงเรียน เพื่อเป็นโรงเรียน อย.น้อย ต้นแบบดำเนินกิจกรรม อย.น้อย ในการเฝ้าระวังความปลอดภัยในการบริโภคผลิตภัณฑ์สุขภาพในโรงเรียนและชุมชนโดยรอบ แบบบูรณาการร่วมกับภาคีเครือข่าย</t>
  </si>
  <si>
    <t>รร.ประถมศึกษา  1  แห่ง
รร.มัธยมศึกษา  1 แห่ง</t>
  </si>
  <si>
    <t>พ.ย. 60 - ก.ค. 61</t>
  </si>
  <si>
    <t>อปท./รพ./สสอ./รพ.สต.</t>
  </si>
  <si>
    <t>2) ส่งเสริม/ผลักดันให้โรงเรียน อย.น้อยดำเนินโครงการ "การปรับเปลี่ยนพฤติกรรมการบริโภคอาหารของนักเรียนเพื่อลดโรค NCD"</t>
  </si>
  <si>
    <t>3)ตรวจเยี่ยมแนะนำ ติดตามผลการดำเนินงาน</t>
  </si>
  <si>
    <t>โรงเรียนเครือข่าย อย.น้อย</t>
  </si>
  <si>
    <t>พ.ย.60-ส.ค.61</t>
  </si>
  <si>
    <t xml:space="preserve">4)เสริมสร้างศักยภาพนักเรียนแกนนำ อย.น้อย (อย.น้อยสัญจร) </t>
  </si>
  <si>
    <t>ตามความต้องการของโรงเรียน</t>
  </si>
  <si>
    <t>5)ตรวจประเมินรับรองมาตรฐานโรงเรียน อย.น้อย ที่ผ่านการประเมินตนเองในระดับดีเยี่ยม</t>
  </si>
  <si>
    <t>โรงเรียนเครือข่าย อย.น้อยที่ประเมินตนเองในระดับดีเยี่ยมทุกแห่ง</t>
  </si>
  <si>
    <t>มิ.ย. - ส.ค. 61</t>
  </si>
  <si>
    <t>การพัฒนาศักยภาพผู้ประกอบการ (Entrepreneur empowerment)</t>
  </si>
  <si>
    <t>1)ตรวจประเมินสถานที่ผลิตผลิตภัณฑ์สุขภาพชุมชนตามหลักเกณฑ์คุณภาพมาตรฐาน</t>
  </si>
  <si>
    <t>สถานที่ผลิตผลิตภัณฑ์สุขภาพ จำนวน 50 แห่ง</t>
  </si>
  <si>
    <t>ม.ค.-มิ.ย.61</t>
  </si>
  <si>
    <t>2)เก็บตัวอย่างผลิตภัณฑ์สุขภาพชุมชน ณ สถานที่ผลิต ส่งตรวจวิเคราะห์คุณภาพ</t>
  </si>
  <si>
    <t>อาหาร,เครื่องสำอางผสมสมุนไพร,วัตถุอันตรายจำนวน 14 ตัวอย่าง</t>
  </si>
  <si>
    <t>ความปลอดภัยด้านอาหารและการเฝ้าระวังผลิตภัณฑ์สุขภาพ</t>
  </si>
  <si>
    <t>1.ตรวจประเมินและรับรองมาตรฐาน</t>
  </si>
  <si>
    <t>1)การประชุมคณะกรรมการอาหารปลอดภัยระดับจังหวัด</t>
  </si>
  <si>
    <t>คณะกรรมการอาหารปลอดภัยระดับจังหวัด 40 คน</t>
  </si>
  <si>
    <t>ต.ค.-ธ.ค.60</t>
  </si>
  <si>
    <t>2)การตรวจประเมินรับรองตลาดสดระดับจังหวัด</t>
  </si>
  <si>
    <t>ตลาดสดประเภทที่ 1 จำนวน 10 แห่ง</t>
  </si>
  <si>
    <t>3)การออกข้อกำหนดท้องถิ่น/เทศบัญญัติในการควบคุมตลาด/สถานที่จำหน่ายอาหาร</t>
  </si>
  <si>
    <t>เทศบาล/อบต.</t>
  </si>
  <si>
    <t>ประสานกลุ่มงานอนามัยสิ่งแวดล้อม</t>
  </si>
  <si>
    <t>4)การประชุมเชิงปฎิบัติพัฒนาตลาดสดน่าซื้อ จังหวัดสระแก้ว</t>
  </si>
  <si>
    <t>2.ร้านอาหารและแผงลอยจำหน่ายอาหาร</t>
  </si>
  <si>
    <t>1)สุ่มประเมินประกันคุณภาพร้านอาหาร/แผงลอยที่ผ่านเกณฑ์มาตรฐาน Clean Food Good Taste ร้อยละ 30</t>
  </si>
  <si>
    <t>ร้านอาหาร/     แผงลอย 500 แห่ง</t>
  </si>
  <si>
    <t>2)การตรวจประเมินรับรอง</t>
  </si>
  <si>
    <t>ร้านอาหาร/     แผงลอย 200 แห่ง</t>
  </si>
  <si>
    <t>3.การพัฒนาโรงพยาบาลอาหารปลอดภัย</t>
  </si>
  <si>
    <t>โรงพยาบาล 9 แห่ง</t>
  </si>
  <si>
    <t>4.อาหารปลอดภัย</t>
  </si>
  <si>
    <t>1)ประสานการดำเนินงานความปลอดภัยด้านอาหารโดยบูรณาการกับหน่วยงานที่เกี่ยวข้องให้สอดคล้องกับปัญหาในพื้นที่พร้อมมาตรการแก้ไขปัญหา</t>
  </si>
  <si>
    <t>ท้องถิ่น/หน่วยงานที่เกี่ยวข้อง จำนวน 4 ครั้ง</t>
  </si>
  <si>
    <t>2)ดำเนินการจัดซื้อชุดทดสอบเบื้องต้นสำหรับจังหวัดเพื่อใช้ในการตรวจวิเคราะห์</t>
  </si>
  <si>
    <t>2.1.บอร์แร็กซ์</t>
  </si>
  <si>
    <t>500 ตัวอย่าง</t>
  </si>
  <si>
    <t>2.2.ฟอร์มาลิน</t>
  </si>
  <si>
    <t>100 ตัวอย่าง</t>
  </si>
  <si>
    <t>2.3.สารฟอกขาว</t>
  </si>
  <si>
    <t>200 ตัวอย่าง</t>
  </si>
  <si>
    <t>2.4.สารกันรา</t>
  </si>
  <si>
    <t>2.5.ยาฆ่าแมลง</t>
  </si>
  <si>
    <t>3 ชุด</t>
  </si>
  <si>
    <t>2.6.น้ำมันทอดซ้ำ</t>
  </si>
  <si>
    <t>50 ตัวอย่าง</t>
  </si>
  <si>
    <t>2.7.โคลิฟอร์มแบคทีเรีย</t>
  </si>
  <si>
    <t>1,000 ตัวอย่าง</t>
  </si>
  <si>
    <t>3)ฝ้าระวังและเก็บตัวอย่างอาหารตรวจวิเคราะห์หาสารปนเปื้อน ได้แก่ บอแร็กซ์ ฟอร์มาลิน สารฟอกขาว สารกันรา ยาฆ่าแมลง น้ำมันทอดซ้ำ สารเร่งเนื้อแดง ฯลฯ ตามห่วงโซ่อาหารตั้งแต่ต้นน้ำ กลางน้ำ ถึงปลายน้ำ ณ แหล่งผลิต/สถานที่ผลิตและกระจายอาหาร</t>
  </si>
  <si>
    <t>โรงงานผลิต/แปรรูปอาหาร ตลาดค้าส่ง .ตลาดสด ตลาดนัด ห้างสรรพสินค้า/ซุปเปอร์มาเก็ต ร้านอาหาร/แผงลอย/รถเร่/รพ./โรงอาหารในโรงเรียน/ร้านขายอาหารสด/ร้านค้าชำ/สถานที่ผลิต/แหล่งเพาะปลูก/งานมหกรรม/อื่นๆ</t>
  </si>
  <si>
    <t>4)ดำเนินการตรวจสอบเฝ้าระวังร่วมกับหน่วยตรวจสอบเคลื่อนที่ (Mobile Unit)</t>
  </si>
  <si>
    <t>ตลาดสดทุกแห่ง จำนวน 9 ครั้ง</t>
  </si>
  <si>
    <t>5)รณรงค์ตรวจน้ำมันทอดซ้ำ ร่วมกับ
-หน่วยตรวจสอบเคลื่อนที่(Mobile Unit) 
-หน่วยอำเภอเคลื่อนที่(อำเภอยิ้ม)</t>
  </si>
  <si>
    <t>พัฒนางานด่านอาหารและยาอรัญประเทศและเขตเศรษฐกิจพิเศษ</t>
  </si>
  <si>
    <t>ก.ย.60-ต.ค.61</t>
  </si>
  <si>
    <t xml:space="preserve">๑.ควบคุม ตรวจสอบ เฝ้าระวัง และกำกับดูแลคุณภาพสินค้า ผลิตภัณฑ์สุขภาพในเขตพัฒนาเขตเศรษฐกิจพิเศษ และ ในพื้นที่ด่านอาหารและยาอรัญประเทศรับผิดชอบ  ที่ส่งออก -  นำเข้ามาในราชอาณาจักร
2.สุ่มเก็บตัวอย่างสินค้าและผลิตภัณฑ์สุขภาพ  ตรวจวิเคราะห์ด้วยชุดทดสอบเบื้องต้น  
3.สุ่มเก็บตัวอย่างสินค้าและผลิตภัณฑ์สุขภาพบริเวณด่านผ่านแดนและจุดผ่อนปรน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</si>
  <si>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 xml:space="preserve">๑.ผลิตภัณฑ์สุขภาพที่ส่งออกและนำเข้ามาในราชอาณาจักรได้รับการตรวจสอบ เฝ้าระวัง
2.ประชาชนและนักท่องเที่ยวได้บริโภคผลิตภัณฑ์สุขภาพที่ปลอดภัย
</t>
  </si>
  <si>
    <t>1.ผลิตภัณฑ์สุขภาพที่ส่งออกและนำเข้ามาในราชอาณาจักรได้รับการตรวจสอบ เฝ้าระวัง ร้อยละ 100
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</si>
  <si>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1.ผลิตภัณฑ์สุขภาพที่ส่งออกและนำเข้ามาในราชอาณาจักร 1.1 ตรวจด้วยชุดทดสอบเบื้องต้น จำนวน 70  รายการ
1.2 ส่งตรวจทางห้องปฏิบัติการ จำนวน  10 รายการ
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</si>
  <si>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ศึกษาดูงานศูนย์บริการชาวต่างชาติใน รพ.เอกชน</t>
  </si>
  <si>
    <t>2. จัดตั้งศูนย์บริการสุขภาพชาวต่างชาติ และศูนย์เวชศาสตร์การท่องเที่ยว</t>
  </si>
  <si>
    <t>มีการจัดบริการสุขภาพชาวต่างชาติ และจัดบริการด้านเวชศาสตร์การท่องเที่ยว</t>
  </si>
  <si>
    <t>ร้อยละของรพ.มีศูนย์บริการสุขภาพชาวต่างชาติ และเวชศาสตร์การท่องเที่ยว</t>
  </si>
  <si>
    <t>3. ศูนย์บริการสุขภาพของชาวต่างชาติ</t>
  </si>
  <si>
    <t xml:space="preserve">มีการจัดบริการสุขภาพชาวต่างชาติ </t>
  </si>
  <si>
    <t xml:space="preserve">ร้อยละของรพ.มีศูนย์บริการสุขภาพชาวต่างชาติ </t>
  </si>
  <si>
    <t>4. ส่งเสริมการจัดบริการ Conveniant Health Care</t>
  </si>
  <si>
    <t>โรงพยาบาลมีรายได้จาการให้บริการ</t>
  </si>
  <si>
    <t>รพ.มีรายได้จาการให้บริการเพิ่มขึ้น</t>
  </si>
  <si>
    <t>5. พัฒนาคุณภาพสถานบริการให้ผ่านเกณฑ์มาตรฐาน(Friendly Service, HA / รพ.สต. - ติดดาว)</t>
  </si>
  <si>
    <t>มีการบริการที่มีคุณภาพ มาตรฐาน</t>
  </si>
  <si>
    <t>ร้อยละของสถานบริการผ่านเกณฑ์มาตรฐาน(Friendly Service, HA / รพ.สต. - ติดดาว)</t>
  </si>
  <si>
    <t>6. พัฒนารูปแบบการสื่อสารด้านภาษา ในการให้บริการด้านสุขภาพ (เช่น บุคคล Call center Application)</t>
  </si>
  <si>
    <t>สถานบริการสามารถสื่อสารกับผู้รับบริการชาวต่างชาติได้</t>
  </si>
  <si>
    <t>TICA</t>
  </si>
  <si>
    <t>ระบบฐานข้อมูลเขตพื้นที่เขตเศรษฐกิจพิเศษและชายแดนไทย-กัมพูชา (โปรแกรม NEHIS)</t>
  </si>
  <si>
    <t>ร้อยละ 100 ของ อปทมีระบบฐานข้อมูลด้านอนามัยสิ่งแวดล้อม</t>
  </si>
  <si>
    <t>อปท.  (31 แห่ง) ภาคีเครือข่าย / หน่วยงานราชการที่เกี่ยวข้อง 
รวม 50 คน</t>
  </si>
  <si>
    <t>จังหวัดสระแก้ว</t>
  </si>
  <si>
    <t>พ.ย. 60
ธ.ค. 60
ม.ค. 61</t>
  </si>
  <si>
    <t>บุคลากรผู้ปฏิบัติงานด้านอนามัยสิ่งแวดล้อมมีความรู้ความเชี่ยวชาญ และมีทักษะในการดำเนินงานอนามัยสิ่งแวดล้อม</t>
  </si>
  <si>
    <t>ร้อยละ 70 ของบุคลากรในสถานบริการสาธารณสุขในพื้นที่สาธารณสุขชายแดนและพื้นที่เขตเศรษฐกิจพิเศษ ได้รับความรู้ตามหลักสูตรด้านอนามัยสิ่งแวดล้อม</t>
  </si>
  <si>
    <t>จำนวน 17 คน</t>
  </si>
  <si>
    <t>สสจ.+เงินบำรุงของสถานบริการสุขภาพ</t>
  </si>
  <si>
    <t>ก.พ. - มิ.ย.</t>
  </si>
  <si>
    <t>เงินบำรุง รพ.</t>
  </si>
  <si>
    <t>เงินบำรุง รพ.สต.</t>
  </si>
  <si>
    <t>การขับเคลื่อนกระบวนการการบังคับใช้กฎหมายการสาธารณสุขในการคุ้มครองสุขภาพประชาชนด้านอนามัยสิ่งแวดล้อม</t>
  </si>
  <si>
    <t xml:space="preserve">ร้อยละ 80 ของ อปท.พื้นที่เป้าหมาย มีการขับเคลื่อนกระบวนการบังคับใช้กฎหมาย </t>
  </si>
  <si>
    <t>จนท.อปท. , จนท.สาธารณสุข และแกนนำชุมชน ในพื้นที่ SEZ และพื้นที่เสี่ยง จำนวน 15 แห่ง รวม 90 คน</t>
  </si>
  <si>
    <t>จังหวัด</t>
  </si>
  <si>
    <t>กองทุน</t>
  </si>
  <si>
    <t>แผนงานที่ 1 : การดำเนินงานภาพรวม</t>
  </si>
  <si>
    <t>ประชุมชี้แจงแผนการดำเนินงานปี 2561</t>
  </si>
  <si>
    <t>จัดประชุมประสานแผนสระแก้ว บันเตียเมียนเจย และ
พระตะบอง 1 ครั้ง</t>
  </si>
  <si>
    <t>เจ้าหน้าที่ทั้ง 3 จังหวัดรับรู้แผนร่วมกัน และสามารถร่วมกันดำเนินการได้อย่างมีประสิทธิภาพ</t>
  </si>
  <si>
    <t>จนท.สสจ.บันเตียเมียนเจย และ
พระตะบอง 15 คน</t>
  </si>
  <si>
    <t xml:space="preserve"> 12 ธ.ค. 60</t>
  </si>
  <si>
    <t>จัดอบรมหลักสูตรนักจัดการสุขภาพ (2 วัน) 1 ครั้ง</t>
  </si>
  <si>
    <t>มีนักจัดการสุขภาพในเขตชายแดน และเศรษกิจพิเศษ</t>
  </si>
  <si>
    <t>อำเภอละ 20 คน 5 อำเภอ 100 คน</t>
  </si>
  <si>
    <t xml:space="preserve"> 15 - 16 พ.ย. 60</t>
  </si>
  <si>
    <t xml:space="preserve">จัดหาลูกจ้างผู้ประสานงาน
</t>
  </si>
  <si>
    <t xml:space="preserve">จัดจ้างลูกจ้าง  1 คน  </t>
  </si>
  <si>
    <t xml:space="preserve">มีผู้ประสานงานสาธารณสุขชายแดน </t>
  </si>
  <si>
    <t xml:space="preserve">ลูกจ้าง 1 คน  </t>
  </si>
  <si>
    <t xml:space="preserve"> ต.ค 60 ถึงก.ย. 61</t>
  </si>
  <si>
    <t>จัดซื้อ Printer</t>
  </si>
  <si>
    <t>Printer จำนวน 1 เครื่อง</t>
  </si>
  <si>
    <t xml:space="preserve">มีเครื่อง Printer 
สำหรับจัดประชุม </t>
  </si>
  <si>
    <t xml:space="preserve"> 1 เครื่อง</t>
  </si>
  <si>
    <t xml:space="preserve"> ธ.ค. 60</t>
  </si>
  <si>
    <t>แผนงานที่ 2 : กิจกรรมการกำจัดโรคมาลาเรีย</t>
  </si>
  <si>
    <t>การอบรมหลักสูตรการฝึกอบรมผู้ฝึกสอน ครู ก สำหรับควบคุมโรคมาลาเรียทั้งระบบ</t>
  </si>
  <si>
    <t>จนท.บันเตียเมียนเจย 20 คน 3 วัน</t>
  </si>
  <si>
    <t>มีผู้ฝึกสอนที่สามารถเป็นวิทยากรได้</t>
  </si>
  <si>
    <t xml:space="preserve"> 9 - 11 ม.ค. 61</t>
  </si>
  <si>
    <t>การอบรมหลักสูตรอาสาสมัครมาลาเรีย</t>
  </si>
  <si>
    <t>อาสาฯ กัมพูชา 2 วัน
x 5 รุ่น จำนวน
268 คน</t>
  </si>
  <si>
    <t>มีอาสาสมัครครอบคลุมหมู่บ้านเสี่ยง</t>
  </si>
  <si>
    <t>268 คน 
แบ่งเป็น 5 รุ่น</t>
  </si>
  <si>
    <t xml:space="preserve"> ม.ค. 61
และก.พ. 61</t>
  </si>
  <si>
    <t>การประชุมพัฒนาเครือข่ายเฝ้าระวังป้องกันควบคุมโรคมาลาเรีย 2 อำเภอคู่ขนาน</t>
  </si>
  <si>
    <t>อำเภอตาพระยา อำเภอโคกสูง 
และอำเภอทะมอพวก อำเภอสวายเจก  1 ครั้ง</t>
  </si>
  <si>
    <t>มีเครือข่ายเฝ้าระวังป้องกันโรคมาลาเรีย
2 อำเภอคู่ขนาน</t>
  </si>
  <si>
    <t xml:space="preserve"> 8 ก.พ. 61</t>
  </si>
  <si>
    <t>การนิเทศ ติดตาม การดำเนินงานมาลาเรีย</t>
  </si>
  <si>
    <t>จังหวัดบันเตียเมียนเจย และจังหวัดพระตะบอง
2 แห่ง 2 ครั้ง</t>
  </si>
  <si>
    <t>มีการนิเทศ ติดตาม
การดำเนินงานมาลาเรีย</t>
  </si>
  <si>
    <t>กลุ่มเป้า  หมาย/จำนวน</t>
  </si>
  <si>
    <t>ต.ค</t>
  </si>
  <si>
    <t>พ.ย</t>
  </si>
  <si>
    <t>ม.ค</t>
  </si>
  <si>
    <t>มี.ค</t>
  </si>
  <si>
    <t>ส.ค</t>
  </si>
  <si>
    <t xml:space="preserve">1. แผนงานพัฒนาระบบการแพทย์ฉุกเฉิน และสาธารณภัย </t>
  </si>
  <si>
    <t>จัดประชุมคณะกรรมการ/คณะทำงาน  6 ครั้ง</t>
  </si>
  <si>
    <t>สามารถ
 ขับเคลื่อนงานระบบการแพทย์ฉุกเฉิน อุบัติเหตุ และสาธารณภัย</t>
  </si>
  <si>
    <t xml:space="preserve">คณะกรรมการ/คณะทำงาน   45 คน </t>
  </si>
  <si>
    <t>สพฉ.</t>
  </si>
  <si>
    <t>พ.ย.60-   ก.ย 61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</si>
  <si>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</si>
  <si>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</si>
  <si>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</si>
  <si>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คณะกรรมการ 6 คน      </t>
  </si>
  <si>
    <t>พ.ย.60-    ก.ย 61</t>
  </si>
  <si>
    <t>จัดจ้างเจ้าหน้าที่จัดการระบบการแพทย์ฉุกเฉิน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</si>
  <si>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</si>
  <si>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อุบัติเหตุจราจรและสาธารณภัย
</t>
  </si>
  <si>
    <t>เจ้าหน้าที่ระดับ ป.ตรี 1 คน</t>
  </si>
  <si>
    <t>ต.ค.60-ก.ย 61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</si>
  <si>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</si>
  <si>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</si>
  <si>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</si>
  <si>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</si>
  <si>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 xml:space="preserve"> 28 ธ.ค.-  5 ม.ค.61 และ 10-18 เม.ย.61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</si>
  <si>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</si>
  <si>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</si>
  <si>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</si>
  <si>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 xml:space="preserve">แบบบันทึกการสั่งการและแบบบันทึกการปฏิบัติการฉุกเฉิน  300 เล่ม                   </t>
  </si>
  <si>
    <t xml:space="preserve">  มิ.ย.61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</si>
  <si>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</si>
  <si>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2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</si>
  <si>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</si>
  <si>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65 คน </t>
  </si>
  <si>
    <t>ธ.ค.2560 และ ก.พ.2561</t>
  </si>
  <si>
    <t xml:space="preserve">การแข่งขันทักษะกู้ชีพกู้ภัย (EMS Rally) จังหวัดสระแก้ว และระดับเขต 2561 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</si>
  <si>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</si>
  <si>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</si>
  <si>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</si>
  <si>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>ธ.ค.2560
และ ก.พ.2561</t>
  </si>
  <si>
    <t xml:space="preserve">การพัฒนาศูนย์รับแจ้งเหตุ และสั่งการ </t>
  </si>
  <si>
    <t>จัดสรรงบประมาณสนับสนุนงบศูนย์รับแจ้งเหตุสั่งการ</t>
  </si>
  <si>
    <t>ศูนย์รับแจ้งเหตุและสั่งการสามารถดำเนินการได้อย่างมีประสิทธิภาพ</t>
  </si>
  <si>
    <t>รพร.สระแก้ว</t>
  </si>
  <si>
    <t xml:space="preserve"> พ.ย.60</t>
  </si>
  <si>
    <t>การซ้อมแผนอุบัติเหตุหรือการอบรมอาสาสมัครฉุกเฉิน</t>
  </si>
  <si>
    <t>สนับสนุนงบฯ รพ.จำนวน 8 แห่ง</t>
  </si>
  <si>
    <t>เครือข่ายมีความพร้อมในการรองรับอุบัติเหตุหมู่</t>
  </si>
  <si>
    <t>รพ.  8 แห่ง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</si>
  <si>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</si>
  <si>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</si>
  <si>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</si>
  <si>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</si>
  <si>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>ต.ต.60-ก.ย.61</t>
  </si>
  <si>
    <t>2. แผนงานระบบควบคุมโรค</t>
  </si>
  <si>
    <t>แผนงานที่ 1 การขับเคลื่อนกลไกระบบความคุมโรคติดต่อ</t>
  </si>
  <si>
    <t>ประชุมคณะกรรมการโรคติดต่อ จังหวัด ตาม พรบ.ควบคุมโรคติดต่อ  พ.ศ. 2558</t>
  </si>
  <si>
    <t>จัดประชุมคณะกรรมการโรคติดต่อ จังหวัด ตาม พรบ.ควบคุมโรคติดต่อ  พ.ศ. 2558
พระตะบอง 1 ครั้ง</t>
  </si>
  <si>
    <t>คณะกรรมการโรคติดต่อฯจังหวัดรับรู้แผนงานและดำเนินงานได้อย่างมีประสิทธิภาพ</t>
  </si>
  <si>
    <t xml:space="preserve">คณะกรรมการโรคติดต่อฯจังหวัด จำนวน 21
</t>
  </si>
  <si>
    <t>กรมคร.</t>
  </si>
  <si>
    <t>ม.ค.61/ก.ค.61</t>
  </si>
  <si>
    <t xml:space="preserve">ประชุม VDO Conference  หรือประชุมเพื่อชี้แจง ถ่ายทอดนโยบาย  ติดตามผลการดำเนินงาน การแก้ไขปัญหาโรคและภัยสุขภาพ และเรื่องอื่นๆที่เกี่ยวข้อง
</t>
  </si>
  <si>
    <t>มีการประชุม VDO Conference  หรือประชุมเพื่อชี้แจง ถ่ายทอดนโยบาย  ติดตามผลการดำเนินงาน การแก้ไขปัญหาโรคและภัยสุขภาพ และเรื่องอื่นๆที่เกี่ยวข้อง</t>
  </si>
  <si>
    <t>พื้นที่รับทราบนโยบาย ได้รับการติดตามการดำเนินงาน การแก้ไขปัญหาโรคและภัยสุขภาพ และเรื่องอื่นๆที่เกี่ยวข้อง</t>
  </si>
  <si>
    <t>จนท.ระบาดวิทยาอำเภอ/สสจ.</t>
  </si>
  <si>
    <t>ต.ค. 60-ก.ย.61</t>
  </si>
  <si>
    <t>จนท.คร.</t>
  </si>
  <si>
    <t xml:space="preserve">การนิเทศ ติดตาม และประเมินผลการดำเนินงานควบคุมโรคติดต่อ
</t>
  </si>
  <si>
    <t>เพื่อนิเทศติดตาม และประเมินผลการดำเนินงานควบคุมโรคติดต่อ</t>
  </si>
  <si>
    <t>จ.ทราบปัญหาในพื้นที่และร่วมกันแก้ไขปัญหา</t>
  </si>
  <si>
    <t xml:space="preserve">จนท.งานควบคุมโรค  </t>
  </si>
  <si>
    <t>แผนงานที่ 2 พัฒนาศักยภาพระบบระบาดวิทยาระดับตำบล</t>
  </si>
  <si>
    <t>ประชุมเชิงปฏิบัติการทีมตระหนักรู้สถานการณ์ (SAT)</t>
  </si>
  <si>
    <t>จัดประชุมเชิงปฏิบัติการทีมตระหนักรู้สถานการณ์ (SAT)</t>
  </si>
  <si>
    <t>ทีมตระหนักรู้สถานการณ์ให้สามารถปฏิบัติงานได้</t>
  </si>
  <si>
    <t>ประชุมเชิงปฏิบัติการการพัฒนาหน่วยปฏิบัติการควบคุมโรคติดต่อระดับจังหวัด</t>
  </si>
  <si>
    <t xml:space="preserve">จัดประชุมเชิงปฏิบัติการการพัฒนาหน่วยปฏิบัติการควบคุมโรคติดต่อระดับจังหวัด </t>
  </si>
  <si>
    <t>มีหน่วยปฎิบัติการควบคุมโรคติดต่อ ระดับอำเภอ</t>
  </si>
  <si>
    <t>สคร.6</t>
  </si>
  <si>
    <t>การประกวดผลงานการสอบสวนโรคฉบับสมบูรณ์ระดับจังหวัด</t>
  </si>
  <si>
    <t>เพื่อพัฒนาการเขียนรายงานสอบสวนโรคฉบับสมบูรณ์</t>
  </si>
  <si>
    <t>จนทสธ.มีความสามารถในการเขียนรายงานสอบสวนโรคฉบับสมบูรณ์ได้ถูกต้องตามหลักการ</t>
  </si>
  <si>
    <t>ประกวดคนดีศรีระบาด</t>
  </si>
  <si>
    <t>พิจารณาคัดเลือกคนดีศรีระบาด</t>
  </si>
  <si>
    <t>ได้คนดีศรีระบาดจังหวัดสระแก้ว</t>
  </si>
  <si>
    <t>9 อำเภอ</t>
  </si>
  <si>
    <t>สรุปจัดทำรายงานเฝ้าระวังทางระบาดวิทยาจังหวัดสระแก้ว ปี 2560</t>
  </si>
  <si>
    <t>จัดทำรายงานเฝ้าระวังทางระบาดวิทยาจังหวัดสระแก้ว ปี 2561</t>
  </si>
  <si>
    <t>เพื่อใช้เป็นฐานข้อมูลในการควบคุมโรค</t>
  </si>
  <si>
    <t>งานระบาดวิทยา</t>
  </si>
  <si>
    <t>สอบสวนโรคกรณีมีการระบาดของโรคที่สำคัญ</t>
  </si>
  <si>
    <t>มีการสอบสวนโรคและควบคุมการระบาด</t>
  </si>
  <si>
    <t>มีรายงานสอบสวนโรคกรณีมีการระบาดของโรคที่สำคัญ</t>
  </si>
  <si>
    <t>จนท.งานคร.</t>
  </si>
  <si>
    <t>ตรวจจับระบาดวิทยาของโรคติดต่อที่สำคัญโดยการปฏิบัติงานนอกเวลาราชการและวันหยุดราชการ วิเคราะห์สถานการณ์รายสัปดาห์ รายเดือน</t>
  </si>
  <si>
    <t>มีการตรวจจับการระบาดวิทยาใช้ในการเฝ้าระวังป้องกันควบคุมโรค</t>
  </si>
  <si>
    <t>แผนงานที่ 3 การควบคุมโรคเอดส์ วัณโรค STI</t>
  </si>
  <si>
    <t>ประชุมเชิงปฏิบัติการเพื่อพัฒนาศักยภาพ จนท.รพ.สต.ให้เป็นครู ก ในการป้องกันควบคุมโรควัณโรคและมาลาเรีย</t>
  </si>
  <si>
    <t>จัดประชุมเชิงปฏิบัติการเพื่อพัฒนาศักยภาพ จนท.รพ.สต.ให้เป็นครู ก ในการป้องกันควบคุมโรควัณโรคและมาลาเรีย</t>
  </si>
  <si>
    <t>จนท.รพ.สต.สามารถเป็นครู ก ในการป้องกันควบคุมโรควัณโรคและมาลาเรีย</t>
  </si>
  <si>
    <t>จนท.รพ.สต.</t>
  </si>
  <si>
    <t>วรรณวิมล/กาญจนา</t>
  </si>
  <si>
    <t>อบรมฟื้นฟูการให้บริการให้คำปรึกษาเพื่อความสำเร็จในการกินยาของผู้ป่วยเอดส์ และวัณโรค</t>
  </si>
  <si>
    <t>จัดอบรมฟื้นฟูการให้บริการให้คำปรึกษาเพื่อความสำเร็จในการกินยาของผู้ป่วยเอดส์ และวัณโรค</t>
  </si>
  <si>
    <t xml:space="preserve"> จนท.รพ.สามารถให้คำปรึกษาแก่ผู้ป่วยเอดส์  และวัณโรค กินยาให้ครบและรักษาอย่างต่อเนื่อง </t>
  </si>
  <si>
    <t>การเฝ้าระวังพฤติกรรมที่สัมพันธ์กับการติดเชื้อเอชไอวี</t>
  </si>
  <si>
    <t>มีการเฝ้าระวังพฤติกรรมที่สัมพันธ์กับการติดเชื้อเอชไอวี</t>
  </si>
  <si>
    <t>มีข้อมูล สถานการณ์เอดส์ระดับจังหวัด</t>
  </si>
  <si>
    <t>นร.ม.5 ชาย หญิง/ทหารกองประจำการ</t>
  </si>
  <si>
    <t>มิ.ย.-ส.ค.61</t>
  </si>
  <si>
    <t>Dead case conference</t>
  </si>
  <si>
    <t>มีการจัดประชุม Dead case conference</t>
  </si>
  <si>
    <t>ทราบสาเหตุการเกิดโรค สาเหตุการตาย และแนวทางการรักษาโรค</t>
  </si>
  <si>
    <t>แผนงานที่ 4 : งานสร้างเสริมภูมิคุ้มกันโรคและโรคติตด่อที่ป้องกันได้ด้วยวัคซีน</t>
  </si>
  <si>
    <t>ประชุมเชิงปฏิบัติการมาตรฐานงานสร้างเสริมภูมิคุ้มกันโรคและการจัดการระบบฐานข้อมูลการสร้างเสริมภูมิคุ้มกัน</t>
  </si>
  <si>
    <t>จัดประชุมเชิงปฏิบัติการมาตรฐานงานสร้างเสริมภูมิคุ้มกันโรคและการจัดการระบบฐานข้อมูลการสร้างเสริมภูมิคุ้มกัน</t>
  </si>
  <si>
    <t>จนท.รพ.สต. สามารถให้บริการผู้ป่วยเกี่ยวกับงานสร้างเสริมภูมิคุ้มกันโรคและการจัดการฐานข้อมูลได้อย่างมีประสิทธิภาพ</t>
  </si>
  <si>
    <t xml:space="preserve">จนท.ผู้รับผิดชอบงานสร้างเสริมภูมิคุ้มกันโรคในรพ.สต./ สสอ. /รพ. </t>
  </si>
  <si>
    <t>แผนงานที่ 5 : Rabies</t>
  </si>
  <si>
    <t>ประชุมเครือข่ายโครงการ "สัตว์ปลอดโรค คนปลอดภัย" ตามพระปณิธานฯ ระดับอำเภอ</t>
  </si>
  <si>
    <t>จัดประชุมเครือข่ายโครงการ "สัตว์ปลอดโรค คนปลอดภัย" ตามพระปณิธานฯ ระดับอำเภอ</t>
  </si>
  <si>
    <t xml:space="preserve"> เครือข่าย rabies ระดับอำเภอสามารถดำเนินงาน rabies ตามแนวทางที่เหมาะสม</t>
  </si>
  <si>
    <t>จนท.ผู้รับผิดชอบงาน rabies</t>
  </si>
  <si>
    <t>ดาวรุ่ง</t>
  </si>
  <si>
    <t>แผนงานที่ 6 : การกำจัดโรคพยาธิใบไม้ตับและมะเร็งท่อน้ำดี</t>
  </si>
  <si>
    <t>จัดซื้อครุภัณฑ์ในการดำเนินงาน</t>
  </si>
  <si>
    <t xml:space="preserve">กล้องจุลทรรศน์ จำนวน 45 เครื่อง และ อัลตร้าซาวด์ 3 เครื่อง </t>
  </si>
  <si>
    <t>มีอุปกรณ์ในการตรวจพยาธิและคัดกรองมะเร็งท่อน้ำดี</t>
  </si>
  <si>
    <t>กล้องจุลทรรศน์อำเภอละ 5 ตัว เครื่องอัลตร้าซาวด์ 3 เครื่อง</t>
  </si>
  <si>
    <t>ภาคกลาง</t>
  </si>
  <si>
    <t>ประชุมเชิงปฏิบัติการแก้ไขปัญหาโรคพยาธิใบไม้ตับและมะเร็งท่อน้ำดีและศึกษาดูงานพื้นที่ต้นแบบที่ประสบความสำเร็จอย่างยั่งยืน</t>
  </si>
  <si>
    <t>ชี้แจงแนวทางการดำเนินงานและศึกษาดูงานพื้นที่ต้นแบบที่ประสบความสำเร็จอย่างยั่งยืน</t>
  </si>
  <si>
    <t>ได้แนวทางการดำเนินงานมาปรับใช้ในพื้นที่</t>
  </si>
  <si>
    <t>ผู้รับผิดชอบงานระดับจังหวัด อำเภอ ตำบล อปท.
/90 คน</t>
  </si>
  <si>
    <t xml:space="preserve"> ธ.ค.60</t>
  </si>
  <si>
    <t>จัดอบรมพนักงาน
จุลทัศกร</t>
  </si>
  <si>
    <t>จัดอบรมพนักงานจุลทัสนกร 50 คน</t>
  </si>
  <si>
    <t>เพื่ออบรมบุคลากรในการตรวจพยาธิ</t>
  </si>
  <si>
    <t>จนท.รพ.สต./50 คน</t>
  </si>
  <si>
    <t xml:space="preserve"> ม.ค.61</t>
  </si>
  <si>
    <t>ค่าใช้จ่ายในการตรวจพยาธิ</t>
  </si>
  <si>
    <t>ตรวจคัดกรองพยาธิ 59 ตำบลๆละ 1000 คน</t>
  </si>
  <si>
    <t>เพื่อตรวจและรักษาโรคหนอนพยาธิ</t>
  </si>
  <si>
    <t>ประชาชนอายุ 15 ปีขึ้นไป 59 ตำบลๆละ 1000 คน</t>
  </si>
  <si>
    <t xml:space="preserve"> มี.ค.61</t>
  </si>
  <si>
    <t>จัดซื้อยาและเวชภัณฑ์</t>
  </si>
  <si>
    <t>จัดหายารักษาโรคหนอนพยาธิ</t>
  </si>
  <si>
    <t>ผู้ป่วยที่พบพยาธิ ได้รับการรักษาทุกราย</t>
  </si>
  <si>
    <t>ผู้ป่วยทุกคน</t>
  </si>
  <si>
    <t>จัดกิจกรรมรณรงค์ตรวจคัดกรองพยาธิใบไม้ตับและมะเร็งท่อน้ำดี</t>
  </si>
  <si>
    <t>จัดกิจกรรมรณรงค์ระดับจังหวัด 1 ครั้ง</t>
  </si>
  <si>
    <t>เพื่อรณรงค์และค้นหาผู้ป่วยระดับจังหวัด</t>
  </si>
  <si>
    <t>ประชาชนทั่วไป / 500 คน</t>
  </si>
  <si>
    <t xml:space="preserve"> ก.พ.61</t>
  </si>
  <si>
    <t>จัดเวทีประชาคมเพื่อออกข้อบัญญัติการกำจัดสิ่งปฏิกูล</t>
  </si>
  <si>
    <t>จัดเวทีประชคม 59 ตำบล</t>
  </si>
  <si>
    <t>ทุกตำบลมีข้อบัญญัติการกำจัดสิ่งปฏิกูล ให้ปลาปลอดพยาธิ</t>
  </si>
  <si>
    <t>ทุกตำบล/59 ตำบล</t>
  </si>
  <si>
    <t>จัดกิจกรรมรณรงค์ไม่กินปลาดิบ</t>
  </si>
  <si>
    <t>จัดกิจกรรมรณรงค์ 59 ตำบล</t>
  </si>
  <si>
    <t>ประชาชนเลิกกินปลาดิบ</t>
  </si>
  <si>
    <t>ทุกตำบล / 59 ตำบล</t>
  </si>
  <si>
    <t>การบันทึกข้อมูลและการตรวจอัลตร้าซาวด์</t>
  </si>
  <si>
    <t>บันทึกข้อมูลการตรวจอัลตร้าซาวด์</t>
  </si>
  <si>
    <t>กลุ่มเสี่ยงได้รับการตรวจและขึ้นทะเบียน</t>
  </si>
  <si>
    <t>กลุ่มเสี่ยง /5000 คน</t>
  </si>
  <si>
    <t xml:space="preserve"> ธ.ค.60-ก.ย.61</t>
  </si>
  <si>
    <t>การนิเทศ ติดตาม</t>
  </si>
  <si>
    <t xml:space="preserve">นิเทศทุกอำเภอ </t>
  </si>
  <si>
    <t>มีการควบคุม กำกับ ประเมินผล</t>
  </si>
  <si>
    <t>ทุกอำเภอ/ 9 อำเภอ</t>
  </si>
  <si>
    <t>มหกรรมการประกวดตำบลต้นแบบการป้องกันโรคพยาธิใบไม้ตับและมะเร็งท่อน้ำดี</t>
  </si>
  <si>
    <t>มีตำบลต้นแบบอำเภอละ 1 ตำบล</t>
  </si>
  <si>
    <t>ทุกอำเภอ/ 9ตำบล</t>
  </si>
  <si>
    <t xml:space="preserve"> มิ.ย.61</t>
  </si>
  <si>
    <t>คร</t>
  </si>
  <si>
    <t>สคร</t>
  </si>
  <si>
    <t>สพฉ</t>
  </si>
  <si>
    <t xml:space="preserve">อบรมเชิงปฏิบัติการเพื่อซ้อมแผนบนโต๊ะระบบบัญชาการเหตุการณ์ (ICS) และ ศูนย์ปฏิบัติการภาวะฉุกเฉิน(EOC) ระดับจังหวัด   </t>
  </si>
  <si>
    <t xml:space="preserve">อบรมเชิงปฏิบัติการเพื่อซ้อมแผนบนโต๊ะระบบบัญชาการเหตุการณ์ (ICS) และ ศูนย์ปฏิบัติการภาวะฉุกเฉิน(EOC)  1 ครั้ง
</t>
  </si>
  <si>
    <t>ร้อยละของศูนย์ปฏิบัติการภาวะฉุกเฉิน(EOC) ที่ปฏิบัติการได้จริง</t>
  </si>
  <si>
    <t>สสจ./สสอ./
รพ.ทุกแห่ง
60 คน</t>
  </si>
  <si>
    <t>การประชุมศูนย์ปฏิบัติการภาวะฉุกเฉิน(EOC) ระดับจังหวัด กรณีเกิดโรคระบาดและภัยสุขภาพ</t>
  </si>
  <si>
    <t>จัดประชุมศูนย์ปฏิบัติการภาวะฉุกเฉิน(EOC) 8 ครั้ง</t>
  </si>
  <si>
    <t>สามารถการประชุมวางแผนการควบคุม ติดตามการจัดการตอบโต้ภาวะฉุกเฉินฯ</t>
  </si>
  <si>
    <t>คณะทำงานระบบบัญชาการเหตุการณ์ 15 คน</t>
  </si>
  <si>
    <t>ต.ค60-ก.ย.61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</si>
  <si>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</si>
  <si>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</si>
  <si>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</si>
  <si>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>จนท.กลุ่มงานควบคุมโรคติดต่อ 5 คน</t>
  </si>
  <si>
    <t>แผนงานที่ 3 : การตอบโต้ภาวะฉุกเฉินทางการแพย์และสาธารณสุข</t>
  </si>
  <si>
    <t>ประชุมข้อตกลงระบบ
ส่งต่อข้ามพรมแดน / MOU</t>
  </si>
  <si>
    <t>SOP ระบบส่งต่อผู้ป่วยข้ามพรมแดน</t>
  </si>
  <si>
    <t xml:space="preserve">มี SOP ระบบส่งต่อผู้ป่วยข้ามพรมแดน </t>
  </si>
  <si>
    <t xml:space="preserve"> 17 พ.ค. 61</t>
  </si>
  <si>
    <t>ฝึกปฏิบัติการดูแลผู้ป่วยในห้องอุบัติเหตุฉุกเฉิน</t>
  </si>
  <si>
    <t>เจ้าหน้าที่มีประสบการณ์การให้บริการผู้ป่วยเพิ่มมากขึ้น</t>
  </si>
  <si>
    <t>เจ้าหน้าที่มีความรู้ในการให้บริการผู้ป่วยเพิ่มขึ้น</t>
  </si>
  <si>
    <t xml:space="preserve">การพัฒนาศักยภาพเครือข่ายระบบบริการการแพทย์ฉุกเฉินและระบบส่งต่อระหว่างโรงพยาบาลคลองหาดและโรงพยาบาลสำเภาลูน 
</t>
  </si>
  <si>
    <t>บุคลากรทางการแพทย์และสาธารณสุขไทย-กัมพูชาได้รับการพัฒนาศักยภาพแบบบูรณาการ</t>
  </si>
  <si>
    <t xml:space="preserve">บุคลากรกลุ่มเป้าหมายได้รับการอบรม </t>
  </si>
  <si>
    <t>จนท.รพ.คลองหาด  และรพ.สำเภาลูน  จำนวน  30 คน</t>
  </si>
  <si>
    <t xml:space="preserve"> 7-9 มี.ค 2561</t>
  </si>
  <si>
    <t>มีการประสานแผนฯ ระบบส่งต่อข้อมูลและระบบการส่งต่อผู้ป่วยข้ามแดน</t>
  </si>
  <si>
    <t>มีระบบการส่งต่อผู้ป่วยข้ามแดน</t>
  </si>
  <si>
    <t>รถส่งต่อผู้ป่วยกัมพูชามีความพร้อมเพิ่มขึ้น</t>
  </si>
  <si>
    <t>รถส่งต่อผู้ป่วยกัมพูชามีความพร้อมรับส่งต่อผู้ป่วย</t>
  </si>
  <si>
    <t>5 รพ. ในกัมพูชา</t>
  </si>
  <si>
    <t>บริการทางการแพทย์มีความพร้อมเพิ่มขึ้น</t>
  </si>
  <si>
    <t>โรงพยาบาลในกัมพูชามีความพร้อมในการรับผู้ป่วยรักษาพยาบาล</t>
  </si>
  <si>
    <t>รพ.มงคลบุรี</t>
  </si>
  <si>
    <t>แผนงานที่ 4 : กิจกรรมการพัฒนาโรงพยาบาลมิตรภาพ(รพร.สก - รพ.มงคลบุรี) และกิจกรรมการพัฒนาอำเภอคู่ขนาน</t>
  </si>
  <si>
    <t xml:space="preserve">เครือข่ายมีความรู้ ทักษะในการดำเนินงานป้องกันเด็กจมน้ำ </t>
  </si>
  <si>
    <t>อัตราการเสียชีวิตจากการจมน้ำของเด็กอายุต่ำกว่า 15 ปี ไม่เกิน 6 ต่อ แสนคน</t>
  </si>
  <si>
    <t>อปท./รร./รพ.</t>
  </si>
  <si>
    <t>2. พัฒนาระบบการเฝ้าระวัง คุ้มครองผู้บริโภคด้านผลิตภัณฑ์สุขภาพในเขตเศรษฐกิจพิเศษ</t>
  </si>
  <si>
    <t>2.1 การจัดตั้งศูนย์เฝ้าระวัง คุ้มครองผู้บริโภคด้านผลิตภัณฑ์สุขภาพระดับตำบล จำนวน  8  แห่ง</t>
  </si>
  <si>
    <t>2.3 การอบรมพัฒนาศักยภาพเจ้าหน้าที่ผู้ดูแลและรับผิดชอบศูนย์เฝ้าระวัง คุ้มครองผู้บริโภคด้านผลิตภัณฑ์สุขภาพระดับอำเภอ ตำบล จำนวน  20  คน</t>
  </si>
  <si>
    <t>3. การประชุมเชิงปฏิบัติการ เรื่อง แนวทางการบังคับใช้มาตราการด้านกฎหมายการสาธารณสุข จังหวัดสระแก้ว (รุ่นที่ 1)</t>
  </si>
  <si>
    <t xml:space="preserve">4.3 เจ้าหน้าที่ในสถานพยาบาลในพื้นที่เขตเศรษฐกิจพิเศษ </t>
  </si>
  <si>
    <t>5. การพัฒนาระบบฐานข้อมูลและการเฝ้าระวังด้านอนามัยสิ่งแวดล้อม ในพื้นที่สาธารณสุขชายแดนและพื้นที่เขตเศรษฐกิจพิเศษ</t>
  </si>
  <si>
    <t>5.1 การประชุมเชิงปฏิบัติการภาคีเครือข่ายการในการจัดทำฐานข้อมูลด้านอนามัยสิ่งแวดล้อม</t>
  </si>
  <si>
    <t>5.2 การสำรวจรวมรวบและวิเคราะห์ข้อมูล จัดทำระบบฐานข้อมูล</t>
  </si>
  <si>
    <t>5.3 การประชุมเชิงปฏิบัติการ การคืนข้อมูลและจัดทำระบบเฝ้าระวังด้านอนามัยสิ่งแวดล้อม</t>
  </si>
  <si>
    <t>5.4 การติดตามเยี่ยมและติดตามระบบการเฝ้าระวังด้านอนามัยสิ่งแวดล้อม</t>
  </si>
  <si>
    <t>กลุ่มงานพัฒนาคุณภาพฯ</t>
  </si>
  <si>
    <t>รพ.สต.ที่ได้พัฒนาตามเกณฑ์ รพ.สต.ติดดาว</t>
  </si>
  <si>
    <t>ผ่านเกณฑ์ 5 ดาว ร้อยละ 50</t>
  </si>
  <si>
    <t>รพ.สต.ในจังหวัด 108 แห่ง</t>
  </si>
  <si>
    <t>แผนปฏิบัติราชการสำนักงานสาธารณสุขจังหวัดสระแก้ว ประจำปีงบประมาณ พ.ศ. 2561</t>
  </si>
  <si>
    <t>กลุ่มงานควบคุมโรคไม่ติดต่อ สุขภาพจิต และยาเสพติด</t>
  </si>
  <si>
    <t>กลุ่มงานอนามัยสิ่งแวดล้อม และอาชีวอนามัย</t>
  </si>
  <si>
    <t>1.สร้างความมีส่วนร่วมของทุกฝ่ายที่เกี่ยวข้องในงานส่งเสริมป้องกันทันตสุขภาพของเด็กนักเรียน
2.เพื่อลดปัญหาโรคฟันผุในเด็กนักเรียนและมีสุขภาพร่างกายแข็งแรง
3.เพื่อประเมินประสิทธิผลของนมฟลูออไรด์ในการป้องกันฟันผุ</t>
  </si>
  <si>
    <t xml:space="preserve">โครงการ คุ้มครองสิทธิประชาชนตามโครงการสร้างหลักประกันสุขภาพถ้วนหน้า ปีงบประมาณ 2561 </t>
  </si>
  <si>
    <t xml:space="preserve">มีฐานข้อมูลการรับบริการสาธารณสุขของชาวต่างชาติที่เป็นภาพรวมจังหวัด สามารถเข้าถึงข้อมูลได้สะดวก  รวดเร็ว และถูกต้อง </t>
  </si>
  <si>
    <t>ระยะเวลา
ระบุ (ว ด ป)</t>
  </si>
  <si>
    <t>กิจกรรมที่สำคัญ
ของโครงการ</t>
  </si>
  <si>
    <r>
      <t xml:space="preserve">ประเด็นยุทธศาสตร์ที่ 1 </t>
    </r>
    <r>
      <rPr>
        <sz val="16"/>
        <color theme="1"/>
        <rFont val="TH SarabunIT๙"/>
        <family val="2"/>
      </rPr>
      <t>การสร้างระบบสุขภาพเพื่อประชาชนที่ทุกคนเป็นเจ้าของ</t>
    </r>
  </si>
  <si>
    <r>
      <rPr>
        <b/>
        <sz val="16"/>
        <color indexed="8"/>
        <rFont val="TH SarabunIT๙"/>
        <family val="2"/>
      </rPr>
      <t>กลยุทธ์ที่ 1</t>
    </r>
    <r>
      <rPr>
        <sz val="16"/>
        <color indexed="8"/>
        <rFont val="TH SarabunIT๙"/>
        <family val="2"/>
      </rPr>
      <t xml:space="preserve">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  </r>
  </si>
  <si>
    <r>
      <t xml:space="preserve">ประเด็นยุทธศาสตร์ที่ 1 </t>
    </r>
    <r>
      <rPr>
        <sz val="16"/>
        <color indexed="8"/>
        <rFont val="TH SarabunIT๙"/>
        <family val="2"/>
      </rPr>
      <t>การสร้างระบบสุขภาพเพื่อประชาชนที่ทุกคนเป็นเจ้าของ</t>
    </r>
  </si>
  <si>
    <r>
      <t xml:space="preserve">กลยุทธ์ที่ 2 </t>
    </r>
    <r>
      <rPr>
        <sz val="16"/>
        <color indexed="8"/>
        <rFont val="TH SarabunIT๙"/>
        <family val="2"/>
      </rPr>
      <t>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  </r>
  </si>
  <si>
    <r>
      <t xml:space="preserve">ประเด็นยุทธศาสตร์ที่ 1 </t>
    </r>
    <r>
      <rPr>
        <sz val="16"/>
        <rFont val="TH SarabunIT๙"/>
        <family val="2"/>
      </rPr>
      <t>การสร้างระบบสุขภาพเพื่อประชาชนที่ทุกคนเป็นเจ้าของ</t>
    </r>
  </si>
  <si>
    <r>
      <t xml:space="preserve">กลยุทธ์ที่ 3 </t>
    </r>
    <r>
      <rPr>
        <sz val="16"/>
        <rFont val="TH SarabunIT๙"/>
        <family val="2"/>
      </rPr>
      <t>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 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  </r>
  </si>
  <si>
    <r>
      <t xml:space="preserve">โครงการ </t>
    </r>
    <r>
      <rPr>
        <sz val="16"/>
        <rFont val="TH SarabunIT๙"/>
        <family val="2"/>
      </rPr>
      <t xml:space="preserve">วัยเรียนวัยรุ่นสดใส วัยทำงานมีคุณภาพชีวิตดี </t>
    </r>
  </si>
  <si>
    <t xml:space="preserve">4) ประกวดผู้สูงอายุฟันดี 80 ปี 90 ปี 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</si>
  <si>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</si>
  <si>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</si>
  <si>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</si>
  <si>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>บูรณาการ</t>
  </si>
  <si>
    <t>1.เพื่อนำข้อเสนอจากการถอดบทเรียนมาปรับปรุงพัฒนาการดำเนินงานในรอบต่อไป
2.ปรับปรุงเกณฑ์ให้มีความเหมาะสมกับบริบทของพื้นที่มากขึ้น</t>
  </si>
  <si>
    <t>1. รพ.สต. มีคุณภาพ  และประชาชน เข้าถึงบริการมากขึ้น
2. เครือข่ายสุขภาพระบบอำเภอ มีการพัฒนาระบบงานเพื่อสนับสนุนการดำเนินงาน</t>
  </si>
  <si>
    <t>คณะทำงานประเมิน คปสอ.ติดดาว/ผู้แทนจาก รพ. สสอ. และ
รพ.สต. จำนวน 40 คน</t>
  </si>
  <si>
    <r>
      <t xml:space="preserve">กลยุทธ์ที่ 4 </t>
    </r>
    <r>
      <rPr>
        <sz val="16"/>
        <color theme="1"/>
        <rFont val="TH SarabunIT๙"/>
        <family val="2"/>
      </rPr>
      <t>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  </r>
  </si>
  <si>
    <t>เพื่อดำเนินการให้ได้ผลการประเมินคปสอ.
ติดดาว</t>
  </si>
  <si>
    <t>งบพัฒนายุทธศาสตร์จังหวัด/แผนพัฒนาภาคกลาง</t>
  </si>
  <si>
    <t>จำนวนผู้เข้าร่วมอบรมตามเป้าหมาย 
 - มีกระบวนงานการกำกับดูแล การบริหารความเสี่ยงและการควบคุมของ ส่วนราชการที่ดี  
 - ภาคีเครือข่ายมีมาตรฐานการตรวจสอบภายใน และบรรทัดฐานที่สามารถใช้ปฏิบัติงานตรวจสอบภายใน 
 - ภาคีเครือข่ายผู้ตรวจสอบภายในมีความรู้ ทักษะ และประสบการณ์ที่จำเป็นในการปฏิบัติงาน</t>
  </si>
  <si>
    <t>ผู้ตรวจสอบภายใน สังกัด สสจ.สระแก้ว จำนวน 70 คน (สสจ.สระแก้ว /รพท.2แห่ง/รพช.7 แห่ง และสสอ. 9  แห่ง)</t>
  </si>
  <si>
    <r>
      <t>ประเด็นยุทธศาสตร์ ที่ 3</t>
    </r>
    <r>
      <rPr>
        <sz val="16"/>
        <color theme="1"/>
        <rFont val="TH SarabunIT๙"/>
        <family val="2"/>
      </rPr>
      <t xml:space="preserve"> การบริหารจัดการองค์กร บุคลากร ทรัพยากรให้มีประสิทธิภาพและประสิทธิผลสูงสุด</t>
    </r>
  </si>
  <si>
    <r>
      <t>กลยุทธ์ที่ 9</t>
    </r>
    <r>
      <rPr>
        <sz val="16"/>
        <color theme="1"/>
        <rFont val="TH SarabunIT๙"/>
        <family val="2"/>
      </rPr>
      <t xml:space="preserve"> เสริมสร้างและพัฒนาให้ทุกหน่วยงานสาธารณสุขเป็นองค์กรธรรมาภิบาลอย่างแท้จริง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</t>
    </r>
  </si>
  <si>
    <r>
      <t xml:space="preserve">ประเด็นยุทธศาสตร์ ที่ 3 </t>
    </r>
    <r>
      <rPr>
        <sz val="16"/>
        <color theme="1"/>
        <rFont val="TH SarabunIT๙"/>
        <family val="2"/>
      </rPr>
      <t>การบริหารจัดการองค์กร บุคลากร ทรัพยากรให้มีประสิทธิภาพและประสิทธิผลสูงสุด</t>
    </r>
  </si>
  <si>
    <r>
      <t>กลยุทธ์ที่ 9</t>
    </r>
    <r>
      <rPr>
        <sz val="16"/>
        <color theme="1"/>
        <rFont val="TH SarabunIT๙"/>
        <family val="2"/>
      </rPr>
      <t xml:space="preserve"> เสริมสร้างและพัฒนาให้ทุกหน่วยงานสาธารณสุขเป็นองค์กรธรรมาภิบาลอย่างเป็นรูปธรรม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</t>
    </r>
  </si>
  <si>
    <r>
      <rPr>
        <b/>
        <sz val="16"/>
        <color theme="1"/>
        <rFont val="TH SarabunIT๙"/>
        <family val="2"/>
      </rPr>
      <t>ประเด็นยุทธศาสตร์ ที่ 3</t>
    </r>
    <r>
      <rPr>
        <sz val="16"/>
        <color theme="1"/>
        <rFont val="TH SarabunIT๙"/>
        <family val="2"/>
      </rPr>
      <t xml:space="preserve"> การบริหารจัดการองค์กร บุคลากร ทรัพยากรให้มีประสิทธิภาพและประสิทธิผลสูงสุด</t>
    </r>
  </si>
  <si>
    <r>
      <rPr>
        <b/>
        <sz val="16"/>
        <color theme="1"/>
        <rFont val="TH SarabunIT๙"/>
        <family val="2"/>
      </rPr>
      <t>กลยุทธ์ที่ 8</t>
    </r>
    <r>
      <rPr>
        <sz val="16"/>
        <color theme="1"/>
        <rFont val="TH SarabunIT๙"/>
        <family val="2"/>
      </rPr>
      <t xml:space="preserve"> พัฒนาระบบบริหารจัดการบุคลากรสาธารณสุขและกำลังคนทางสุขภาพของจังหวัดสระแก้ว มีความเพียงพอ มีสมรรถนะสูง มีความสุขในการทำงานและมีความคงอยู่อย่างภาคภูมิใจ   </t>
    </r>
  </si>
  <si>
    <r>
      <t xml:space="preserve">กลยุทธ์ที่ 10 </t>
    </r>
    <r>
      <rPr>
        <sz val="16"/>
        <color theme="1"/>
        <rFont val="TH SarabunIT๙"/>
        <family val="2"/>
      </rPr>
      <t>พัฒนาสถานบริการสาธารณสุขของจังหวัดสระแก้วเพื่อรองรับการพัฒนาพื้นที่สาธารณสุขชายแดนและพื้นที่เขตเศรษฐกิจพิเศษ ในด้านการจัดการระบบสุขภาพ การจัดการด้านอนามัยสิ่งแวดล้อม การคุ้มครองผู้บริโภค การตอบโต้และเฝ้าระวังโรค และภัยสุขภาพโดยการมีส่วนร่วมของภาคีเครือข่ายและประชาชน</t>
    </r>
  </si>
  <si>
    <t>1. สร้างนักจัดการสุขภาพ(การป้องกันและควบคุมโรคและภัยสุขภาพ)</t>
  </si>
  <si>
    <t>4. การพัฒนาศักยภาพเจ้าหน้าที่ผู้ปฏิบัติงานด้านอนามัยสิ่งแวดล้อมในสาธารณสุขชายแดนและพื้นที่เขตเศรษฐกิจพิเศษ</t>
  </si>
  <si>
    <t>โรงพยาบาลทุกแห่งมีคลินิกผู้สูงอายุเพื่อจัดบริการดูแลผู้สูงอายุตามปัญหาสุขภาพและความเสื่อมของร่างกายและการส่งกลับไปดูแลที่บ้าน</t>
  </si>
  <si>
    <t xml:space="preserve">ตำบลทั้งหมดในจังหวัดสระแก้ว ภาวะพึ่งพิง (LTC) ของ สปสช. </t>
  </si>
  <si>
    <t>ตำบลที่เข้าร่วมโครงการดูแลผู้สูงอายุที่มีภาวะพึ่งพิง (LTC) ของ สปสช.ผ่านการประเมิน</t>
  </si>
  <si>
    <t>2) ดำเนินการสำรวจการจัดการอาหารและภาวะโภชนาการในศูนย์พัฒนาเด็กเล็ก โดยใช้แบบสอบถามการสังเกตแบบไม่มีส่วนร่วมและการสัมภาษณ์เชิงลึก</t>
  </si>
  <si>
    <t>รวมงบประมาณทั้งสิ้น</t>
  </si>
  <si>
    <r>
      <t xml:space="preserve">โครงการ </t>
    </r>
    <r>
      <rPr>
        <sz val="16"/>
        <color indexed="8"/>
        <rFont val="TH SarabunIT๙"/>
        <family val="2"/>
      </rPr>
      <t>เตรียมความพร้อมการให้บริการ และบุคลากรเพื่อรองรับการจัดบริการแก่ผู้สูงอายุแบบครบวงจร</t>
    </r>
  </si>
  <si>
    <r>
      <t xml:space="preserve">โครงการ </t>
    </r>
    <r>
      <rPr>
        <sz val="16"/>
        <color indexed="8"/>
        <rFont val="TH SarabunIT๙"/>
        <family val="2"/>
      </rPr>
      <t>ประชารัฐร่วมใจดูแลผู้สูงวัย</t>
    </r>
  </si>
  <si>
    <t>ส่งเสริม</t>
  </si>
  <si>
    <t>ทันต</t>
  </si>
  <si>
    <r>
      <t>กลยุทธ์ที่ 3</t>
    </r>
    <r>
      <rPr>
        <sz val="16"/>
        <color indexed="8"/>
        <rFont val="TH SarabunIT๙"/>
        <family val="2"/>
      </rPr>
      <t xml:space="preserve">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  </r>
  </si>
  <si>
    <r>
      <t xml:space="preserve">โครงการ </t>
    </r>
    <r>
      <rPr>
        <sz val="16"/>
        <rFont val="TH SarabunIT๙"/>
        <family val="2"/>
      </rPr>
      <t>สำรวจการจัดการอาหารและภาวะโภชนาการในศูนย์พัฒนาเด็กเล็ก จังหวัดสระแก้ว</t>
    </r>
  </si>
  <si>
    <t>ม.ค. 61 , พ.ค. 61</t>
  </si>
  <si>
    <t>1.1 ประชุมเชิงปฏิบัติการพัฒนาศักยภาพบุคลากรในการจัดการกับปัญหาภาวะโภชนาการในเด็กวัยเรียน (ภาวะโภชนาการ+สุขภาพจิต+ทันตะ+จมน้ำ)</t>
  </si>
  <si>
    <t xml:space="preserve">1.2 เยี่ยมพัฒนาและประเมินโรงเรียนส่งเสริมสุขภาพระดับทอง สู่ระดับเพชร  </t>
  </si>
  <si>
    <t>1.3 ศึกษาวิจัยรูปแบบการส่งเสริมสุขภาพเพื่อเด็กวัยเรียนสูงดีสมส่วน</t>
  </si>
  <si>
    <t>1.5 ประเมินเครือข่ายเด็กไทยฟันดี</t>
  </si>
  <si>
    <t>รวมงบประมาณกิจกรรมที่ 1</t>
  </si>
  <si>
    <t>2.1 ประชุมคณะอนุกรรมการป้องกันและแก้ไขปัญหาการตั้งครรภ์ในวัยรุ่น จังหวัดสระแก้ว เพื่อขับเคลื่อนการดำเนินงานและติดตามผลงานของภาคีเครือข่าย</t>
  </si>
  <si>
    <t>2.2 ประชุมเชิงปฏิบัติการพัฒนาศักยภาพผู้ให้บริการตามมาตรฐาน YFHS รพ./รพ.สต.</t>
  </si>
  <si>
    <t xml:space="preserve">2.4 อบรมเชิงปฏิบัติการพัฒนาศักยภาพ ครู ข การสื่อสารเรื่องเพศคุยได้ในครอบครัว </t>
  </si>
  <si>
    <t>รวมงบประมาณกิจกรรมที่ 2</t>
  </si>
  <si>
    <t xml:space="preserve"> ก.พ. 61</t>
  </si>
  <si>
    <t>รวมงบประมาณกิจกรรมที่ 3</t>
  </si>
  <si>
    <t>3.1.1 ประชุมคณะ กรรมการ/คณะทำงาน NCD Bord ระดับจังหวัด</t>
  </si>
  <si>
    <t>3.1.2 ประเมินพัฒนามาตรฐานการดำเนินงาน DPAC รพ./รพ.สต.</t>
  </si>
  <si>
    <t>3.1 สนับสนุนการสร้างเสริมสุขภาพเฝ้าระวัง ป้องกัน ควบคุมโรคและภัยสุขภาพ (DM,HT)</t>
  </si>
  <si>
    <t>1.6 พัฒนาการดำเนินงานสุขภาพจิต จังหวัดสระแก้ว ปีงบประมาณ 2561</t>
  </si>
  <si>
    <t xml:space="preserve"> 1.6.1 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</si>
  <si>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>1.6.2 ประชุมคณะอนุกรรมการขับเคลื่อน พ.ร.บ. สุขภาพจิต พ.ศ.2551 ระดับจังหวัด</t>
  </si>
  <si>
    <t xml:space="preserve">1.6.3 ประชุมเชิงปฏิบัติการพัฒนาศักยภาพครู เจ้าหน้าที่ และนักจิตวิทยา ผู้รับผิดชอบงานประเมิน การเรียนรู้/พฤติกรรม IQ EQ </t>
  </si>
  <si>
    <t>1.6.4 จัดประชุมเชิงปฏิบัติการและคัดกรองสุขภาพจิตในกลุ่มเด็กวัยรุ่นตอนต้น</t>
  </si>
  <si>
    <t xml:space="preserve">คณะทำงานสามารถดำเนินงานตามแนวทาง นโยบาย ส่วนกลางประสานแผนและบูรณาการแผนงาน ติดตามผลการดำเนินงานตาม Service Plan ได้ </t>
  </si>
  <si>
    <t>NCD</t>
  </si>
  <si>
    <t>ทันตฯ</t>
  </si>
  <si>
    <t>กลุ่มงานส่งเสริมฯ</t>
  </si>
  <si>
    <t>กลุ่มงานควบคุมโรคฯ</t>
  </si>
  <si>
    <t>กลุ่มงานทันตฯ</t>
  </si>
  <si>
    <t>กลุ่มงาน NCD</t>
  </si>
  <si>
    <t>กลุ่มงานทันฯ</t>
  </si>
  <si>
    <t>2. ประชุมคณะกรรมการตรวจสอบภายใน ควบคุมภายใน ITA</t>
  </si>
  <si>
    <t>* รพร.สระแก้วรับผิดชอบโครงการยุทธศาสตร์ 3 โครงการ</t>
  </si>
  <si>
    <t>1) ทุกหน่วยบริการจัดทำแผนทางการเงินปี 2561  
2)วางระบบเฝ้าระวังตามแผนทางการเงินหน่วยบริการรายเดือน
3)ควบคุมกำกับโดยเปรียบเทียบแผนการเงินกับผลการดำเนินงาน(รายเดือน/ไตรมาส)</t>
  </si>
  <si>
    <r>
      <t xml:space="preserve">โครงการ </t>
    </r>
    <r>
      <rPr>
        <sz val="16"/>
        <color theme="1"/>
        <rFont val="TH SarabunIT๙"/>
        <family val="2"/>
      </rPr>
      <t>พัฒนาคุณภาพข้อมูลสุขภาพและการแพทย์จังหวัดสระแก้ว</t>
    </r>
  </si>
  <si>
    <r>
      <t xml:space="preserve">โครงการ </t>
    </r>
    <r>
      <rPr>
        <sz val="16"/>
        <color theme="1"/>
        <rFont val="TH SarabunIT๙"/>
        <family val="2"/>
      </rPr>
      <t>เสริมสร้างความมั่นคงทางการเงินการคลังและการเฝ้าระวังสถานการณ์การเงินการคลังของหน่วยบริการจังหวัดสระแก้ว ปีงบประมาณ 2561</t>
    </r>
  </si>
  <si>
    <r>
      <rPr>
        <b/>
        <sz val="16"/>
        <color theme="1"/>
        <rFont val="TH SarabunIT๙"/>
        <family val="2"/>
      </rPr>
      <t xml:space="preserve">โครงการ </t>
    </r>
    <r>
      <rPr>
        <sz val="16"/>
        <color theme="1"/>
        <rFont val="TH SarabunIT๙"/>
        <family val="2"/>
      </rPr>
      <t xml:space="preserve">องค์กรแห่งความสุข (happiness is all around) </t>
    </r>
  </si>
  <si>
    <r>
      <rPr>
        <b/>
        <sz val="16"/>
        <color theme="1"/>
        <rFont val="TH SarabunIT๙"/>
        <family val="2"/>
      </rPr>
      <t>โครงการ</t>
    </r>
    <r>
      <rPr>
        <sz val="16"/>
        <color theme="1"/>
        <rFont val="TH SarabunIT๙"/>
        <family val="2"/>
      </rPr>
      <t xml:space="preserve"> พัฒนาการบริหารจัดการและพัฒนาศักยภาพบุคลากรจังหวัดสระแก้ว</t>
    </r>
  </si>
  <si>
    <r>
      <t xml:space="preserve">โครงการ </t>
    </r>
    <r>
      <rPr>
        <sz val="16"/>
        <color theme="1"/>
        <rFont val="TH SarabunIT๙"/>
        <family val="2"/>
      </rPr>
      <t xml:space="preserve">พัฒนาระบบบริการสุขภาพด้านสาธารณสุข เขตพัฒนาเศรษฐกิจพิเศษ จังหวัดสระแก้ว ปี 2561  </t>
    </r>
  </si>
  <si>
    <t xml:space="preserve">4.1 ผู้ปฏิบัติงานด้านอนัยสิ่งแวดล้อมใน โรงพยาบาล จำนวน 2 แห่ง </t>
  </si>
  <si>
    <t>กลุ่มงานคุ้มครองผู้บริโภคฯ</t>
  </si>
  <si>
    <t>2.2 การตรวจสอบเฝ้าระวังผลิตภัณฑ์สุขภาพ</t>
  </si>
  <si>
    <t>1. ประชุมคณะกรรมการพัฒนาระบบริการแพทย์แผนไทย</t>
  </si>
  <si>
    <t xml:space="preserve">2.บูรณาการการจัดบริการการแพทย์แผนไทยแบบผสมผสาน จัดให้บริการรักษาโรคทั่วไปและเฉพาะโรค   (ไมเกรน ข้อเข่าเสื่อม อัมพฤกษ์/อัมพาต ภูมิแพ้ทางเดินหายใจส่วนต้น) 
</t>
  </si>
  <si>
    <t>3. รพ.สต. ที่มีแพทย์แผนไทย/หรือผู้ช่วยแพทย์แผนไทย ให้บริการฟื้นฟูผู้ป่วย Stroke และผู้สูงอายุข้อเข่าเสื่อมด้วยแพทย์แผนไทย</t>
  </si>
  <si>
    <t xml:space="preserve">   4.) รพ./รพ.สต.ที่มีแพทย์แผนไทย จัดบริการนวดไทย มีการดำเนินงานนวดกระตุ้นพัฒนาการเด็กในกลุ่มความพิการทางการเคลื่อนไหวหรือทางร่างกาย</t>
  </si>
  <si>
    <t>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</t>
  </si>
  <si>
    <t xml:space="preserve">  ร้อยละเด็กในกลุ่มความพิการทางการเคลื่อนไหวหรือทางร่างกาย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 ไม่น้อยกว่าร้อยละ 50</t>
  </si>
  <si>
    <t xml:space="preserve">    -เด็กพัฒนาการล่าช้าในเขตรับผิดชอบ</t>
  </si>
  <si>
    <t>ตค 60
-กย 61</t>
  </si>
  <si>
    <t xml:space="preserve">  5) การประชุม การจัดทำแนวทางเวชปฏิบัติด้านการนวดกระตุ้นพัฒนาการเด็กล่าช้า</t>
  </si>
  <si>
    <t xml:space="preserve"> -มีแนวทางเวชปฏิบัติด้านการนวดกระตุ้นพัฒนากรเด็ก
ศึกษาผลของการนวดกระตุ้นพัฒนาการเด็ก</t>
  </si>
  <si>
    <t>จำนวน CPG ที่จัดทำ</t>
  </si>
  <si>
    <t xml:space="preserve">  6) การศึกษาผลการนวดกระตุ้นพัฒนาการเด็กล่าช้า ในเขตจังหวัดสระแก้ว </t>
  </si>
  <si>
    <t>ศึกษาผลของการนวดกระตุ้นพัฒนาการเด็กล่าช้าจังหวัดสระแก้ว</t>
  </si>
  <si>
    <t xml:space="preserve"> -จำนวนงานวิจัย 1 เรื่อง</t>
  </si>
  <si>
    <t>พย/ธค/มค/มีค</t>
  </si>
  <si>
    <t>7. รพ./รพ.สต.ทุกแห่งยกระดับการจัดบริการแพทย์แผนไทยได้มาตรฐานตามเกณฑ์ (รพ.สส.พท)</t>
  </si>
  <si>
    <t>8. ประเมินมาตรฐานการจัดบริการ รพ.สส.พท.</t>
  </si>
  <si>
    <t>9. ประกวดพื้นที่ ต้นแบบดีเด่นด้านการแพทย์แผนไทย</t>
  </si>
  <si>
    <t xml:space="preserve"> 1) ส่งเสริมการใช้สมุนไพรเพื่อการรักษาโรคและสร้างเสริมสุขภาพ</t>
  </si>
  <si>
    <t xml:space="preserve">การยกระดับโรงพยาบาลแพทย์แผนไทย ให้เป็นศูนย์ Excellence ด้านการแพทย์แผนไทย (รพ.วัฒนา/รพ.วังน้ำเย็น)
        </t>
  </si>
  <si>
    <t xml:space="preserve">เพื่อให้ทีมประเมิน คปสอ.ติดดาว มีความเข้าใจในการเยี่ยมเสริมพลังให้เป็นไปในแนวทางเดียวกัน
</t>
  </si>
  <si>
    <t>พยส</t>
  </si>
  <si>
    <t>คุณภาพ</t>
  </si>
  <si>
    <t>%</t>
  </si>
  <si>
    <t xml:space="preserve">บูรณาการร่วมกับการจัดประชุมคณะกรรมการบริหารการเงินการคลังสุขภาพจังหวัดสระแก้ว </t>
  </si>
  <si>
    <t>รพท.รพช ทุกแห่ง</t>
  </si>
  <si>
    <t>สสจ. 1 แห่ง
รพท. 2 แห่ง
รพช. 7 แห่ง
รพสต. ร้อยละ 20</t>
  </si>
  <si>
    <t xml:space="preserve">โครงการ/กิจกรรม </t>
  </si>
  <si>
    <t>แหล่งงบประมาณ</t>
  </si>
  <si>
    <t>สรุปรายละเอียดงบประมาณ สำนักงานสาธารณสุขจังหวัดสระแก้ว ประจำปีงบประมาณ พ.ศ. 2560 (งานประจำ)</t>
  </si>
  <si>
    <t>จำนวน
โครงการ</t>
  </si>
  <si>
    <t>กองทุนเฉพาะบน สสจ.</t>
  </si>
  <si>
    <t>4. ประชุมเชิงปฏิบัติการ รับรายงานตัวนักเรียนทุนในสังกัดสำนักงานสาธารณสุขจังหวัดสระแก้ว</t>
  </si>
  <si>
    <t>5.ประชุมจัดทำสัญญานักเรียนทุนหลักสูตรพยาบาลศาสตรบัณฑิต</t>
  </si>
  <si>
    <t>เพื่อให้หัวหน้ากลุ่มงานรับทราบนโยบายจาก
นพ.สสจ.และรายงานผลการดำเนินงานให้
นพ.สสจ.ทราบ</t>
  </si>
  <si>
    <t>นักเรียนทุนโควตาจังหวัดสระแก้ว และผู้รับผิดชอบงาน 100 คน</t>
  </si>
  <si>
    <t>นักเรียนทุนพยาบาลโควตาจังหวัดสระแก้ว ผู้รับผิดชอบงานและผู้ปกครอง 100 คน</t>
  </si>
  <si>
    <t>บูรณาการกับการประชุมบริหารจัดการฯ</t>
  </si>
  <si>
    <t>ประชุมคณะกรรมการ คณะทำงานระบบการแพทย์ฉุกเฉิน อุบัติเหตุจราจร และสาธารณภัย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</si>
  <si>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
สาธารณสุขผสมผสาน ปี 2561</t>
  </si>
  <si>
    <t>ประชุมเชิงปฏิบัติการสรุปผลการดำเนินงาน (รอบ 6 เดือน) ตามยุทธศาสตร์สุขภาพจังหวัดสระแก้ว และพัฒนาองค์กรนักยุทธศาสตร์ ปีงบประมาณ 2561
1) ประชุมเชิงปฏิบัติการสรุปผลการดำเนินงาน (รอบ 6 เดือน) ตามยุทธศาสตร์สุขภาพจังหวัดสระแก้ว ปีงบประมาณ พ.ศ. 2561</t>
  </si>
  <si>
    <t>1) ประชุมติดตาม คลินิกผู้สูงอายุในโรงพยาบาล ทุกแห่ง</t>
  </si>
  <si>
    <t xml:space="preserve">3) ประกวด/ประเมินรับรองมาตรฐานตำบล LTC </t>
  </si>
  <si>
    <t>1.4 นิเทศ ติดตาม การดำเนินงานผู้ก่อการดีเพื่อป้องกันเด็กจมน้ำ</t>
  </si>
  <si>
    <t>งบ กรมแพทย์แผนไทย</t>
  </si>
  <si>
    <t xml:space="preserve">4.2 ผู้ปฏิบัติงานอนามัยสิ่งแวดล้อมในสำนักงานสาธารณสุขอำเภอ 2 แห่ง </t>
  </si>
  <si>
    <t>ทุกวันที่ 21 ของเดือน</t>
  </si>
  <si>
    <t>1.ส่งเสริมสนับสนุนการใช้PIRABในการพัฒนาคุณภาพชีวิตกลุ่มวัยและภัยสุขภาพด้วยกลไกสระแก้วเมืองแห่งความสุข 4 ดีวิถีพอเพียง</t>
  </si>
  <si>
    <t>1.1 แต่งตั้งและประชุมคณะกรรมการขับเคลื่อนมาตรการPIRABในการพัฒนาคุณภาพชีวิตกลุ่มวัยและภัยสุขภาพด้วยกลไกสระแก้วเมืองแห่งความสุข 4 ดี วิถีพอเพียง</t>
  </si>
  <si>
    <t>จังหวัดและอำเภอมีและใช้มาตรการPIRABในการพัฒนาคุณภาพชีวิตกลุ่มวัยและภัยสุขภาพ</t>
  </si>
  <si>
    <t>คณะกรรมการจำนวน70คน</t>
  </si>
  <si>
    <t>1.2  ประชุมทีมนำเพื่อกำหนดแนวทาง/ขอบเขตงาน/การประเมินและการบูรณาการการขับเคลื่อนให้มีและใช้มาตรการPIRABในการพัฒนาคุณภาพชีวิตกลุ่มวัยและภัยสุขภาพที่กำหนดด้วยกลไก4ดีวิถีพอเพียง</t>
  </si>
  <si>
    <t>แผนขับเคลื่อนPIRABแบบมีส่วนร่วม</t>
  </si>
  <si>
    <t>ทีมนำการขับเคลื่อนPIRABจังหวัดด้วยกลไก4ดีวิถีพอเพียง40คน</t>
  </si>
  <si>
    <t>1.3 ประชุมซักซ้อมบทบาท กก.พชอ.และมอบนโยบายและแนวทางการสนับสนุนการดำเนินงานของจังหวัดสระแก้ว</t>
  </si>
  <si>
    <t>กก.พชอ.รับทราบบทบาทหน้าที่ นโยบายและแนวทางการสนับสนุนของจังหวัด</t>
  </si>
  <si>
    <t>ประชุม1ครั้ง/200 คน</t>
  </si>
  <si>
    <t>1.4 ประชุมประสานมาตรการและแผนงานระหว่างอำเภอ จังหวัด</t>
  </si>
  <si>
    <t>มีมาตรการและแผนขับเคลื่อนแม่บทของจังหวัดสระแก้วทั้งระยะสั้นและระยะยาว</t>
  </si>
  <si>
    <t>กก.พชอ.และกรรมการ 4ดี จว.100คน/2วัน</t>
  </si>
  <si>
    <t>นโยบาย มาตรการและกลไกการพัฒนาคุณภาพชีวิตกลุ่มวัยมีภาคีเครือข่าย4ดีวิถีพอเพียงจังหวัดสระแก้วร่วมรับผิดชอบ</t>
  </si>
  <si>
    <t>กก.พชอ.และภาคีเครือข่าย300คน/1วัน</t>
  </si>
  <si>
    <t>รับทราบปัญหา ความก้าวหน้าและได้แนวทางปรับปรุงแก้ไข</t>
  </si>
  <si>
    <t>ผู้แทยกรรมการพัฒนาคุณภาพชีวิตจังหวัด20คน/9วัน9อภ.</t>
  </si>
  <si>
    <t>1.7 ประชุมถอดบทเรียนและทำแผนปรับปรุงปรุงปีต่อไป</t>
  </si>
  <si>
    <t>Best Practiceและแผนพัฒนาระดับจังหวัด อำเภอ</t>
  </si>
  <si>
    <t>กก.พชอ.และทีมนำ210 คน</t>
  </si>
  <si>
    <t>มีพื้นที่ต้นแบบที่มีบวรและประชารัฐมีส่วนร่วมพัฒนา</t>
  </si>
  <si>
    <t>กม.11คน ออกพื้นที่9วัน9อำเภอ</t>
  </si>
  <si>
    <t>แกนสามารถออกแผนการพัฒนาคุณภาพชีวิตกลุ่มวัยและภัยสุขภาพได้</t>
  </si>
  <si>
    <t>แกนนำตำบลต้นแบบนำร่อง18ตบ.100คน/จัดเสริมพลัง1วัน</t>
  </si>
  <si>
    <t>มีBestpractice</t>
  </si>
  <si>
    <t>บล.กก.</t>
  </si>
  <si>
    <t>3.พัฒนาคุณภาพโรงพยาบาลส่งเสริมสุขภาพตำบล FCT/NodePCC</t>
  </si>
  <si>
    <t>ทุกอำเภอมีการประเมินตนเองและทำแผนปรับปรุงที่เชื่อมโยงในเภอและจังหวัด</t>
  </si>
  <si>
    <t>3.2 ประชุมเชิงปฏิบัติการพัฒนาระบบการใช้ข้อมูลจากThai Refer COCเพื่อดูแลต่อเนื่องตามหลักเวชศาสตร์ครอบครัวในNode PCC</t>
  </si>
  <si>
    <t>มีการใช้ข้อมูลในการดูแลต่อเนื่องผู้ป่วยอย่างครบถ้วน ถูกต้อง ตามความจำเป็น</t>
  </si>
  <si>
    <t>ผู้รับผิดชอบการดูแลต่อเนื่องและจนท.IT</t>
  </si>
  <si>
    <t>3.3กำกับติดตามระบบ Referภายในเครือข่ายสุขภาพจังหวัด</t>
  </si>
  <si>
    <t>มี OFI ในการปรับปรุงเชิงระบบในภาพรวมจังหวัด</t>
  </si>
  <si>
    <t>บูรณาการกับServicePlan</t>
  </si>
  <si>
    <r>
      <t xml:space="preserve">โครงการ </t>
    </r>
    <r>
      <rPr>
        <sz val="16"/>
        <color theme="1"/>
        <rFont val="TH SarabunIT๙"/>
        <family val="2"/>
      </rPr>
      <t>ยกระดับการจัดบริการระดับปฐมภูมิ ทุติยภูมิ ตติยภูมิ ให้มีคุณภาพเชื่อมโยงการพัฒนาชีวิตกลุ่มวัยและภัยสุขภาพแบบมีส่วนร่วม</t>
    </r>
  </si>
  <si>
    <t>รพ.ทุกแห่งมีแผนและขับเคลื่อนการพัฒนาคุณภาพตามแผนทั่วทั้งองค์กร</t>
  </si>
  <si>
    <t>รพ.9แห่ง</t>
  </si>
  <si>
    <t>คณะทำงาน5คนออก5 วัน</t>
  </si>
  <si>
    <t>รพ.ได้รับการแก้ไขและพัฒนาตามมาตรฐานเพิ่มขึน</t>
  </si>
  <si>
    <t>คณะทำงาน12คนออก5วัน</t>
  </si>
  <si>
    <t>รพ.มีการพัฒนาQSCต่อเนื่อง</t>
  </si>
  <si>
    <t>ระบบECSทุกเครือข่ายบริการมีความเชื่องโยงกัยอย่างมีประสิทธิภาพ</t>
  </si>
  <si>
    <t>9เครือข่ายบริการ</t>
  </si>
  <si>
    <t>มีการพัฒนาคุณภาพระบบบริหารจัดการทั่วทั้งองค์กร</t>
  </si>
  <si>
    <t>คณะทำงานจากทุกกลุ่มงาน</t>
  </si>
  <si>
    <t>2.3ประกวดพื้นที่ต้นแบบจัดการคุณภาพชีวิตลดหวานมันเค็มไร้พุง</t>
  </si>
  <si>
    <t>3.1 คณะทำงานร่วมWorkshopการประเมินและทำแผนปรับปรุงตามเกณฑ์ รพ.สต.ติดดาวและDHB</t>
  </si>
  <si>
    <t>13คน9วัน</t>
  </si>
  <si>
    <t>4.ส่งเสริมการพัฒนาคุณภาพโรงพยาบาล</t>
  </si>
  <si>
    <t>4.1เยี่ยมเสริมพลังการพัฒนาHA</t>
  </si>
  <si>
    <t>4.2 ประเมินมาตรฐานระบบLAB</t>
  </si>
  <si>
    <t>4.3ประเมินมาตรฐานรังสี</t>
  </si>
  <si>
    <t>4.4ประเมินQSC</t>
  </si>
  <si>
    <t>4.5ประเมินECS</t>
  </si>
  <si>
    <t>5.การพัฒนาคุณภาพองค์กรด้วยPMQA</t>
  </si>
  <si>
    <t>นิทรรศการเฉลิมพระเกียรติร.9</t>
  </si>
  <si>
    <t>6. การดำเนินงาน คปสอ.ติดดาว 2561</t>
  </si>
  <si>
    <t xml:space="preserve">6.1 ประชุมคณะทำงานประเมิน คปสอ.ติดดาว 
</t>
  </si>
  <si>
    <t>6.4 ประชุมเตรียมความพร้อมเยี่ยมเสริมพลัง</t>
  </si>
  <si>
    <t>6.6 ประชุมถอดบทเรียนเยี่ยมเสริมพลังและปรับแก้เกณฑ์</t>
  </si>
  <si>
    <t xml:space="preserve">6.8 ประเมิน คปสอ.ติดดาว
</t>
  </si>
  <si>
    <t>6.9 รวบรวม/
วิเคราะห์/สรุปผลการประเมิน คปสอ.ติดดาว</t>
  </si>
  <si>
    <t xml:space="preserve">6.10 ประชุมนำเสนอผลการประเมิน 
คปสอ.ติดดาว
</t>
  </si>
  <si>
    <t xml:space="preserve">6.11 ประชุมถอดบทเรียนประเมิน 
คปสอ.ติดดาว 
(2 ครั้ง)
</t>
  </si>
  <si>
    <t>6.12 มอบโล่รางวัลการประกวด คปสอ.ติดดาวและ รพ.สต.ติดดาว</t>
  </si>
  <si>
    <t>15 พ.ย.60
24 เม.ย.61</t>
  </si>
  <si>
    <t>2.ส่งเสริมตำบล ชุมชนต้นแบบจัดการคุณภาพชีวิตกลุ่มวัยและภัยสุขภาพด้วยกลไกประชารัฐ บวร และ4ดีวิถีพอเพียง</t>
  </si>
  <si>
    <t>6.นิทรรศการเฉลิมพระเกียรติ ร.9 /26ตค60</t>
  </si>
  <si>
    <t>งปม.กลาง30000</t>
  </si>
  <si>
    <t>6.ประชุมเชิงปฏิบัติการแลกเปลี่ยนเรียนรู้และ.ถอดบทเรียนการพัฒนาองค์กรแห่งความสุข</t>
  </si>
  <si>
    <t>1.1 จัดประชุม VDO Conferent การจัดทำแผนทางการเงิน(PLAN FIN)ของหน่วยบริการ ปีงบประมาณ 2561  และการจัดทำแผนทางการเงิน(PLAN FIN) ของหน่วยบริการ จำนวน 2 ครั้ง</t>
  </si>
  <si>
    <t xml:space="preserve"> 1.2จัดประชุมคณะกรรมการกลั่นกรอง PLAN FIN เพื่อพิจารณาแผน PLAN FIN ครึ่งปี 61 และต้นปี 62 จำนวน 2 ครั้งๆละ1 วัน</t>
  </si>
  <si>
    <t>หน่วยบริการมีแผนทางการเงิน PLAN FIN ที่มีความครบถ้วนถูกต้อง สมบูรณ์ ร้อยละ 100</t>
  </si>
  <si>
    <t>คณะทำงานกลั่นกรองการจัดทำPLAN FIN จังหวัดสระแก้ว จำนวน 20 คน</t>
  </si>
  <si>
    <t xml:space="preserve">คณะกรรมการจัดทำแผนทางการเงิน (PLAN FIN)ของหน่วยบริการ จำนวน 9 รพ. ๆละ 5 คน / คณะทำงานกลั่นกรองการจัดทำแผนทางการเงิน (Planfin) จังหวัดสระแก้ว จำนวน 20 คนและเจ้าหน้าที่ของหน่วยบริการ 65 คน </t>
  </si>
  <si>
    <t>1.4 จัดประชุมปรับแผนทางการเงิน (PLAN FIN) ครึ่งปี 2561  และจัดทำแผน ปี 2562 จำนวน 2  ครั้ง ๆ ครึ่งวัน</t>
  </si>
  <si>
    <t xml:space="preserve"> 1.5 ประชุมควบคุมกำกับติดตามผลการดำเนินงานPlan fin ของหน่วยบริการ</t>
  </si>
  <si>
    <t>2.1 อบรมเชิงปฏิบัติการการพัฒนาระบบการควบคุมภายใน 5 มิติ จังหวัดสระแก้ว จำนวน 1 ครั้งๆละ 1 วัน</t>
  </si>
  <si>
    <t xml:space="preserve"> - ร้อยละ 100 ของหน่วยบริการมีค่าเฉลี่ยคะแนน FAI &gt;90</t>
  </si>
  <si>
    <t>ผู้รับผิดชอบงานควบคุมภายใน 5 มิติ จำนวน 9 แห่ง ๆ ละ 7 คน /ผู้เกี่ยวข้องของสำนักงานสาธารณสุขจังหวัดสระแก้ว จำนวน 10 คน รวม 73 คน</t>
  </si>
  <si>
    <t>2.2 นิเทศติดตามการประเมินประสิทธิภาพการบริหารการเงินการคลัง (Financial Administration Index : FAI) ของหน่วยบริการ จำนวน 1 ครั้ง</t>
  </si>
  <si>
    <t xml:space="preserve"> - ร้อยละ100ของหน่วยบริการมีค่าเฉลี่ยคะแนน FAI &gt;90</t>
  </si>
  <si>
    <t>คณะกรรมการประเมินประสิทธิภาพการเงินการคลัง (Financial          Administration Index : FAI) ระดับจังหวัด</t>
  </si>
  <si>
    <t>บูรณาการร่วมกับ คปสอ.ติดดาว</t>
  </si>
  <si>
    <t>3.อบรมพัฒนาศักยภาพCFO ระดับจังหวัด</t>
  </si>
  <si>
    <t>3.1 จัดอบรมเชิงปฏิบัติการการจัดทำเครื่องมือควบคุมรายจ่ายของหน่วยบริการ จำนวน 1 ครั้ง ๆละ 1 วัน</t>
  </si>
  <si>
    <t>เพื่อส่งเสริมการใช้เครื่องมือควบคุมรายจ่ายของหน่วยบริการ</t>
  </si>
  <si>
    <t xml:space="preserve"> 1.ร้อยละของหน่วยบริการที่ประสบภาวะวิกฤติทางการเงินระดับ 7 ไม่เกินร้อยละ 6   2.ร้อยละของหน่วยบริการมีผลต่างของแผนและผลของรายได้ ไม่เกินร้อยละ  5 (รายได้และค่าใช้จ่ายสูงกว่าหรือตำกว่าแผนได้ไม่เกินร้อยละ 5)</t>
  </si>
  <si>
    <t>ผู้บริหาร/หัวหน้าบริหาร/นักบัญชี/พัสดุ/ผู้รับผิดชอบจัดเก็บรายได้/ผู้รับผิชอบทำแผนงานโครงการ/เภสัชกร จำนวน 9 รพ.ๆละ7 คน และผู้เกี่ยว ของสสจ.สระแก้ว จำนวน 7 คน รวม 70 คน</t>
  </si>
  <si>
    <t>4.พัฒนาระบบรายงานการเงินการคลังของหน่วยบริการจังหวัดสระแก้ว</t>
  </si>
  <si>
    <t xml:space="preserve"> - เฝ้าระวังสถานการณ์การเงินการคลังของหน่วยบริการ รายเดือน/ไตรมาส</t>
  </si>
  <si>
    <t>เพื่อสนับสนุนและเพิ่มประสิทธิภาพในการดำเนินงานการบังคับใช้กฎหมายของเจ้าพนักงานสาธารณสุข ตาม พรบ.การสาธารณสุข พ.ศ. 2535</t>
  </si>
  <si>
    <t>เจ้าพนักงานสาธารณสุข ตาม พรบ.การสาธารณสุข พ.ศ. 2535 มีการดำเนินงานตามกฎหมาย</t>
  </si>
  <si>
    <t>เจ้าพนักงานสาธารณสุข ตาม พรบ.การสาธารณสุข พ.ศ. 2535 200 คน</t>
  </si>
  <si>
    <r>
      <t>1 ส่งเสริมสุขภาพและป้องกันโรคในกลุ่ม</t>
    </r>
    <r>
      <rPr>
        <b/>
        <u/>
        <sz val="16"/>
        <rFont val="TH SarabunIT๙"/>
        <family val="2"/>
      </rPr>
      <t>เด็กวัยเรียน</t>
    </r>
  </si>
  <si>
    <r>
      <t>2 ส่งเสริมสุขภาพและลดพฤติกรรมเสี่ยงใน</t>
    </r>
    <r>
      <rPr>
        <b/>
        <u/>
        <sz val="16"/>
        <rFont val="TH SarabunIT๙"/>
        <family val="2"/>
      </rPr>
      <t>กลุ่มวัยรุ่น</t>
    </r>
  </si>
  <si>
    <r>
      <t>3 ส่งเสริมสุขภาพและป้องกันโรคใน</t>
    </r>
    <r>
      <rPr>
        <b/>
        <u/>
        <sz val="16"/>
        <rFont val="TH SarabunIT๙"/>
        <family val="2"/>
      </rPr>
      <t>กลุ่มวัยทำงาน</t>
    </r>
  </si>
  <si>
    <r>
      <t xml:space="preserve">ประเด็นยุทธศาสตร์ที่ 2 </t>
    </r>
    <r>
      <rPr>
        <sz val="16"/>
        <color theme="1"/>
        <rFont val="TH SarabunIT๙"/>
        <family val="2"/>
      </rPr>
      <t>การบริการสุขภาพที่มีคุณภาพและเป็นเลิศ</t>
    </r>
  </si>
  <si>
    <t xml:space="preserve">ม.ค. 61 , พ.ค. 61 </t>
  </si>
  <si>
    <t>ม.ค. 60,
ก.ค. 61</t>
  </si>
  <si>
    <t xml:space="preserve"> พ.ย. 60</t>
  </si>
  <si>
    <t>ธ.ค. 60
พ.ค. 61</t>
  </si>
  <si>
    <t>ม.ค. 61
มิ.ย. 61</t>
  </si>
  <si>
    <t>เม.ย.-ก.ย.61</t>
  </si>
  <si>
    <t xml:space="preserve"> ก.ค. 61</t>
  </si>
  <si>
    <t>15 พ.ย. 60, 
15 พ.ค. 61</t>
  </si>
  <si>
    <t>1.5 ประชุมสื่อสารนโยบาย มาตรการ และMOUการพัฒนาคุณภาพชีวิตกลุ่มวัยและภัยสุขภาพกับภาคีเครือข่ายสระแก้วเมืองแห่งความสุข 4ดีวิถีพอเพียง</t>
  </si>
  <si>
    <t>ก.พ. 61,</t>
  </si>
  <si>
    <t xml:space="preserve"> มี.ค. 61</t>
  </si>
  <si>
    <t xml:space="preserve"> มิ.ย. 61</t>
  </si>
  <si>
    <t>พ.ย. - ธ.ค. 60</t>
  </si>
  <si>
    <t xml:space="preserve"> เม.ย. 61</t>
  </si>
  <si>
    <t xml:space="preserve"> ส.ค. 61</t>
  </si>
  <si>
    <t>รพ.วัฒนาฯ</t>
  </si>
  <si>
    <t>กลุ่มงานแพทย์แผนไทยฯ</t>
  </si>
  <si>
    <t>กลุ่มงานแพทย์แผนไทย</t>
  </si>
  <si>
    <t>พานิชจังหวัด</t>
  </si>
  <si>
    <t>กลุ่มงานทรัพฯ</t>
  </si>
  <si>
    <t>4. ประชุมคณะกรรมการเพื่อสังเคราะห์ข้อมูลวิชาการและการนำไปใช้ประโยชน์</t>
  </si>
  <si>
    <t xml:space="preserve"> มิ.ย. 60</t>
  </si>
  <si>
    <t>1.กลุ่มงานนิติการ
2.กลุ่มงานคุ้มครองผู้บริโภคฯ
3.กลุ่มงานอนามัยสิ่งแวดล้อม</t>
  </si>
  <si>
    <t>26 ก.พ. 61
26 ส.ค. 61</t>
  </si>
  <si>
    <t>มี.ค. 61
ก.ย. 61</t>
  </si>
  <si>
    <t>1.3 จัดประชุมแลกเปลี่ยนเรียนรู้การการปรับแผนทางการเงิน (PLAN FIN)  ปีงบประมาณ  2561 จำนวน 2  ครั้ง ๆ 1 วัน</t>
  </si>
  <si>
    <t>22 พ.ย. 60
22 ม.ค. 61
22 พ.ค. 61
22 ก.ค. 61</t>
  </si>
  <si>
    <t xml:space="preserve">4.1 จัดทำระบบรายงานผ่านเวปไซด์
http://www.sko.moph.go.th/ </t>
  </si>
  <si>
    <t>24-26 ม.ค.61
25-27 ก.ค.61</t>
  </si>
  <si>
    <t>กลุ่มงานควบคุมโรค</t>
  </si>
  <si>
    <t>รพ.สต. 6 แห่ง</t>
  </si>
  <si>
    <t>รพ.อรัญฯ
รพ.วัฒนาฯ</t>
  </si>
  <si>
    <r>
      <t xml:space="preserve">โครงการ </t>
    </r>
    <r>
      <rPr>
        <sz val="16"/>
        <color theme="1"/>
        <rFont val="TH SarabunIT๙"/>
        <family val="2"/>
      </rPr>
      <t>ยกระดับบริการสุขภาพเพื่อรองรับเมืองสุขภาพชายแดนและเขตเศรษฐกิจพิเศษ</t>
    </r>
  </si>
  <si>
    <t>กลุ่มงานประกันสุขภาพ
กลุ่มงานอนามัยสิ่งแวดล้อม</t>
  </si>
  <si>
    <t>รพ.
รพ.สต.</t>
  </si>
  <si>
    <t>รวมงบประมาณแผนงานที่ 1</t>
  </si>
  <si>
    <t>รวมงบประมาณแผนงานที่ 2</t>
  </si>
  <si>
    <t>รวมงบประมาณแผนงานที่ 3</t>
  </si>
  <si>
    <t>รวมงบประมาณแผนงานที่ 4</t>
  </si>
  <si>
    <t>กลุ่มงานบริหาร</t>
  </si>
  <si>
    <t>งานการเงิน</t>
  </si>
  <si>
    <t>รวมงบประมาณโครงการที่ 2</t>
  </si>
  <si>
    <t>รวมงบประมาณโครงการที่ 1</t>
  </si>
  <si>
    <t xml:space="preserve"> รวมงบประมาณแผนงานที่ 6</t>
  </si>
  <si>
    <t xml:space="preserve"> รวมงบประมาณแผนงานที่ 3</t>
  </si>
  <si>
    <t>รวมงบประมาณแผนงานที่ 5</t>
  </si>
  <si>
    <t xml:space="preserve">โครงการส่งเสริมสุขภาพประชาชนจังหวัดสระแก้ว
</t>
  </si>
  <si>
    <t xml:space="preserve">2. โครงการป้องกันและแก้ไขปัญหาความรุนแรงในเด็กและสตรี(ศูนย์พึ่งได้) </t>
  </si>
  <si>
    <t>1 สถานบริการสาธารณสุขของจังหวัดสระแก้ว มีการดำเนินงาน และผ่านการประเมิน GREEN &amp; CLEAN
2 สถานบริการสาธารณสุขจังหวัดสระแก้ว มีการรายงานผลการวัดประสิทธิภาพการลดก๊าซเรือนกระจกในสถานบริการสาธารณสุข ด้วยการคำนวณ Carbon Footprint</t>
  </si>
  <si>
    <t>สถานที่ทำงาน ผ่านการประเมินเกณฑ์สถานที่ทำงานน่าอยู่ น่าทำงาน(Healthy Workplace) กรมอนามัย</t>
  </si>
  <si>
    <t>1. โครงการสนับสนุนและการบริหารจัดการด้านอนามัยสิ่งแวดล้อม จังหวัดสระแก้ว ปีงบประมาณ ๒๕๖1</t>
  </si>
  <si>
    <t>4. การพัฒนาสถานที่ ทำงานน่าอยู่น่าทำงาน (Healthy Workplace) และกิจกรรมทำความสะอาดครั้งใหญ่ (Big Cleanning Day)</t>
  </si>
  <si>
    <t xml:space="preserve">5. การดำเนินงาน ระบบบริการด้านอนามัยสิ่งแวดล้อม สำหรับองค์กรปกครองส่วนท้องถิ่น  (EHA) </t>
  </si>
  <si>
    <t>3. การดำเนินงานสาธารณสุขร่วมใจลดโลกร้อนด้วยการสุขาภิบาลอย่างยั่งยืน (GREEN &amp; CLEAN)</t>
  </si>
  <si>
    <t>2. การสนับสนุนดำเนินงานตาม พรบ.การสาธารณสุข พ.ศ.2535 จังหวัดสระแก้ว</t>
  </si>
  <si>
    <t>1. การสนับสนุนการดำเนินงานของคณะกรรมการสาธารณสุขจังหวัด</t>
  </si>
  <si>
    <t xml:space="preserve">2. โครงการพัฒนาต้นแบบการบริหารจัดการขยะและสิ่งแวดล้อม จังหวัดสระแก้ว </t>
  </si>
  <si>
    <t xml:space="preserve">6. การเฝ้าระวังคุณภาพน้ำบริโภคจังหวัดสระแก้ว </t>
  </si>
  <si>
    <t>จังหวัด/ 
ภาคกลาง</t>
  </si>
  <si>
    <t>โครงการอบรมทางไกลถ่ายทอดความรู้ประสบการณ์เวชปฏิบัติแผนไทยสำหรับแพทย์แผนไทย (Teleconference)</t>
  </si>
  <si>
    <t>ประกัน</t>
  </si>
  <si>
    <t>3. พัฒนาระบบยืนยันตัวบุคคล</t>
  </si>
  <si>
    <t>4. การติดตาม Pt. แรงงานต่อเนื่อง CPG TB, Malaria</t>
  </si>
  <si>
    <t>คปสอ</t>
  </si>
  <si>
    <t>1.เพื่อออกแบบการประเมิน คปสอ.ติดดาว
2.เพื่อจัดทำเกณฑ์การประเมิน คปสอ.ติดดาว</t>
  </si>
  <si>
    <t xml:space="preserve">เพื่อให้พื้นที่มีส่วนร่วมในการพิจารณาเกณฑ์การประเมิน คปสอ.ติดดาว
</t>
  </si>
  <si>
    <t xml:space="preserve">เพื่อเตรียมผู้รับผิดชอบชี้แจงเกณฑ์การประเมิน คปสอ.ติดดาว
</t>
  </si>
  <si>
    <r>
      <rPr>
        <b/>
        <sz val="16"/>
        <color theme="1"/>
        <rFont val="TH SarabunIT๙"/>
        <family val="2"/>
      </rPr>
      <t>กลยุทธ์ที่ 7</t>
    </r>
    <r>
      <rPr>
        <sz val="16"/>
        <color theme="1"/>
        <rFont val="TH SarabunIT๙"/>
        <family val="2"/>
      </rPr>
      <t xml:space="preserve">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  </r>
  </si>
  <si>
    <r>
      <t xml:space="preserve">โครงการ </t>
    </r>
    <r>
      <rPr>
        <sz val="16"/>
        <color theme="1"/>
        <rFont val="TH SarabunIT๙"/>
        <family val="2"/>
      </rPr>
      <t>ยกระดับสถานบริการสุขภาพและผลิตภัณฑ์สมุนไพรให้มีคุณภาพมาตรฐานโดยการมีส่วนรวมของภาคเอกชน</t>
    </r>
  </si>
  <si>
    <r>
      <t xml:space="preserve">3. </t>
    </r>
    <r>
      <rPr>
        <b/>
        <sz val="16"/>
        <color theme="1"/>
        <rFont val="TH SarabunIT๙"/>
        <family val="2"/>
      </rPr>
      <t>ส่งเสริมให้ รพ. วังน้ำเย็นเป็นแหล่งศูนย์วิชาการ-วิจัยยาสมุนไพร/ด้านการแพทย์แผนไทย จ.สระแก้ว</t>
    </r>
  </si>
  <si>
    <r>
      <t xml:space="preserve"> *รพ.สต. 110 แห่ง
 -รพ./รพ.สต.ผ่านเกณฑ์ </t>
    </r>
    <r>
      <rPr>
        <sz val="16"/>
        <rFont val="TH SarabunIT๙"/>
        <family val="2"/>
      </rPr>
      <t>ระดับดีเยี่ยม ร้อยละ 60</t>
    </r>
  </si>
  <si>
    <t>จำนวน รพ.สต. ที่มีแพทย์แผนไทย/ผช.แพทย์แผนไทย มีจัดบริการดูแลผู้ป่วยกลุ่มโรค Stroke และผู้สูงอายุข้อเข่าเสื่อม</t>
  </si>
  <si>
    <t>1. จำนวน รพ.สต.ที่สามารถให้บริการฟื้นฟูผู้ป่วย Stroke และข้อเข่าเสื่อม ร้อยละ 100
2. จำนวนผู้ป่วย Stroke ที่ได้รับการฟื้นฟูด้วยการแพทย์แผนไทย ร้อยละ 80</t>
  </si>
  <si>
    <t xml:space="preserve"> - ฐานข้อมูลที่มีคุณภาพ
 - แผน HRD ของหน่วยงาน</t>
  </si>
  <si>
    <t>4. ประชุมคณะทำงานพัฒนาองค์กรแห่งความสุข สสจ.สระแก้ว 3 ครั้ง</t>
  </si>
  <si>
    <r>
      <rPr>
        <b/>
        <sz val="16"/>
        <color theme="1"/>
        <rFont val="TH SarabunIT๙"/>
        <family val="2"/>
      </rPr>
      <t>ประเด็นยุทธศาสตร์ที่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>3</t>
    </r>
    <r>
      <rPr>
        <sz val="16"/>
        <color theme="1"/>
        <rFont val="TH SarabunIT๙"/>
        <family val="2"/>
      </rPr>
      <t xml:space="preserve"> การบริหารจัดการองค์กร บุคลากร ทรัพยากร ให้มีประสิทธิภาพ และประสิทธิผลสูงสุด</t>
    </r>
  </si>
  <si>
    <r>
      <t xml:space="preserve">โครงการ </t>
    </r>
    <r>
      <rPr>
        <sz val="16"/>
        <color theme="1"/>
        <rFont val="TH SarabunIT๙"/>
        <family val="2"/>
      </rPr>
      <t>พัฒนาศักยภาพภาคีเครือข่ายผู้ตรวจสอบภายในจังหวัดสระแก้ว</t>
    </r>
  </si>
  <si>
    <r>
      <t xml:space="preserve">โครงการ </t>
    </r>
    <r>
      <rPr>
        <sz val="16"/>
        <color theme="1"/>
        <rFont val="TH SarabunIT๙"/>
        <family val="2"/>
      </rPr>
      <t>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  </r>
  </si>
  <si>
    <r>
      <t xml:space="preserve">โครงการ </t>
    </r>
    <r>
      <rPr>
        <sz val="16"/>
        <color theme="1"/>
        <rFont val="TH SarabunIT๙"/>
        <family val="2"/>
      </rPr>
      <t>พัฒนาระบบประกันสุขภาพชาวต่างชาติ เพื่อรองรับอาเซียน</t>
    </r>
  </si>
  <si>
    <t xml:space="preserve"> - นพ.สสจ.
 - รองนพ.สสจ.
 - หัวหน้ากลุ่มงาน
 - หัวหน้างานตรวจสอบภายในฯ
- ผู้ที่เกี่ยวข้อง
รวม 30 คน</t>
  </si>
  <si>
    <t xml:space="preserve"> - รอง นพ.สสจ.
 -หัวหน้ากลุ่มงานบริหารทั่วไป, พัฒนายุทธศาสตร์, ประกันสุขภาพ, บริหารทรัพยากรบุคคล, นิติการ
- เจ้าหน้าที่พัสดุ
- เจ้าหน้าที่การเงินและบัญชีและผู้ที่เกี่ยวข้อง
รวม  60 คน</t>
  </si>
  <si>
    <r>
      <t xml:space="preserve"> - </t>
    </r>
    <r>
      <rPr>
        <sz val="16"/>
        <rFont val="TH SarabunIT๙"/>
        <family val="2"/>
      </rPr>
      <t xml:space="preserve">จัดนิทรรศการเผยแพร่ความรู้ ภูมิปัญญาการแพทย์แผนไทย </t>
    </r>
  </si>
  <si>
    <t>1.1 การสรรหาบุคคลากรเพื่อแต่งตั้งข้าราชการ (รับย้าย/รับโอน/บรรจุกลับ/เลื่อนระดับ) ให้ดำรงตำแหน่งประเภทวิชาการ</t>
  </si>
  <si>
    <t>1.2 การสรรหาบุคคลากรเพื่อแต่งตั้งข้าราชการ (รับย้าย/รับโอน/บรรจุกลับ/เลื่อนระดับ) ให้ดำรงตำแหน่ง ประเภททั่วไป</t>
  </si>
  <si>
    <t>ต.ค.-ธ.ค.60
เม.ย.-มิ.ย.61</t>
  </si>
  <si>
    <t>1.ผลิตภัณฑ์สุขภาพที่ส่งออกและนำเข้ามาในราชอาณาจักร
1.1 ตรวจด้วยชุดทดสอบเบื้องต้น จำนวน 70  รายการ
1.2 ส่งตรวจทางห้องปฏิบัติการ จำนวน  10 รายการ
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</si>
  <si>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2.จัดประกวดเยาวชนต้นแบบเก่งและดี TO BE NUMBER ONE ระดับจังหวัด</t>
  </si>
  <si>
    <t>มีการคัดเลือกเยาวชนต้นแบบเก่งและดี TO BE NUMBER ONE ระดับจังหวัด ชาย/หญิง จำนวน 4 คู่ 8 คน</t>
  </si>
  <si>
    <t>เยาวชนในและนอกสถานศึกษา คณะกรรมการและผู้จัดกิจกรรม จำนวน 100 คน</t>
  </si>
  <si>
    <t>สารบัญ</t>
  </si>
  <si>
    <t>รายการ</t>
  </si>
  <si>
    <t>หน้า</t>
  </si>
  <si>
    <t>แผนปฏิบัติราชการ (ยุทธศาสตร์)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</si>
  <si>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</si>
  <si>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</si>
  <si>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</si>
  <si>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</si>
  <si>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แผนปฏิบัติราชการ (งานประจำ)</t>
  </si>
  <si>
    <t>ข้อมูล ณ วันที่ 19 ตุลาคม 2560</t>
  </si>
  <si>
    <t>สรุปงบประมาณ แผนปฏิบัติราชการสำนักงานสาธารณสุขจังหวัดสระแก้ว ประจำปีงบประมาณ พ.ศ. 2561 (ยุทธศาสตร์)</t>
  </si>
  <si>
    <r>
      <t>โครงการ</t>
    </r>
    <r>
      <rPr>
        <sz val="16"/>
        <color indexed="8"/>
        <rFont val="TH SarabunIT๙"/>
        <family val="2"/>
      </rPr>
      <t>เตรียมความพร้อมการให้บริการ และบุคลากรเพื่อรองรับการจัดบริการแก่ผู้สูงอายุแบบครบวงจร</t>
    </r>
  </si>
  <si>
    <r>
      <t>โครงการ</t>
    </r>
    <r>
      <rPr>
        <sz val="16"/>
        <color indexed="8"/>
        <rFont val="TH SarabunIT๙"/>
        <family val="2"/>
      </rPr>
      <t>ประชารัฐร่วมใจดูแลผู้สูงวัย</t>
    </r>
  </si>
  <si>
    <t>โครงการสำรวจการจัดการอาหารและภาวะโภชนาการในศูนย์พัฒนาเด็กเล็ก จังหวัดสระแก้ว</t>
  </si>
  <si>
    <t xml:space="preserve">โครงการวัยเรียนวัยรุ่นสดใส วัยทำงานมีคุณภาพชีวิตดี </t>
  </si>
  <si>
    <t>โครงการยกระดับการจัดบริการระดับปฐมภูมิ ทุติยภูมิ ตติยภูมิ ให้มีคุณภาพเชื่อมโยงการพัฒนาชีวิตกลุ่มวัยและภัยสุขภาพแบบมีส่วนร่วม</t>
  </si>
  <si>
    <t>โครงการยกระดับสถานบริการสุขภาพและผลิตภัณฑ์สมุนไพรให้มีคุณภาพมาตรฐานโดยการมีส่วนรวมของภาคเอกชน</t>
  </si>
  <si>
    <t>โครงการพัฒนาการบริหารจัดการและพัฒนาศักยภาพบุคลากรจังหวัดสระแก้ว</t>
  </si>
  <si>
    <t xml:space="preserve">โครงการองค์กรแห่งความสุข (happiness is all around) </t>
  </si>
  <si>
    <t>โครงการพัฒนาศักยภาพภาคีเครือข่ายผู้ตรวจสอบภายในจังหวัดสระแก้ว</t>
  </si>
  <si>
    <t>โครงการ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</si>
  <si>
    <t>โครงการเสริมสร้างความมั่นคงทางการเงินการคลังและการเฝ้าระวังสถานการณ์การเงินการคลังของหน่วยบริการจังหวัดสระแก้ว ปีงบประมาณ 2561</t>
  </si>
  <si>
    <t>โครงการพัฒนาคุณภาพข้อมูลสุขภาพและการแพทย์จังหวัดสระแก้ว</t>
  </si>
  <si>
    <t xml:space="preserve">โครงการพัฒนาระบบบริการสุขภาพด้านสาธารณสุข เขตพัฒนาเศรษฐกิจพิเศษ จังหวัดสระแก้ว ปี 2561  </t>
  </si>
  <si>
    <t>โครงการยกระดับบริการสุขภาพเพื่อรองรับเมืองสุขภาพชายแดนและเขตเศรษฐกิจพิเศษ</t>
  </si>
  <si>
    <t>โครงการพัฒนาระบบประกันสุขภาพชาวต่างชาติ เพื่อรองรับอาเซียน</t>
  </si>
  <si>
    <t>โครงการสร้างความตระหนักและเตรียมความพร้อมสำหรับโรคติดต่อและภัยสุขภาพตามแนวชายแดนไทย – กัมพูชา ประจำปีงบประมาณ  2561</t>
  </si>
  <si>
    <t>ศาลากลาง</t>
  </si>
  <si>
    <t>2. การคัดกรองและส่งเสริมสุขภาพประชาชนในเขตพื้นที่เศรษฐกิจพิเศษ</t>
  </si>
  <si>
    <t>จัดตั้งคลินิกอาชีวอนามัย</t>
  </si>
  <si>
    <t>คลินิกอาชีวอนามัย</t>
  </si>
  <si>
    <t>คลินิกอาชีวอนามัยผ่านเกณฑ์มาตรฐาน</t>
  </si>
  <si>
    <t>รวมรวมงบประมาณ</t>
  </si>
  <si>
    <t>กลุ่มงานนิติการ (ไม่มีแผนงานประจำ)</t>
  </si>
  <si>
    <t>กลุ่มงานพัฒนาคุณภาพและรูปแบบบริการ  (ไม่มีแผนงานประจำ)</t>
  </si>
  <si>
    <t>1.6 เยี่ยมเสริมพลัง กก.พชอ.และการดำเนินงานในพื้นที่ตำบลด้วยกลไก4ดีวิถีพอเพียง</t>
  </si>
  <si>
    <t>2.1 คัดเลือกพื้นที่ต้นแบบจากการคัดเลือก อสม.ดีเด่นปี2561 (11สาขา)</t>
  </si>
  <si>
    <t>2.2 ประชุมเชิงปฏิบัติการเสริมพลังแกนนำการจัดการคุณภาพชีวิตกลุ่มวัยและภัยสุขภาพในพื้นที่ดีเด่น</t>
  </si>
  <si>
    <t>คณะกรรมการพิจารณาเกณฑ์การประเมิน คปสอ.ติดดาว จำนวน 50 คน</t>
  </si>
  <si>
    <t>6.2 ประชุมพิจารณาเกณฑ์การประเมิน คปสอ.ติดดาว</t>
  </si>
  <si>
    <t>6.3 ประชุมเตรียมความพร้อมเพื่อชี้แจงและถ่ายทอดเกณฑ์การประเมิน คปสอ.ติดดาว</t>
  </si>
  <si>
    <t xml:space="preserve">6.5 เยี่ยมเสริมพลังคปสอ.ติดดาว (9 วัน)
</t>
  </si>
  <si>
    <t>1. คปสอ. มีขวัญและกำลังในการทำงาน รวมทั้งได้รับทราบข้อเสนอแนะและแนวทางแก้ไขปัญหาอุปสรรคในการดำเนินงาน
2. คปสอ. มีความรู้ความเข้าในในเกณฑ์การประเมิน คปสอ.ติดดาว</t>
  </si>
  <si>
    <t xml:space="preserve">1.เพื่อสร้างขวัญและกำลังใจในการปฏิบัติงานของพื้นที่
2.เพื่อรับฟังปัญหาอุปสรรคในการทำงานของพื้นที่
3.เพื่อชี้แจงทำความเข้าใจในรายละเอียดของเกณฑ์การประเมิน คปสอ.ติดดาว
</t>
  </si>
  <si>
    <t>6.7 ประชุมเตรียมความพร้อมประเมิน คปสอ.ติดดาว (2 ครั้ง)</t>
  </si>
  <si>
    <t xml:space="preserve">1. เพื่อพัฒนาคุณภาพระบบบริการของเครือข่ายบริการสุขภาพ
2. เพื่อให้เกิดการสนับสนุนการดำเนินงานจากเครือข่ายสุขภาพระบบอำเภอ
</t>
  </si>
  <si>
    <t xml:space="preserve"> * จำนวนผู้สูงอายุที่ป่วยเป็นโรคข้อเข่าเสื่อมได้รับการดูแลสุขภาพด้วยการแพทย์แผนไทยและการแพทย์ทางเลือกไม่น้อยกว่าร้อยละ  70</t>
  </si>
  <si>
    <t xml:space="preserve"> - พยาบาล/แพทย์แผนไทย รพท./รพช.   - แพทย์แผนไทยที่ปฏิบัติงานใน รพ.สต.    - อาจารย์ประจำศูนย์การศึกษาโรงเรียนพิเศษ จ.สระแก้ว จำนวน 9 อำเภอๆละ 1 แห่ง</t>
  </si>
  <si>
    <t>ระดับความสำเร็จในการบังคับใช้กฎหมายด้านการคุ้มครองสุขภาพประชาชนของเครือข่ายบริการสุขภาพระดับอำเภอ</t>
  </si>
  <si>
    <t>1)ประเมิน ควบคุมประสิทธิภาพการเงินการคลัง FAI   
2)นำแนวทางสู่การปฎิบัติดัชนีประเมินประสิทธิภาพการดำเนินงาน 7 ตัว
3) เพื่อส่งเสริมการใช้เครื่องมือ (Financial Administration Index : FAI) ในการพัฒนาประสิทธิภาพด้านการเงินการคลัง</t>
  </si>
  <si>
    <t>ประชุมเชิงปฏิบัติการสรุปผลการดำเนินงาน (รอบ 6 เดือน) ตามยุทธศาสตร์สุขภาพจังหวัดสระแก้ว และพัฒนาองค์กรนักยุทธศาสตร์ ปีงบประมาณ 2561</t>
  </si>
  <si>
    <t xml:space="preserve">1.1 การสรรหาบุคคลากรเพื่อแต่งตั้งข้าราชการ (รับย้าย/รับโอน/บรรจุกลับ/เลื่อนระดับ) ให้ดำรงตำแหน่ง ประเภทวิชาการ </t>
  </si>
  <si>
    <t>สำรวจสภาพปัญหาการกระจายยาในร้านชำของจังหวัดสระแก้ว)</t>
  </si>
  <si>
    <t>3)จัดทำข้อมูลสถานที่ผลิตและผลการประเมินความพร้อมของผู้ประกอบการ ณ สถานที่ผลิต (คัดและบรรจุ) ผักและผลไม้สด</t>
  </si>
  <si>
    <t xml:space="preserve">1)สำรวจข้อมูลสถานที่ผลิต (คัดและบรรจุ) ผักและผลไม้สด </t>
  </si>
  <si>
    <t>1) ประสานการดำเนินงานความปลอดภัยด้านอาหารโดยบูรณาการกับหน่วยงานที่เกี่ยวข้องให้สอดคล้องกับปัญหาในพื้นที่พร้อมมาตรการแก้ไขปัญหา</t>
  </si>
  <si>
    <t>ร้อยละของหน่วยบริการที่ประสบภาวะวิกฤติทางการเงินระดับ 7 ไม่เกินร้อยละ 6</t>
  </si>
  <si>
    <t xml:space="preserve">สามาถเก็บข้อมูลเจ็บ/ป่วยฉุกเฉิน และติดตามนิเทศศูนย์รับแจ้งเหตุ และหน่วยปฏิบัติการฯในช่วงเทศกาลสำคัญ  </t>
  </si>
  <si>
    <t xml:space="preserve"> สามารถเบิกค่าใช้จ่ายในการประชุม/อบรมที่เกี่ยวข้อง EMSและสาธารณภัย 
</t>
  </si>
  <si>
    <t>จัดประชุมคณะกรรมการโรคติดต่อ จังหวัด ตาม พรบ.ควบคุมโรคติดต่อ  พ.ศ. 2558 พระตะบอง 1 ครั้ง</t>
  </si>
  <si>
    <r>
      <t xml:space="preserve"> - </t>
    </r>
    <r>
      <rPr>
        <sz val="16"/>
        <color theme="1"/>
        <rFont val="TH SarabunIT๙"/>
        <family val="2"/>
      </rPr>
      <t xml:space="preserve">จัดนิทรรศการเผยแพร่ความรู้ ภูมิปัญญาการแพทย์แผนไทย </t>
    </r>
  </si>
  <si>
    <r>
      <t xml:space="preserve">โครงการ </t>
    </r>
    <r>
      <rPr>
        <sz val="16"/>
        <color theme="1"/>
        <rFont val="TH SarabunIT๙"/>
        <family val="2"/>
      </rPr>
      <t>สร้างความตระหนักและเตรียมความพร้อมสำหรับโรคติดต่อและภัยสุขภาพตามแนวชายแดนไทย – กัมพูชา (สระแก้ว - บันเตียเมียนเจย - พระตะบอง) ประจำปีงบประมาณ  2561</t>
    </r>
  </si>
  <si>
    <t>แพทย์/พยาบาล ER จังหวัดบันเตียเมียนเจย และจังหวัดพระตะบอง จำนวน 10 คน</t>
  </si>
  <si>
    <t xml:space="preserve">ประชุมประสานแผนฯ ระบบส่งต่อข้อมูลและระบบการส่งต่อผู้ป่วยข้ามแดน </t>
  </si>
  <si>
    <t xml:space="preserve">บริหาร พยาบาลและเจ้าหน้าที่สาธารณสุขอำเภอคลองหาด และอำเภอสำเภาลูนจังหวัดพระตะบอง </t>
  </si>
  <si>
    <t>ปัญหาอุปสรรคการดำเนินงานระบบส่งต่อข้อมูลและระบบส่งต่อผู้ป่วยข้ามแดนได้รับการแก้ไข</t>
  </si>
  <si>
    <t>ผู้บริหาร พยาบาลและเจ้าหน้าที่สาธารณสุขอำเภอคลองหาด จังหวัดสระแก้วและอำเภอสำเภาลูน จังหวัดพระตะบอง</t>
  </si>
  <si>
    <t>มีการประชุมสรุปปัญหาอุปสรรคการดำเนินงานระบบส่งต่อข้อมูลและระบบส่งต่อผู้ป่วยข้ามแดน</t>
  </si>
  <si>
    <t>ประชุมสรุปปัญหาอุปสรรคการดำเนินงานระบบส่งต่อข้อมูลและระบบการส่งต่อผู้ป่วยข้ามแดน</t>
  </si>
  <si>
    <t>สนับสนุนวัสดุอุปกรณ์และครุภัณฑ์ทางการแพทย์ในรถส่งต่อผู้ป่วยให้กัมพูชา</t>
  </si>
  <si>
    <t>สนับสนุนวัสดุอุปกรณ์และครุภัณฑ์ทางการแพทย์ในโรงพยาบาลให้กัมพูชา</t>
  </si>
  <si>
    <t>สารบัญ (ต่อ)</t>
  </si>
  <si>
    <t>การสร้างระบบสุขภาพเพื่อประชาชนที่ทุกคนเป็นเจ้าของ</t>
  </si>
  <si>
    <t>การบริการสุขภาพที่มีคุณภาพและเป็นเลิศ</t>
  </si>
  <si>
    <t>การบริหารจัดการองค์กร บุคลากร ทรัพยากร
ให้มีประสิทธิภาพและประสิทธิผลสูงสุด</t>
  </si>
  <si>
    <t>การบริหารจัดการการสาธารณสุขชายแดนและพื้นที่เศรษฐกิจพิเศษ
ที่มีประสิทธิภาพ</t>
  </si>
  <si>
    <t>ส่งเสริมสุขภาพ</t>
  </si>
  <si>
    <t>บริหารทรัพฯ</t>
  </si>
  <si>
    <t>ตรวจสอบภายใน</t>
  </si>
  <si>
    <t>นิติการ</t>
  </si>
  <si>
    <t>พัฒนายุทธศาสตร์</t>
  </si>
  <si>
    <r>
      <t xml:space="preserve">ประเด็นยุทธศาสตร์ที่ 4 </t>
    </r>
    <r>
      <rPr>
        <sz val="16"/>
        <color theme="1"/>
        <rFont val="TH SarabunIT๙"/>
        <family val="2"/>
      </rPr>
      <t>การบริหารจัดการการสาธารณสุขชายแดนและพื้นที่เศรษฐกิจพิเศษที่มีประสิทธิภาพ</t>
    </r>
  </si>
  <si>
    <t>ควบคุมโรค</t>
  </si>
  <si>
    <t>จนท.จังหวัดสระแก้ว จังหวัดบันเตียเมียนเจย และจังหวัดพระตะบอง จำนวน30 คน</t>
  </si>
  <si>
    <t>12 - 16 ก.พ.61
12 - 16 มี.ค.61</t>
  </si>
  <si>
    <t xml:space="preserve"> 15 ก.พ. 61</t>
  </si>
  <si>
    <t xml:space="preserve"> 20 มิ.ย. 61</t>
  </si>
  <si>
    <t>กลุ่มงานคุ้มครองฯ</t>
  </si>
  <si>
    <t>กลุ่มงานอนามัยสิ่งแวดล้อมและอาชีวอนามัย</t>
  </si>
  <si>
    <t>กลุ่มงานโรคไม่ติดต่อ สุขภาพจิต และยาเสพติด</t>
  </si>
  <si>
    <t>1) ประสานและจัดตั้งชมรมฯ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</si>
  <si>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>คุ้มครองผู้บริโภค</t>
  </si>
  <si>
    <t>ประชุม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</si>
</sst>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;[Red]#,##0"/>
    <numFmt numFmtId="190" formatCode="[$-D07041E]d\ mmm\ yy;@"/>
  </numFmts>
  <fonts count="43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name val="TH SarabunIT๙"/>
      <family val="2"/>
    </font>
    <font>
      <sz val="13"/>
      <color theme="1"/>
      <name val="TH SarabunIT๙"/>
      <family val="2"/>
    </font>
    <font>
      <b/>
      <sz val="13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rgb="FF000000"/>
      <name val="Tahoma"/>
      <family val="2"/>
      <charset val="222"/>
    </font>
    <font>
      <sz val="16"/>
      <color theme="1"/>
      <name val="TH SarabunIT๙"/>
      <family val="2"/>
    </font>
    <font>
      <sz val="14"/>
      <name val="Cordia New"/>
      <family val="2"/>
    </font>
    <font>
      <sz val="11"/>
      <color theme="1"/>
      <name val="Calibri"/>
      <family val="2"/>
      <charset val="222"/>
    </font>
    <font>
      <b/>
      <sz val="14"/>
      <color theme="1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color rgb="FF0000FF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theme="1"/>
      <name val="TH SarabunIT๙"/>
      <family val="2"/>
    </font>
    <font>
      <b/>
      <u/>
      <sz val="16"/>
      <name val="TH SarabunIT๙"/>
      <family val="2"/>
    </font>
    <font>
      <sz val="16"/>
      <color rgb="FFFF0000"/>
      <name val="TH SarabunIT๙"/>
      <family val="2"/>
    </font>
    <font>
      <sz val="16"/>
      <color rgb="FFFF0000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6"/>
      <color rgb="FF000000"/>
      <name val="TH SarabunIT๙"/>
      <family val="2"/>
    </font>
    <font>
      <b/>
      <sz val="16"/>
      <color theme="1"/>
      <name val="Tahoma"/>
      <family val="2"/>
      <charset val="222"/>
      <scheme val="minor"/>
    </font>
    <font>
      <b/>
      <sz val="36"/>
      <color theme="1"/>
      <name val="TH SarabunIT๙"/>
      <family val="2"/>
    </font>
    <font>
      <b/>
      <sz val="48"/>
      <color theme="1"/>
      <name val="TH SarabunIT๙"/>
      <family val="2"/>
    </font>
    <font>
      <b/>
      <sz val="72"/>
      <color theme="1"/>
      <name val="TH SarabunIT๙"/>
      <family val="2"/>
    </font>
    <font>
      <sz val="16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6" fillId="0" borderId="0"/>
    <xf numFmtId="0" fontId="12" fillId="0" borderId="0"/>
    <xf numFmtId="0" fontId="17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44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/>
    <xf numFmtId="187" fontId="6" fillId="0" borderId="1" xfId="1" applyNumberFormat="1" applyFont="1" applyFill="1" applyBorder="1" applyAlignment="1">
      <alignment horizontal="center" vertical="center"/>
    </xf>
    <xf numFmtId="187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87" fontId="15" fillId="0" borderId="1" xfId="1" applyNumberFormat="1" applyFont="1" applyBorder="1"/>
    <xf numFmtId="187" fontId="15" fillId="0" borderId="1" xfId="1" applyNumberFormat="1" applyFont="1" applyFill="1" applyBorder="1" applyAlignment="1">
      <alignment horizontal="center" vertical="center" textRotation="90" wrapText="1"/>
    </xf>
    <xf numFmtId="18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7" fontId="5" fillId="0" borderId="1" xfId="1" applyNumberFormat="1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top" wrapText="1"/>
    </xf>
    <xf numFmtId="187" fontId="15" fillId="0" borderId="1" xfId="1" applyNumberFormat="1" applyFont="1" applyFill="1" applyBorder="1" applyAlignment="1">
      <alignment horizontal="center" vertical="top" wrapText="1"/>
    </xf>
    <xf numFmtId="187" fontId="7" fillId="0" borderId="1" xfId="1" applyNumberFormat="1" applyFont="1" applyFill="1" applyBorder="1" applyAlignment="1">
      <alignment horizontal="right" vertical="top"/>
    </xf>
    <xf numFmtId="0" fontId="2" fillId="0" borderId="0" xfId="0" applyFont="1" applyBorder="1"/>
    <xf numFmtId="0" fontId="5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15" fillId="0" borderId="1" xfId="0" applyFont="1" applyBorder="1"/>
    <xf numFmtId="3" fontId="15" fillId="0" borderId="1" xfId="0" applyNumberFormat="1" applyFont="1" applyBorder="1"/>
    <xf numFmtId="0" fontId="15" fillId="0" borderId="0" xfId="0" applyFont="1" applyAlignment="1">
      <alignment textRotation="90"/>
    </xf>
    <xf numFmtId="0" fontId="15" fillId="0" borderId="0" xfId="0" applyFont="1" applyBorder="1"/>
    <xf numFmtId="0" fontId="15" fillId="0" borderId="0" xfId="0" applyFont="1" applyBorder="1" applyAlignment="1">
      <alignment textRotation="90"/>
    </xf>
    <xf numFmtId="0" fontId="4" fillId="0" borderId="0" xfId="0" applyFont="1"/>
    <xf numFmtId="0" fontId="15" fillId="0" borderId="0" xfId="0" applyFont="1" applyFill="1"/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/>
    <xf numFmtId="187" fontId="9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wrapText="1"/>
    </xf>
    <xf numFmtId="0" fontId="15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87" fontId="21" fillId="0" borderId="1" xfId="1" applyNumberFormat="1" applyFont="1" applyBorder="1" applyAlignment="1">
      <alignment vertical="top" wrapText="1"/>
    </xf>
    <xf numFmtId="0" fontId="4" fillId="0" borderId="0" xfId="0" applyFont="1" applyFill="1" applyAlignment="1"/>
    <xf numFmtId="0" fontId="24" fillId="0" borderId="0" xfId="0" applyFont="1"/>
    <xf numFmtId="0" fontId="15" fillId="0" borderId="0" xfId="0" applyFont="1" applyBorder="1" applyAlignment="1">
      <alignment horizontal="left" indent="1"/>
    </xf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2" fillId="0" borderId="0" xfId="0" applyFont="1" applyFill="1"/>
    <xf numFmtId="0" fontId="15" fillId="0" borderId="1" xfId="0" applyFont="1" applyFill="1" applyBorder="1" applyAlignment="1">
      <alignment horizontal="center" vertical="top"/>
    </xf>
    <xf numFmtId="187" fontId="19" fillId="0" borderId="0" xfId="1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5" fillId="0" borderId="0" xfId="0" applyFont="1" applyFill="1" applyBorder="1"/>
    <xf numFmtId="0" fontId="15" fillId="0" borderId="1" xfId="0" applyFont="1" applyFill="1" applyBorder="1" applyAlignment="1">
      <alignment textRotation="90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187" fontId="15" fillId="0" borderId="0" xfId="1" applyNumberFormat="1" applyFont="1"/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5" fillId="0" borderId="1" xfId="0" applyFont="1" applyFill="1" applyBorder="1"/>
    <xf numFmtId="0" fontId="7" fillId="0" borderId="1" xfId="1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center" vertical="top"/>
    </xf>
    <xf numFmtId="0" fontId="9" fillId="0" borderId="1" xfId="1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187" fontId="15" fillId="0" borderId="0" xfId="1" applyNumberFormat="1" applyFont="1" applyBorder="1"/>
    <xf numFmtId="0" fontId="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87" fontId="2" fillId="0" borderId="0" xfId="0" applyNumberFormat="1" applyFont="1" applyBorder="1"/>
    <xf numFmtId="0" fontId="22" fillId="0" borderId="0" xfId="0" applyFont="1" applyBorder="1" applyAlignment="1">
      <alignment horizontal="left" vertical="top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8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top"/>
    </xf>
    <xf numFmtId="0" fontId="10" fillId="0" borderId="0" xfId="0" applyFont="1" applyFill="1" applyAlignment="1"/>
    <xf numFmtId="187" fontId="4" fillId="0" borderId="0" xfId="0" applyNumberFormat="1" applyFont="1" applyFill="1" applyAlignment="1"/>
    <xf numFmtId="0" fontId="11" fillId="0" borderId="0" xfId="0" applyFont="1" applyFill="1" applyAlignment="1"/>
    <xf numFmtId="0" fontId="15" fillId="0" borderId="2" xfId="0" applyFont="1" applyBorder="1" applyAlignment="1">
      <alignment vertical="top" wrapText="1"/>
    </xf>
    <xf numFmtId="3" fontId="15" fillId="0" borderId="2" xfId="0" applyNumberFormat="1" applyFont="1" applyFill="1" applyBorder="1" applyAlignment="1">
      <alignment vertical="top" wrapText="1"/>
    </xf>
    <xf numFmtId="17" fontId="15" fillId="0" borderId="2" xfId="0" applyNumberFormat="1" applyFont="1" applyFill="1" applyBorder="1" applyAlignment="1">
      <alignment vertical="top" wrapText="1"/>
    </xf>
    <xf numFmtId="187" fontId="15" fillId="0" borderId="2" xfId="1" applyNumberFormat="1" applyFont="1" applyFill="1" applyBorder="1" applyAlignment="1">
      <alignment vertical="center" textRotation="90" wrapText="1"/>
    </xf>
    <xf numFmtId="187" fontId="4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187" fontId="20" fillId="0" borderId="1" xfId="1" applyNumberFormat="1" applyFont="1" applyFill="1" applyBorder="1" applyAlignment="1">
      <alignment horizontal="center" vertical="center" wrapText="1"/>
    </xf>
    <xf numFmtId="187" fontId="20" fillId="0" borderId="1" xfId="1" applyNumberFormat="1" applyFont="1" applyBorder="1" applyAlignment="1">
      <alignment vertical="top" wrapText="1"/>
    </xf>
    <xf numFmtId="0" fontId="11" fillId="0" borderId="0" xfId="0" applyFont="1"/>
    <xf numFmtId="187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 indent="1"/>
    </xf>
    <xf numFmtId="0" fontId="21" fillId="0" borderId="0" xfId="0" applyFont="1"/>
    <xf numFmtId="0" fontId="20" fillId="0" borderId="4" xfId="0" applyFont="1" applyBorder="1" applyAlignment="1">
      <alignment horizontal="center"/>
    </xf>
    <xf numFmtId="187" fontId="20" fillId="0" borderId="4" xfId="1" applyNumberFormat="1" applyFont="1" applyBorder="1" applyAlignment="1">
      <alignment vertical="top"/>
    </xf>
    <xf numFmtId="18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7" fontId="5" fillId="0" borderId="1" xfId="1" applyNumberFormat="1" applyFont="1" applyBorder="1" applyAlignment="1">
      <alignment vertical="center" textRotation="90"/>
    </xf>
    <xf numFmtId="0" fontId="7" fillId="0" borderId="1" xfId="0" applyFont="1" applyFill="1" applyBorder="1" applyAlignment="1">
      <alignment horizontal="left" vertical="top" indent="1"/>
    </xf>
    <xf numFmtId="43" fontId="9" fillId="0" borderId="1" xfId="1" applyFont="1" applyFill="1" applyBorder="1" applyAlignment="1">
      <alignment horizontal="right" vertical="top"/>
    </xf>
    <xf numFmtId="187" fontId="22" fillId="0" borderId="1" xfId="1" applyNumberFormat="1" applyFont="1" applyBorder="1" applyAlignment="1">
      <alignment vertical="center"/>
    </xf>
    <xf numFmtId="187" fontId="22" fillId="0" borderId="1" xfId="1" applyNumberFormat="1" applyFont="1" applyBorder="1"/>
    <xf numFmtId="187" fontId="22" fillId="0" borderId="1" xfId="1" applyNumberFormat="1" applyFont="1" applyBorder="1" applyAlignment="1">
      <alignment textRotation="90"/>
    </xf>
    <xf numFmtId="187" fontId="19" fillId="0" borderId="1" xfId="0" applyNumberFormat="1" applyFont="1" applyBorder="1"/>
    <xf numFmtId="187" fontId="4" fillId="0" borderId="0" xfId="1" applyNumberFormat="1" applyFont="1" applyFill="1" applyAlignment="1"/>
    <xf numFmtId="0" fontId="5" fillId="0" borderId="1" xfId="0" applyFont="1" applyFill="1" applyBorder="1"/>
    <xf numFmtId="0" fontId="24" fillId="0" borderId="0" xfId="0" applyFont="1" applyFill="1"/>
    <xf numFmtId="0" fontId="15" fillId="0" borderId="5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textRotation="90"/>
    </xf>
    <xf numFmtId="187" fontId="15" fillId="0" borderId="1" xfId="1" applyNumberFormat="1" applyFont="1" applyFill="1" applyBorder="1"/>
    <xf numFmtId="3" fontId="2" fillId="0" borderId="0" xfId="0" applyNumberFormat="1" applyFont="1" applyFill="1"/>
    <xf numFmtId="43" fontId="4" fillId="0" borderId="0" xfId="1" applyFont="1" applyFill="1" applyAlignment="1"/>
    <xf numFmtId="43" fontId="4" fillId="0" borderId="0" xfId="1" applyFont="1" applyAlignment="1"/>
    <xf numFmtId="187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0" xfId="0" applyFont="1" applyFill="1" applyAlignment="1">
      <alignment vertical="top"/>
    </xf>
    <xf numFmtId="187" fontId="15" fillId="0" borderId="0" xfId="1" applyNumberFormat="1" applyFont="1" applyFill="1" applyAlignment="1">
      <alignment vertical="top"/>
    </xf>
    <xf numFmtId="3" fontId="15" fillId="0" borderId="1" xfId="0" applyNumberFormat="1" applyFont="1" applyFill="1" applyBorder="1" applyAlignment="1">
      <alignment horizontal="right" vertical="top" wrapText="1"/>
    </xf>
    <xf numFmtId="17" fontId="15" fillId="0" borderId="1" xfId="0" applyNumberFormat="1" applyFont="1" applyBorder="1" applyAlignment="1">
      <alignment horizontal="left" vertical="top"/>
    </xf>
    <xf numFmtId="187" fontId="15" fillId="0" borderId="1" xfId="1" applyNumberFormat="1" applyFont="1" applyFill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187" fontId="19" fillId="0" borderId="1" xfId="1" applyNumberFormat="1" applyFont="1" applyFill="1" applyBorder="1" applyAlignment="1">
      <alignment vertical="top" wrapText="1"/>
    </xf>
    <xf numFmtId="187" fontId="19" fillId="0" borderId="1" xfId="1" applyNumberFormat="1" applyFont="1" applyFill="1" applyBorder="1" applyAlignment="1">
      <alignment vertical="top" textRotation="90" wrapText="1"/>
    </xf>
    <xf numFmtId="0" fontId="19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top"/>
    </xf>
    <xf numFmtId="187" fontId="5" fillId="0" borderId="1" xfId="1" applyNumberFormat="1" applyFont="1" applyBorder="1" applyAlignment="1">
      <alignment vertical="top" textRotation="90"/>
    </xf>
    <xf numFmtId="0" fontId="19" fillId="0" borderId="1" xfId="0" applyFont="1" applyFill="1" applyBorder="1" applyAlignment="1">
      <alignment horizontal="left" vertical="top" wrapText="1"/>
    </xf>
    <xf numFmtId="187" fontId="15" fillId="0" borderId="0" xfId="1" applyNumberFormat="1" applyFont="1" applyFill="1"/>
    <xf numFmtId="187" fontId="15" fillId="0" borderId="1" xfId="1" applyNumberFormat="1" applyFont="1" applyBorder="1" applyAlignment="1">
      <alignment vertical="top"/>
    </xf>
    <xf numFmtId="17" fontId="15" fillId="0" borderId="5" xfId="0" applyNumberFormat="1" applyFont="1" applyBorder="1" applyAlignment="1">
      <alignment horizontal="left" vertical="top"/>
    </xf>
    <xf numFmtId="187" fontId="15" fillId="0" borderId="1" xfId="1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7" fontId="15" fillId="0" borderId="1" xfId="0" applyNumberFormat="1" applyFont="1" applyBorder="1" applyAlignment="1">
      <alignment vertical="top"/>
    </xf>
    <xf numFmtId="187" fontId="15" fillId="0" borderId="1" xfId="1" applyNumberFormat="1" applyFont="1" applyBorder="1" applyAlignment="1">
      <alignment vertical="top" textRotation="90"/>
    </xf>
    <xf numFmtId="187" fontId="15" fillId="0" borderId="1" xfId="1" applyNumberFormat="1" applyFont="1" applyBorder="1" applyAlignment="1">
      <alignment horizontal="center" vertical="top"/>
    </xf>
    <xf numFmtId="187" fontId="15" fillId="0" borderId="1" xfId="1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vertical="top"/>
    </xf>
    <xf numFmtId="187" fontId="19" fillId="0" borderId="1" xfId="1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 textRotation="90"/>
    </xf>
    <xf numFmtId="3" fontId="19" fillId="0" borderId="1" xfId="0" applyNumberFormat="1" applyFont="1" applyFill="1" applyBorder="1" applyAlignment="1">
      <alignment vertical="top" textRotation="90"/>
    </xf>
    <xf numFmtId="190" fontId="19" fillId="0" borderId="1" xfId="0" applyNumberFormat="1" applyFon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 textRotation="180"/>
    </xf>
    <xf numFmtId="187" fontId="19" fillId="0" borderId="1" xfId="1" applyNumberFormat="1" applyFont="1" applyFill="1" applyBorder="1" applyAlignment="1">
      <alignment vertical="top" textRotation="90"/>
    </xf>
    <xf numFmtId="3" fontId="19" fillId="0" borderId="1" xfId="0" applyNumberFormat="1" applyFont="1" applyFill="1" applyBorder="1" applyAlignment="1">
      <alignment vertical="top" textRotation="180"/>
    </xf>
    <xf numFmtId="0" fontId="30" fillId="0" borderId="0" xfId="0" applyFont="1" applyBorder="1" applyAlignment="1">
      <alignment vertical="top"/>
    </xf>
    <xf numFmtId="3" fontId="19" fillId="0" borderId="1" xfId="0" applyNumberFormat="1" applyFont="1" applyFill="1" applyBorder="1" applyAlignment="1">
      <alignment vertical="top" textRotation="90" wrapText="1"/>
    </xf>
    <xf numFmtId="0" fontId="31" fillId="0" borderId="0" xfId="0" applyFont="1"/>
    <xf numFmtId="3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center" vertical="top"/>
    </xf>
    <xf numFmtId="17" fontId="19" fillId="0" borderId="1" xfId="0" applyNumberFormat="1" applyFont="1" applyFill="1" applyBorder="1" applyAlignment="1">
      <alignment horizontal="center" vertical="top" wrapText="1"/>
    </xf>
    <xf numFmtId="17" fontId="19" fillId="0" borderId="1" xfId="0" applyNumberFormat="1" applyFont="1" applyFill="1" applyBorder="1" applyAlignment="1">
      <alignment vertical="top"/>
    </xf>
    <xf numFmtId="187" fontId="22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187" fontId="22" fillId="0" borderId="1" xfId="1" applyNumberFormat="1" applyFont="1" applyFill="1" applyBorder="1" applyAlignment="1">
      <alignment horizontal="center" vertical="center" textRotation="90" wrapText="1"/>
    </xf>
    <xf numFmtId="187" fontId="22" fillId="0" borderId="1" xfId="0" applyNumberFormat="1" applyFont="1" applyFill="1" applyBorder="1" applyAlignment="1">
      <alignment vertical="center" wrapText="1"/>
    </xf>
    <xf numFmtId="17" fontId="19" fillId="0" borderId="1" xfId="0" applyNumberFormat="1" applyFont="1" applyFill="1" applyBorder="1" applyAlignment="1">
      <alignment vertical="top" wrapText="1"/>
    </xf>
    <xf numFmtId="187" fontId="22" fillId="0" borderId="1" xfId="1" applyNumberFormat="1" applyFont="1" applyFill="1" applyBorder="1" applyAlignment="1">
      <alignment vertical="center"/>
    </xf>
    <xf numFmtId="187" fontId="22" fillId="0" borderId="1" xfId="1" applyNumberFormat="1" applyFont="1" applyFill="1" applyBorder="1" applyAlignment="1">
      <alignment vertical="top" textRotation="90"/>
    </xf>
    <xf numFmtId="187" fontId="19" fillId="0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3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3" fontId="33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vertical="center" wrapText="1"/>
    </xf>
    <xf numFmtId="3" fontId="32" fillId="0" borderId="1" xfId="0" applyNumberFormat="1" applyFont="1" applyBorder="1" applyAlignment="1">
      <alignment vertical="center" textRotation="90" wrapText="1"/>
    </xf>
    <xf numFmtId="0" fontId="19" fillId="0" borderId="1" xfId="0" applyFont="1" applyFill="1" applyBorder="1" applyAlignment="1">
      <alignment horizontal="left" vertical="center"/>
    </xf>
    <xf numFmtId="190" fontId="19" fillId="0" borderId="0" xfId="0" applyNumberFormat="1" applyFont="1" applyAlignment="1">
      <alignment horizontal="left" vertical="top"/>
    </xf>
    <xf numFmtId="190" fontId="24" fillId="0" borderId="0" xfId="0" applyNumberFormat="1" applyFont="1"/>
    <xf numFmtId="190" fontId="22" fillId="0" borderId="1" xfId="1" applyNumberFormat="1" applyFont="1" applyBorder="1"/>
    <xf numFmtId="190" fontId="15" fillId="0" borderId="0" xfId="0" applyNumberFormat="1" applyFont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3" fontId="15" fillId="0" borderId="1" xfId="0" applyNumberFormat="1" applyFont="1" applyBorder="1" applyAlignment="1">
      <alignment vertical="top" wrapText="1"/>
    </xf>
    <xf numFmtId="187" fontId="15" fillId="0" borderId="1" xfId="1" applyNumberFormat="1" applyFont="1" applyBorder="1" applyAlignment="1">
      <alignment vertical="top" textRotation="90" wrapText="1"/>
    </xf>
    <xf numFmtId="0" fontId="5" fillId="0" borderId="1" xfId="0" applyFont="1" applyBorder="1" applyAlignment="1">
      <alignment vertical="top" wrapText="1"/>
    </xf>
    <xf numFmtId="187" fontId="5" fillId="0" borderId="1" xfId="1" applyNumberFormat="1" applyFont="1" applyBorder="1" applyAlignment="1">
      <alignment vertical="top" textRotation="90" wrapText="1"/>
    </xf>
    <xf numFmtId="187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187" fontId="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 textRotation="90"/>
    </xf>
    <xf numFmtId="187" fontId="1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87" fontId="5" fillId="0" borderId="1" xfId="0" applyNumberFormat="1" applyFont="1" applyFill="1" applyBorder="1" applyAlignment="1">
      <alignment vertical="top" textRotation="90" wrapText="1"/>
    </xf>
    <xf numFmtId="0" fontId="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 textRotation="90"/>
    </xf>
    <xf numFmtId="3" fontId="5" fillId="0" borderId="1" xfId="0" applyNumberFormat="1" applyFont="1" applyFill="1" applyBorder="1" applyAlignment="1">
      <alignment vertical="top" textRotation="90" wrapText="1"/>
    </xf>
    <xf numFmtId="3" fontId="5" fillId="0" borderId="1" xfId="0" applyNumberFormat="1" applyFont="1" applyFill="1" applyBorder="1" applyAlignment="1">
      <alignment vertical="center" wrapText="1"/>
    </xf>
    <xf numFmtId="18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/>
    <xf numFmtId="187" fontId="5" fillId="0" borderId="1" xfId="0" applyNumberFormat="1" applyFont="1" applyFill="1" applyBorder="1" applyAlignment="1">
      <alignment textRotation="90"/>
    </xf>
    <xf numFmtId="0" fontId="4" fillId="0" borderId="0" xfId="0" applyFont="1" applyBorder="1" applyAlignment="1">
      <alignment horizontal="center" vertical="top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190" fontId="15" fillId="2" borderId="1" xfId="0" applyNumberFormat="1" applyFont="1" applyFill="1" applyBorder="1"/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 wrapText="1"/>
    </xf>
    <xf numFmtId="187" fontId="15" fillId="2" borderId="1" xfId="1" applyNumberFormat="1" applyFont="1" applyFill="1" applyBorder="1" applyAlignment="1">
      <alignment horizontal="right" vertical="top" wrapText="1"/>
    </xf>
    <xf numFmtId="190" fontId="15" fillId="2" borderId="1" xfId="0" applyNumberFormat="1" applyFont="1" applyFill="1" applyBorder="1" applyAlignment="1">
      <alignment vertical="top" wrapText="1"/>
    </xf>
    <xf numFmtId="187" fontId="19" fillId="0" borderId="1" xfId="1" applyNumberFormat="1" applyFont="1" applyFill="1" applyBorder="1" applyAlignment="1">
      <alignment wrapText="1"/>
    </xf>
    <xf numFmtId="187" fontId="19" fillId="0" borderId="1" xfId="1" applyNumberFormat="1" applyFont="1" applyFill="1" applyBorder="1" applyAlignment="1">
      <alignment textRotation="90" wrapText="1"/>
    </xf>
    <xf numFmtId="0" fontId="15" fillId="2" borderId="1" xfId="0" applyFont="1" applyFill="1" applyBorder="1" applyAlignment="1">
      <alignment horizontal="left" vertical="top" wrapText="1"/>
    </xf>
    <xf numFmtId="187" fontId="19" fillId="0" borderId="1" xfId="1" applyNumberFormat="1" applyFont="1" applyFill="1" applyBorder="1"/>
    <xf numFmtId="187" fontId="19" fillId="2" borderId="1" xfId="1" applyNumberFormat="1" applyFont="1" applyFill="1" applyBorder="1" applyAlignment="1">
      <alignment vertical="top" textRotation="90"/>
    </xf>
    <xf numFmtId="190" fontId="15" fillId="0" borderId="1" xfId="0" applyNumberFormat="1" applyFont="1" applyBorder="1" applyAlignment="1">
      <alignment vertical="top"/>
    </xf>
    <xf numFmtId="187" fontId="19" fillId="2" borderId="1" xfId="1" applyNumberFormat="1" applyFont="1" applyFill="1" applyBorder="1" applyAlignment="1">
      <alignment vertical="top"/>
    </xf>
    <xf numFmtId="187" fontId="15" fillId="2" borderId="1" xfId="1" applyNumberFormat="1" applyFont="1" applyFill="1" applyBorder="1" applyAlignment="1">
      <alignment vertical="top"/>
    </xf>
    <xf numFmtId="190" fontId="15" fillId="2" borderId="1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187" fontId="19" fillId="2" borderId="1" xfId="1" applyNumberFormat="1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90" fontId="15" fillId="0" borderId="1" xfId="0" applyNumberFormat="1" applyFont="1" applyBorder="1"/>
    <xf numFmtId="187" fontId="15" fillId="0" borderId="1" xfId="1" applyNumberFormat="1" applyFont="1" applyBorder="1" applyAlignment="1">
      <alignment horizontal="left" vertical="top"/>
    </xf>
    <xf numFmtId="190" fontId="19" fillId="0" borderId="1" xfId="1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190" fontId="15" fillId="0" borderId="1" xfId="0" applyNumberFormat="1" applyFont="1" applyBorder="1" applyAlignment="1">
      <alignment horizontal="left" vertical="top"/>
    </xf>
    <xf numFmtId="190" fontId="15" fillId="0" borderId="1" xfId="0" applyNumberFormat="1" applyFont="1" applyBorder="1" applyAlignment="1">
      <alignment horizontal="left" vertical="top" wrapText="1"/>
    </xf>
    <xf numFmtId="190" fontId="15" fillId="0" borderId="1" xfId="0" applyNumberFormat="1" applyFont="1" applyFill="1" applyBorder="1" applyAlignment="1">
      <alignment horizontal="left" vertical="top"/>
    </xf>
    <xf numFmtId="187" fontId="15" fillId="0" borderId="1" xfId="1" applyNumberFormat="1" applyFont="1" applyFill="1" applyBorder="1" applyAlignment="1">
      <alignment horizontal="left" vertical="top" wrapText="1"/>
    </xf>
    <xf numFmtId="190" fontId="15" fillId="0" borderId="1" xfId="0" applyNumberFormat="1" applyFont="1" applyFill="1" applyBorder="1" applyAlignment="1">
      <alignment horizontal="left" vertical="top" wrapText="1"/>
    </xf>
    <xf numFmtId="187" fontId="34" fillId="2" borderId="1" xfId="1" applyNumberFormat="1" applyFont="1" applyFill="1" applyBorder="1" applyAlignment="1">
      <alignment horizontal="left" vertical="top" wrapText="1" readingOrder="1"/>
    </xf>
    <xf numFmtId="187" fontId="34" fillId="2" borderId="1" xfId="1" applyNumberFormat="1" applyFont="1" applyFill="1" applyBorder="1" applyAlignment="1">
      <alignment vertical="top" wrapText="1" readingOrder="1"/>
    </xf>
    <xf numFmtId="187" fontId="19" fillId="0" borderId="1" xfId="1" applyNumberFormat="1" applyFont="1" applyBorder="1" applyAlignment="1">
      <alignment vertical="top" textRotation="90" wrapText="1"/>
    </xf>
    <xf numFmtId="187" fontId="5" fillId="0" borderId="1" xfId="1" applyNumberFormat="1" applyFont="1" applyFill="1" applyBorder="1" applyAlignment="1">
      <alignment horizontal="left" vertical="top" textRotation="90" wrapText="1"/>
    </xf>
    <xf numFmtId="187" fontId="15" fillId="0" borderId="1" xfId="0" applyNumberFormat="1" applyFont="1" applyFill="1" applyBorder="1" applyAlignment="1">
      <alignment horizontal="left" vertical="top" wrapText="1"/>
    </xf>
    <xf numFmtId="187" fontId="5" fillId="0" borderId="1" xfId="1" applyNumberFormat="1" applyFont="1" applyFill="1" applyBorder="1" applyAlignment="1">
      <alignment horizontal="left" vertical="center" wrapText="1"/>
    </xf>
    <xf numFmtId="187" fontId="19" fillId="0" borderId="1" xfId="1" applyNumberFormat="1" applyFont="1" applyFill="1" applyBorder="1" applyAlignment="1">
      <alignment horizontal="left" vertical="top" textRotation="90"/>
    </xf>
    <xf numFmtId="3" fontId="15" fillId="0" borderId="1" xfId="0" applyNumberFormat="1" applyFont="1" applyFill="1" applyBorder="1"/>
    <xf numFmtId="189" fontId="15" fillId="0" borderId="1" xfId="0" applyNumberFormat="1" applyFont="1" applyFill="1" applyBorder="1" applyAlignment="1">
      <alignment textRotation="90"/>
    </xf>
    <xf numFmtId="0" fontId="15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left" vertical="top" wrapText="1"/>
    </xf>
    <xf numFmtId="189" fontId="15" fillId="0" borderId="1" xfId="0" applyNumberFormat="1" applyFont="1" applyFill="1" applyBorder="1" applyAlignment="1">
      <alignment horizontal="left" vertical="top" textRotation="90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 wrapText="1"/>
    </xf>
    <xf numFmtId="189" fontId="15" fillId="0" borderId="1" xfId="0" applyNumberFormat="1" applyFont="1" applyFill="1" applyBorder="1" applyAlignment="1">
      <alignment vertical="top" textRotation="90" wrapText="1"/>
    </xf>
    <xf numFmtId="189" fontId="15" fillId="0" borderId="1" xfId="0" applyNumberFormat="1" applyFont="1" applyFill="1" applyBorder="1" applyAlignment="1">
      <alignment vertical="top" textRotation="90"/>
    </xf>
    <xf numFmtId="3" fontId="15" fillId="0" borderId="1" xfId="0" applyNumberFormat="1" applyFont="1" applyFill="1" applyBorder="1" applyAlignment="1">
      <alignment horizontal="left" vertical="top"/>
    </xf>
    <xf numFmtId="189" fontId="15" fillId="0" borderId="1" xfId="0" applyNumberFormat="1" applyFont="1" applyFill="1" applyBorder="1" applyAlignment="1">
      <alignment horizontal="left" vertical="top" textRotation="90"/>
    </xf>
    <xf numFmtId="0" fontId="15" fillId="0" borderId="5" xfId="0" applyFont="1" applyFill="1" applyBorder="1" applyAlignment="1">
      <alignment horizontal="left" vertical="top" wrapText="1"/>
    </xf>
    <xf numFmtId="187" fontId="15" fillId="0" borderId="1" xfId="1" applyNumberFormat="1" applyFont="1" applyFill="1" applyBorder="1" applyAlignment="1">
      <alignment vertical="top" textRotation="90"/>
    </xf>
    <xf numFmtId="187" fontId="15" fillId="0" borderId="1" xfId="1" applyNumberFormat="1" applyFont="1" applyFill="1" applyBorder="1" applyAlignment="1">
      <alignment textRotation="90"/>
    </xf>
    <xf numFmtId="3" fontId="19" fillId="0" borderId="1" xfId="0" applyNumberFormat="1" applyFont="1" applyBorder="1" applyAlignment="1">
      <alignment vertical="top" wrapText="1"/>
    </xf>
    <xf numFmtId="189" fontId="19" fillId="0" borderId="1" xfId="0" applyNumberFormat="1" applyFont="1" applyBorder="1" applyAlignment="1">
      <alignment vertical="top" textRotation="90" wrapText="1"/>
    </xf>
    <xf numFmtId="0" fontId="19" fillId="0" borderId="0" xfId="0" applyFont="1" applyBorder="1"/>
    <xf numFmtId="0" fontId="19" fillId="2" borderId="1" xfId="0" applyFont="1" applyFill="1" applyBorder="1" applyAlignment="1">
      <alignment vertical="top" wrapText="1"/>
    </xf>
    <xf numFmtId="3" fontId="19" fillId="2" borderId="1" xfId="0" applyNumberFormat="1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center" vertical="top" wrapText="1"/>
    </xf>
    <xf numFmtId="189" fontId="19" fillId="2" borderId="1" xfId="0" applyNumberFormat="1" applyFont="1" applyFill="1" applyBorder="1" applyAlignment="1">
      <alignment horizontal="left" vertical="top" textRotation="90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3" fontId="22" fillId="0" borderId="1" xfId="0" applyNumberFormat="1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horizontal="center" vertical="top" textRotation="90"/>
    </xf>
    <xf numFmtId="189" fontId="15" fillId="0" borderId="1" xfId="0" applyNumberFormat="1" applyFont="1" applyFill="1" applyBorder="1" applyAlignment="1">
      <alignment horizontal="left" vertical="top"/>
    </xf>
    <xf numFmtId="61" fontId="15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/>
    <xf numFmtId="3" fontId="22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187" fontId="15" fillId="0" borderId="1" xfId="1" applyNumberFormat="1" applyFont="1" applyBorder="1" applyAlignment="1">
      <alignment vertical="top" wrapText="1"/>
    </xf>
    <xf numFmtId="187" fontId="15" fillId="0" borderId="1" xfId="1" applyNumberFormat="1" applyFont="1" applyFill="1" applyBorder="1" applyAlignment="1">
      <alignment vertical="top" textRotation="90" wrapText="1"/>
    </xf>
    <xf numFmtId="187" fontId="5" fillId="0" borderId="1" xfId="1" applyNumberFormat="1" applyFont="1" applyFill="1" applyBorder="1" applyAlignment="1">
      <alignment vertical="top" textRotation="90" wrapText="1"/>
    </xf>
    <xf numFmtId="0" fontId="5" fillId="0" borderId="0" xfId="0" applyFont="1" applyAlignment="1">
      <alignment wrapText="1"/>
    </xf>
    <xf numFmtId="187" fontId="5" fillId="0" borderId="1" xfId="1" applyNumberFormat="1" applyFont="1" applyBorder="1" applyAlignment="1">
      <alignment vertical="center" wrapText="1"/>
    </xf>
    <xf numFmtId="190" fontId="15" fillId="0" borderId="1" xfId="0" applyNumberFormat="1" applyFont="1" applyFill="1" applyBorder="1" applyAlignment="1">
      <alignment horizontal="center" vertical="top" wrapText="1"/>
    </xf>
    <xf numFmtId="187" fontId="15" fillId="0" borderId="1" xfId="1" applyNumberFormat="1" applyFont="1" applyFill="1" applyBorder="1" applyAlignment="1">
      <alignment vertical="top" wrapText="1"/>
    </xf>
    <xf numFmtId="187" fontId="5" fillId="0" borderId="1" xfId="1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17" fontId="15" fillId="0" borderId="1" xfId="0" applyNumberFormat="1" applyFont="1" applyFill="1" applyBorder="1" applyAlignment="1">
      <alignment horizontal="center" vertical="top" wrapText="1"/>
    </xf>
    <xf numFmtId="187" fontId="15" fillId="0" borderId="1" xfId="1" applyNumberFormat="1" applyFont="1" applyBorder="1" applyAlignment="1">
      <alignment textRotation="90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right" vertical="top" indent="1"/>
    </xf>
    <xf numFmtId="0" fontId="5" fillId="0" borderId="1" xfId="0" applyFont="1" applyBorder="1" applyAlignment="1">
      <alignment horizontal="center" vertical="top"/>
    </xf>
    <xf numFmtId="187" fontId="5" fillId="0" borderId="1" xfId="1" applyNumberFormat="1" applyFont="1" applyBorder="1" applyAlignment="1">
      <alignment horizontal="center" vertical="top" textRotation="90"/>
    </xf>
    <xf numFmtId="187" fontId="15" fillId="0" borderId="1" xfId="1" applyNumberFormat="1" applyFont="1" applyBorder="1" applyAlignment="1">
      <alignment horizontal="right" vertical="top" indent="1"/>
    </xf>
    <xf numFmtId="187" fontId="15" fillId="0" borderId="1" xfId="1" applyNumberFormat="1" applyFont="1" applyBorder="1" applyAlignment="1">
      <alignment horizontal="center" vertical="top" textRotation="90"/>
    </xf>
    <xf numFmtId="187" fontId="15" fillId="0" borderId="1" xfId="1" applyNumberFormat="1" applyFont="1" applyBorder="1" applyAlignment="1">
      <alignment horizontal="right" vertical="top" wrapText="1" indent="1"/>
    </xf>
    <xf numFmtId="0" fontId="15" fillId="0" borderId="1" xfId="1" applyNumberFormat="1" applyFont="1" applyBorder="1" applyAlignment="1">
      <alignment horizontal="right" vertical="top" wrapText="1" inden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 textRotation="90"/>
    </xf>
    <xf numFmtId="187" fontId="5" fillId="0" borderId="1" xfId="1" applyNumberFormat="1" applyFont="1" applyBorder="1" applyAlignment="1">
      <alignment horizontal="center" vertical="center"/>
    </xf>
    <xf numFmtId="4" fontId="15" fillId="0" borderId="0" xfId="0" applyNumberFormat="1" applyFont="1"/>
    <xf numFmtId="0" fontId="5" fillId="0" borderId="0" xfId="0" applyFont="1" applyFill="1"/>
    <xf numFmtId="3" fontId="5" fillId="0" borderId="1" xfId="0" applyNumberFormat="1" applyFont="1" applyFill="1" applyBorder="1" applyAlignment="1">
      <alignment horizontal="center" vertical="center" wrapText="1"/>
    </xf>
    <xf numFmtId="187" fontId="5" fillId="0" borderId="1" xfId="1" applyNumberFormat="1" applyFont="1" applyFill="1" applyBorder="1" applyAlignment="1">
      <alignment horizontal="center" vertical="top" textRotation="90" wrapText="1"/>
    </xf>
    <xf numFmtId="3" fontId="15" fillId="0" borderId="1" xfId="0" applyNumberFormat="1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 shrinkToFit="1"/>
    </xf>
    <xf numFmtId="3" fontId="15" fillId="2" borderId="1" xfId="0" applyNumberFormat="1" applyFont="1" applyFill="1" applyBorder="1" applyAlignment="1">
      <alignment horizontal="right" vertical="top" wrapText="1"/>
    </xf>
    <xf numFmtId="187" fontId="5" fillId="0" borderId="1" xfId="1" applyNumberFormat="1" applyFont="1" applyBorder="1" applyAlignment="1">
      <alignment vertical="center" textRotation="90" wrapText="1"/>
    </xf>
    <xf numFmtId="187" fontId="15" fillId="0" borderId="1" xfId="1" applyNumberFormat="1" applyFont="1" applyBorder="1" applyAlignment="1">
      <alignment textRotation="90" wrapText="1"/>
    </xf>
    <xf numFmtId="187" fontId="15" fillId="0" borderId="1" xfId="1" applyNumberFormat="1" applyFont="1" applyFill="1" applyBorder="1" applyAlignment="1">
      <alignment vertical="top"/>
    </xf>
    <xf numFmtId="15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left" vertical="center"/>
    </xf>
    <xf numFmtId="187" fontId="15" fillId="0" borderId="1" xfId="1" applyNumberFormat="1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top"/>
    </xf>
    <xf numFmtId="187" fontId="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187" fontId="5" fillId="0" borderId="1" xfId="1" applyNumberFormat="1" applyFont="1" applyBorder="1" applyAlignment="1">
      <alignment horizontal="center" vertical="top"/>
    </xf>
    <xf numFmtId="0" fontId="34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187" fontId="5" fillId="0" borderId="1" xfId="0" applyNumberFormat="1" applyFont="1" applyBorder="1"/>
    <xf numFmtId="0" fontId="15" fillId="0" borderId="1" xfId="0" applyFont="1" applyFill="1" applyBorder="1" applyAlignment="1">
      <alignment horizontal="center" vertical="top" wrapText="1" shrinkToFit="1"/>
    </xf>
    <xf numFmtId="187" fontId="15" fillId="0" borderId="1" xfId="1" applyNumberFormat="1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3" fontId="15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3" fontId="15" fillId="0" borderId="1" xfId="1" applyNumberFormat="1" applyFont="1" applyFill="1" applyBorder="1" applyAlignment="1" applyProtection="1">
      <alignment horizontal="right" vertical="top" shrinkToFit="1"/>
      <protection locked="0"/>
    </xf>
    <xf numFmtId="3" fontId="15" fillId="0" borderId="1" xfId="1" applyNumberFormat="1" applyFont="1" applyFill="1" applyBorder="1" applyAlignment="1" applyProtection="1">
      <alignment horizontal="right" vertical="top" textRotation="90" shrinkToFit="1"/>
      <protection locked="0"/>
    </xf>
    <xf numFmtId="17" fontId="15" fillId="0" borderId="1" xfId="0" applyNumberFormat="1" applyFont="1" applyFill="1" applyBorder="1" applyAlignment="1">
      <alignment horizontal="left" vertical="top" wrapText="1"/>
    </xf>
    <xf numFmtId="187" fontId="15" fillId="0" borderId="1" xfId="1" applyNumberFormat="1" applyFont="1" applyBorder="1" applyAlignment="1">
      <alignment vertical="center" textRotation="90" wrapText="1"/>
    </xf>
    <xf numFmtId="17" fontId="15" fillId="0" borderId="1" xfId="0" applyNumberFormat="1" applyFont="1" applyBorder="1" applyAlignment="1">
      <alignment vertical="top" wrapText="1"/>
    </xf>
    <xf numFmtId="0" fontId="5" fillId="0" borderId="1" xfId="0" applyFont="1" applyBorder="1"/>
    <xf numFmtId="3" fontId="5" fillId="0" borderId="1" xfId="0" applyNumberFormat="1" applyFont="1" applyBorder="1"/>
    <xf numFmtId="0" fontId="15" fillId="0" borderId="1" xfId="0" applyFont="1" applyBorder="1" applyAlignment="1">
      <alignment horizontal="left" vertical="top" wrapText="1" indent="1"/>
    </xf>
    <xf numFmtId="187" fontId="5" fillId="0" borderId="1" xfId="1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2" fillId="0" borderId="1" xfId="4" applyFont="1" applyFill="1" applyBorder="1" applyAlignment="1">
      <alignment vertical="top"/>
    </xf>
    <xf numFmtId="0" fontId="19" fillId="0" borderId="1" xfId="4" applyFont="1" applyFill="1" applyBorder="1" applyAlignment="1">
      <alignment vertical="top" wrapText="1"/>
    </xf>
    <xf numFmtId="0" fontId="22" fillId="0" borderId="1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 wrapText="1"/>
    </xf>
    <xf numFmtId="60" fontId="22" fillId="0" borderId="1" xfId="3" applyNumberFormat="1" applyFont="1" applyFill="1" applyBorder="1" applyAlignment="1">
      <alignment vertical="top" wrapText="1"/>
    </xf>
    <xf numFmtId="0" fontId="19" fillId="0" borderId="1" xfId="7" applyFont="1" applyFill="1" applyBorder="1" applyAlignment="1">
      <alignment horizontal="left" vertical="top" wrapText="1"/>
    </xf>
    <xf numFmtId="0" fontId="19" fillId="0" borderId="1" xfId="7" applyFont="1" applyFill="1" applyBorder="1" applyAlignment="1">
      <alignment vertical="top" wrapText="1"/>
    </xf>
    <xf numFmtId="0" fontId="19" fillId="0" borderId="1" xfId="7" applyFont="1" applyFill="1" applyBorder="1" applyAlignment="1">
      <alignment horizontal="left" vertical="top"/>
    </xf>
    <xf numFmtId="187" fontId="19" fillId="0" borderId="1" xfId="1" applyNumberFormat="1" applyFont="1" applyFill="1" applyBorder="1" applyAlignment="1">
      <alignment horizontal="left" vertical="top" wrapText="1"/>
    </xf>
    <xf numFmtId="187" fontId="19" fillId="0" borderId="1" xfId="1" applyNumberFormat="1" applyFont="1" applyFill="1" applyBorder="1" applyAlignment="1">
      <alignment horizontal="center" vertical="top" wrapText="1"/>
    </xf>
    <xf numFmtId="3" fontId="19" fillId="0" borderId="1" xfId="7" applyNumberFormat="1" applyFont="1" applyFill="1" applyBorder="1" applyAlignment="1">
      <alignment horizontal="left" vertical="top" wrapText="1"/>
    </xf>
    <xf numFmtId="3" fontId="19" fillId="0" borderId="1" xfId="7" applyNumberFormat="1" applyFont="1" applyFill="1" applyBorder="1" applyAlignment="1">
      <alignment horizontal="right" vertical="top"/>
    </xf>
    <xf numFmtId="3" fontId="19" fillId="0" borderId="1" xfId="7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 vertical="top" wrapText="1" shrinkToFit="1"/>
    </xf>
    <xf numFmtId="3" fontId="19" fillId="0" borderId="1" xfId="0" applyNumberFormat="1" applyFont="1" applyFill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horizontal="right" vertical="top"/>
    </xf>
    <xf numFmtId="3" fontId="22" fillId="0" borderId="1" xfId="0" applyNumberFormat="1" applyFont="1" applyFill="1" applyBorder="1" applyAlignment="1">
      <alignment vertical="top" textRotation="90"/>
    </xf>
    <xf numFmtId="187" fontId="19" fillId="0" borderId="1" xfId="1" applyNumberFormat="1" applyFont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59" fontId="19" fillId="0" borderId="1" xfId="0" applyNumberFormat="1" applyFont="1" applyFill="1" applyBorder="1" applyAlignment="1">
      <alignment horizontal="left" vertical="top" wrapText="1"/>
    </xf>
    <xf numFmtId="187" fontId="19" fillId="0" borderId="1" xfId="1" applyNumberFormat="1" applyFont="1" applyFill="1" applyBorder="1" applyAlignment="1">
      <alignment horizontal="center" vertical="top" textRotation="90" wrapText="1"/>
    </xf>
    <xf numFmtId="17" fontId="19" fillId="0" borderId="1" xfId="0" applyNumberFormat="1" applyFont="1" applyFill="1" applyBorder="1" applyAlignment="1">
      <alignment horizontal="center" vertical="top"/>
    </xf>
    <xf numFmtId="0" fontId="19" fillId="0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7" fontId="19" fillId="0" borderId="1" xfId="1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top" textRotation="90" wrapText="1"/>
    </xf>
    <xf numFmtId="187" fontId="22" fillId="0" borderId="4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187" fontId="22" fillId="0" borderId="4" xfId="0" applyNumberFormat="1" applyFont="1" applyFill="1" applyBorder="1" applyAlignment="1">
      <alignment vertical="center" textRotation="90" wrapText="1"/>
    </xf>
    <xf numFmtId="0" fontId="19" fillId="0" borderId="0" xfId="0" applyFont="1" applyFill="1" applyAlignment="1">
      <alignment textRotation="9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/>
    </xf>
    <xf numFmtId="187" fontId="22" fillId="0" borderId="4" xfId="1" applyNumberFormat="1" applyFont="1" applyFill="1" applyBorder="1" applyAlignment="1">
      <alignment vertical="center" wrapText="1"/>
    </xf>
    <xf numFmtId="187" fontId="22" fillId="0" borderId="4" xfId="1" applyNumberFormat="1" applyFont="1" applyFill="1" applyBorder="1" applyAlignment="1">
      <alignment vertical="center" textRotation="90" wrapText="1"/>
    </xf>
    <xf numFmtId="187" fontId="22" fillId="0" borderId="1" xfId="0" applyNumberFormat="1" applyFont="1" applyFill="1" applyBorder="1" applyAlignment="1">
      <alignment vertical="center"/>
    </xf>
    <xf numFmtId="187" fontId="22" fillId="0" borderId="1" xfId="1" applyNumberFormat="1" applyFont="1" applyFill="1" applyBorder="1" applyAlignment="1">
      <alignment vertical="center" textRotation="90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/>
    <xf numFmtId="3" fontId="19" fillId="0" borderId="1" xfId="1" applyNumberFormat="1" applyFont="1" applyFill="1" applyBorder="1" applyAlignment="1">
      <alignment vertical="top" wrapText="1" readingOrder="1"/>
    </xf>
    <xf numFmtId="15" fontId="19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top"/>
    </xf>
    <xf numFmtId="0" fontId="19" fillId="0" borderId="2" xfId="0" applyFont="1" applyFill="1" applyBorder="1" applyAlignment="1">
      <alignment vertical="top" wrapText="1"/>
    </xf>
    <xf numFmtId="17" fontId="19" fillId="0" borderId="1" xfId="0" applyNumberFormat="1" applyFont="1" applyFill="1" applyBorder="1" applyAlignment="1">
      <alignment horizontal="left" vertical="top" wrapText="1"/>
    </xf>
    <xf numFmtId="187" fontId="19" fillId="0" borderId="1" xfId="1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 wrapText="1"/>
    </xf>
    <xf numFmtId="187" fontId="19" fillId="0" borderId="1" xfId="0" applyNumberFormat="1" applyFont="1" applyFill="1" applyBorder="1" applyAlignment="1">
      <alignment vertical="top"/>
    </xf>
    <xf numFmtId="0" fontId="22" fillId="0" borderId="1" xfId="3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22" fillId="0" borderId="1" xfId="35" applyFont="1" applyFill="1" applyBorder="1" applyAlignment="1">
      <alignment vertical="top" wrapText="1"/>
    </xf>
    <xf numFmtId="0" fontId="19" fillId="0" borderId="1" xfId="35" applyFont="1" applyFill="1" applyBorder="1" applyAlignment="1">
      <alignment vertical="top" wrapText="1"/>
    </xf>
    <xf numFmtId="3" fontId="19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top" wrapText="1"/>
    </xf>
    <xf numFmtId="187" fontId="19" fillId="0" borderId="1" xfId="1" applyNumberFormat="1" applyFont="1" applyFill="1" applyBorder="1" applyAlignment="1">
      <alignment horizontal="center" vertical="top" wrapText="1"/>
    </xf>
    <xf numFmtId="187" fontId="19" fillId="0" borderId="1" xfId="1" applyNumberFormat="1" applyFont="1" applyFill="1" applyBorder="1" applyAlignment="1">
      <alignment horizontal="center" vertical="center" textRotation="90" wrapText="1"/>
    </xf>
    <xf numFmtId="187" fontId="19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87" fontId="19" fillId="0" borderId="1" xfId="1" applyNumberFormat="1" applyFont="1" applyFill="1" applyBorder="1" applyAlignment="1">
      <alignment vertical="center" textRotation="90" wrapText="1"/>
    </xf>
    <xf numFmtId="0" fontId="22" fillId="0" borderId="1" xfId="0" applyFont="1" applyFill="1" applyBorder="1"/>
    <xf numFmtId="187" fontId="19" fillId="0" borderId="1" xfId="1" applyNumberFormat="1" applyFont="1" applyFill="1" applyBorder="1" applyAlignment="1">
      <alignment horizontal="center" vertical="top"/>
    </xf>
    <xf numFmtId="187" fontId="19" fillId="0" borderId="1" xfId="1" applyNumberFormat="1" applyFont="1" applyFill="1" applyBorder="1" applyAlignment="1">
      <alignment horizontal="center" vertical="top" textRotation="90"/>
    </xf>
    <xf numFmtId="0" fontId="19" fillId="0" borderId="1" xfId="0" applyFont="1" applyFill="1" applyBorder="1" applyAlignment="1">
      <alignment horizontal="center" vertical="center"/>
    </xf>
    <xf numFmtId="187" fontId="19" fillId="0" borderId="1" xfId="1" applyNumberFormat="1" applyFont="1" applyFill="1" applyBorder="1" applyAlignment="1">
      <alignment vertical="center" textRotation="90"/>
    </xf>
    <xf numFmtId="187" fontId="22" fillId="0" borderId="1" xfId="1" applyNumberFormat="1" applyFont="1" applyFill="1" applyBorder="1" applyAlignment="1">
      <alignment horizontal="center" vertical="top" textRotation="90"/>
    </xf>
    <xf numFmtId="0" fontId="22" fillId="0" borderId="1" xfId="0" applyFont="1" applyFill="1" applyBorder="1" applyAlignment="1">
      <alignment horizontal="center" vertical="top"/>
    </xf>
    <xf numFmtId="187" fontId="22" fillId="0" borderId="1" xfId="1" applyNumberFormat="1" applyFont="1" applyFill="1" applyBorder="1" applyAlignment="1">
      <alignment textRotation="90"/>
    </xf>
    <xf numFmtId="187" fontId="19" fillId="0" borderId="1" xfId="1" applyNumberFormat="1" applyFont="1" applyFill="1" applyBorder="1" applyAlignment="1">
      <alignment textRotation="90"/>
    </xf>
    <xf numFmtId="43" fontId="22" fillId="0" borderId="1" xfId="0" applyNumberFormat="1" applyFont="1" applyFill="1" applyBorder="1"/>
    <xf numFmtId="187" fontId="22" fillId="0" borderId="1" xfId="1" applyNumberFormat="1" applyFont="1" applyFill="1" applyBorder="1" applyAlignment="1">
      <alignment horizontal="center" vertical="top" textRotation="90" wrapText="1"/>
    </xf>
    <xf numFmtId="0" fontId="19" fillId="0" borderId="1" xfId="0" applyFont="1" applyFill="1" applyBorder="1" applyAlignment="1">
      <alignment vertical="top" textRotation="90" wrapText="1"/>
    </xf>
    <xf numFmtId="187" fontId="19" fillId="0" borderId="0" xfId="0" applyNumberFormat="1" applyFont="1" applyFill="1"/>
    <xf numFmtId="187" fontId="22" fillId="0" borderId="1" xfId="1" applyNumberFormat="1" applyFont="1" applyFill="1" applyBorder="1" applyAlignment="1">
      <alignment vertical="top" textRotation="90" wrapText="1"/>
    </xf>
    <xf numFmtId="3" fontId="19" fillId="0" borderId="1" xfId="1" applyNumberFormat="1" applyFont="1" applyFill="1" applyBorder="1" applyAlignment="1" applyProtection="1">
      <alignment horizontal="right" vertical="top" textRotation="90" shrinkToFit="1"/>
      <protection locked="0"/>
    </xf>
    <xf numFmtId="0" fontId="22" fillId="0" borderId="1" xfId="0" applyFont="1" applyFill="1" applyBorder="1" applyAlignment="1">
      <alignment vertical="top" textRotation="90" wrapText="1"/>
    </xf>
    <xf numFmtId="3" fontId="22" fillId="0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left" vertical="top" wrapText="1"/>
    </xf>
    <xf numFmtId="3" fontId="19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3" fontId="19" fillId="0" borderId="1" xfId="1" applyNumberFormat="1" applyFont="1" applyFill="1" applyBorder="1" applyAlignment="1" applyProtection="1">
      <alignment horizontal="right" vertical="top" shrinkToFit="1"/>
      <protection locked="0"/>
    </xf>
    <xf numFmtId="3" fontId="22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top" textRotation="90" wrapText="1"/>
    </xf>
    <xf numFmtId="3" fontId="19" fillId="0" borderId="0" xfId="0" applyNumberFormat="1" applyFont="1" applyFill="1"/>
    <xf numFmtId="187" fontId="22" fillId="0" borderId="1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187" fontId="22" fillId="0" borderId="1" xfId="0" applyNumberFormat="1" applyFont="1" applyFill="1" applyBorder="1" applyAlignment="1">
      <alignment vertical="top" textRotation="90" wrapText="1"/>
    </xf>
    <xf numFmtId="187" fontId="19" fillId="0" borderId="1" xfId="1" applyNumberFormat="1" applyFont="1" applyFill="1" applyBorder="1" applyAlignment="1" applyProtection="1">
      <alignment horizontal="right" vertical="top" textRotation="90" shrinkToFit="1"/>
      <protection locked="0"/>
    </xf>
    <xf numFmtId="187" fontId="19" fillId="0" borderId="1" xfId="1" applyNumberFormat="1" applyFont="1" applyFill="1" applyBorder="1" applyAlignment="1">
      <alignment horizontal="right" vertical="top" wrapText="1"/>
    </xf>
    <xf numFmtId="187" fontId="22" fillId="0" borderId="1" xfId="0" applyNumberFormat="1" applyFont="1" applyFill="1" applyBorder="1" applyAlignment="1">
      <alignment vertical="center" textRotation="90"/>
    </xf>
    <xf numFmtId="187" fontId="1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/>
    <xf numFmtId="187" fontId="22" fillId="0" borderId="1" xfId="0" applyNumberFormat="1" applyFont="1" applyFill="1" applyBorder="1" applyAlignment="1">
      <alignment textRotation="90"/>
    </xf>
    <xf numFmtId="187" fontId="19" fillId="0" borderId="1" xfId="0" applyNumberFormat="1" applyFont="1" applyFill="1" applyBorder="1"/>
    <xf numFmtId="0" fontId="19" fillId="0" borderId="0" xfId="0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indent="1"/>
    </xf>
    <xf numFmtId="0" fontId="19" fillId="0" borderId="5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right" vertical="top" wrapText="1"/>
    </xf>
    <xf numFmtId="190" fontId="19" fillId="0" borderId="1" xfId="0" applyNumberFormat="1" applyFont="1" applyFill="1" applyBorder="1" applyAlignment="1">
      <alignment horizontal="center" vertical="top"/>
    </xf>
    <xf numFmtId="0" fontId="19" fillId="0" borderId="1" xfId="0" applyNumberFormat="1" applyFont="1" applyFill="1" applyBorder="1" applyAlignment="1">
      <alignment vertical="top" wrapText="1"/>
    </xf>
    <xf numFmtId="187" fontId="22" fillId="0" borderId="1" xfId="1" applyNumberFormat="1" applyFont="1" applyFill="1" applyBorder="1" applyAlignment="1">
      <alignment vertical="center" wrapText="1"/>
    </xf>
    <xf numFmtId="187" fontId="19" fillId="0" borderId="1" xfId="1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vertical="center" textRotation="90" wrapText="1"/>
    </xf>
    <xf numFmtId="3" fontId="19" fillId="0" borderId="1" xfId="1" applyNumberFormat="1" applyFont="1" applyFill="1" applyBorder="1" applyAlignment="1">
      <alignment horizontal="right" vertical="top" wrapText="1"/>
    </xf>
    <xf numFmtId="3" fontId="19" fillId="0" borderId="1" xfId="1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 textRotation="90" wrapText="1"/>
    </xf>
    <xf numFmtId="43" fontId="19" fillId="0" borderId="1" xfId="1" applyFont="1" applyFill="1" applyBorder="1" applyAlignment="1">
      <alignment vertical="top" wrapText="1"/>
    </xf>
    <xf numFmtId="188" fontId="19" fillId="0" borderId="1" xfId="1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center" wrapText="1"/>
    </xf>
    <xf numFmtId="15" fontId="19" fillId="0" borderId="1" xfId="0" applyNumberFormat="1" applyFont="1" applyFill="1" applyBorder="1" applyAlignment="1">
      <alignment vertical="center" textRotation="90" wrapText="1"/>
    </xf>
    <xf numFmtId="0" fontId="19" fillId="0" borderId="1" xfId="0" applyFont="1" applyFill="1" applyBorder="1" applyAlignment="1">
      <alignment horizontal="left" vertical="top" wrapText="1" shrinkToFit="1"/>
    </xf>
    <xf numFmtId="0" fontId="19" fillId="0" borderId="1" xfId="0" applyFont="1" applyFill="1" applyBorder="1" applyAlignment="1">
      <alignment textRotation="90"/>
    </xf>
    <xf numFmtId="3" fontId="22" fillId="0" borderId="1" xfId="0" applyNumberFormat="1" applyFont="1" applyFill="1" applyBorder="1" applyAlignment="1">
      <alignment horizontal="right" vertical="top" wrapText="1"/>
    </xf>
    <xf numFmtId="3" fontId="19" fillId="0" borderId="2" xfId="0" applyNumberFormat="1" applyFont="1" applyFill="1" applyBorder="1" applyAlignment="1">
      <alignment vertical="top" wrapText="1"/>
    </xf>
    <xf numFmtId="17" fontId="19" fillId="0" borderId="2" xfId="0" applyNumberFormat="1" applyFont="1" applyFill="1" applyBorder="1" applyAlignment="1">
      <alignment vertical="top" wrapText="1"/>
    </xf>
    <xf numFmtId="187" fontId="19" fillId="0" borderId="2" xfId="1" applyNumberFormat="1" applyFont="1" applyFill="1" applyBorder="1" applyAlignment="1">
      <alignment vertical="center" textRotation="90" wrapText="1"/>
    </xf>
    <xf numFmtId="0" fontId="19" fillId="0" borderId="4" xfId="0" applyFont="1" applyFill="1" applyBorder="1" applyAlignment="1">
      <alignment horizontal="left" vertical="top" wrapText="1"/>
    </xf>
    <xf numFmtId="187" fontId="22" fillId="0" borderId="1" xfId="1" applyNumberFormat="1" applyFont="1" applyFill="1" applyBorder="1" applyAlignment="1">
      <alignment vertical="center" textRotation="90" wrapText="1"/>
    </xf>
    <xf numFmtId="0" fontId="36" fillId="0" borderId="0" xfId="0" applyFont="1" applyFill="1"/>
    <xf numFmtId="187" fontId="22" fillId="0" borderId="1" xfId="1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87" fontId="22" fillId="0" borderId="1" xfId="1" applyNumberFormat="1" applyFont="1" applyFill="1" applyBorder="1" applyAlignment="1">
      <alignment horizontal="left" vertical="center" textRotation="90" wrapText="1"/>
    </xf>
    <xf numFmtId="187" fontId="22" fillId="0" borderId="1" xfId="0" applyNumberFormat="1" applyFont="1" applyFill="1" applyBorder="1" applyAlignment="1">
      <alignment horizontal="left" vertical="center" textRotation="90" wrapText="1"/>
    </xf>
    <xf numFmtId="0" fontId="21" fillId="0" borderId="1" xfId="3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/>
    </xf>
    <xf numFmtId="187" fontId="19" fillId="0" borderId="2" xfId="1" applyNumberFormat="1" applyFont="1" applyFill="1" applyBorder="1" applyAlignment="1">
      <alignment vertical="top" wrapText="1"/>
    </xf>
    <xf numFmtId="187" fontId="19" fillId="0" borderId="4" xfId="1" applyNumberFormat="1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187" fontId="22" fillId="0" borderId="1" xfId="0" applyNumberFormat="1" applyFont="1" applyFill="1" applyBorder="1"/>
    <xf numFmtId="0" fontId="4" fillId="0" borderId="0" xfId="0" applyFont="1" applyBorder="1" applyAlignment="1"/>
    <xf numFmtId="0" fontId="18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left" vertical="top" wrapText="1" indent="2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/>
    <xf numFmtId="187" fontId="19" fillId="0" borderId="1" xfId="1" applyNumberFormat="1" applyFont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indent="2"/>
    </xf>
    <xf numFmtId="0" fontId="5" fillId="0" borderId="1" xfId="0" applyFont="1" applyBorder="1" applyAlignment="1">
      <alignment horizontal="center"/>
    </xf>
    <xf numFmtId="187" fontId="5" fillId="0" borderId="1" xfId="1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187" fontId="15" fillId="0" borderId="1" xfId="1" applyNumberFormat="1" applyFont="1" applyFill="1" applyBorder="1" applyAlignment="1">
      <alignment horizontal="center" vertical="top" textRotation="90"/>
    </xf>
    <xf numFmtId="187" fontId="2" fillId="0" borderId="1" xfId="1" applyNumberFormat="1" applyFont="1" applyBorder="1" applyAlignment="1">
      <alignment horizontal="left"/>
    </xf>
    <xf numFmtId="187" fontId="15" fillId="0" borderId="1" xfId="1" applyNumberFormat="1" applyFont="1" applyFill="1" applyBorder="1" applyAlignment="1">
      <alignment horizontal="right" vertical="top" wrapText="1"/>
    </xf>
    <xf numFmtId="187" fontId="15" fillId="0" borderId="1" xfId="1" applyNumberFormat="1" applyFont="1" applyFill="1" applyBorder="1" applyAlignment="1">
      <alignment horizontal="left" textRotation="90"/>
    </xf>
    <xf numFmtId="187" fontId="5" fillId="0" borderId="1" xfId="1" applyNumberFormat="1" applyFont="1" applyBorder="1" applyAlignment="1">
      <alignment horizontal="left" textRotation="90"/>
    </xf>
    <xf numFmtId="187" fontId="15" fillId="0" borderId="1" xfId="1" applyNumberFormat="1" applyFont="1" applyFill="1" applyBorder="1" applyAlignment="1">
      <alignment horizontal="left"/>
    </xf>
    <xf numFmtId="187" fontId="19" fillId="0" borderId="1" xfId="1" applyNumberFormat="1" applyFont="1" applyFill="1" applyBorder="1" applyAlignment="1">
      <alignment horizontal="left"/>
    </xf>
    <xf numFmtId="187" fontId="19" fillId="0" borderId="1" xfId="1" applyNumberFormat="1" applyFont="1" applyFill="1" applyBorder="1" applyAlignment="1">
      <alignment horizontal="left" textRotation="90"/>
    </xf>
    <xf numFmtId="187" fontId="15" fillId="0" borderId="1" xfId="1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187" fontId="5" fillId="0" borderId="0" xfId="1" applyNumberFormat="1" applyFont="1" applyBorder="1" applyAlignment="1">
      <alignment horizontal="left" textRotation="90"/>
    </xf>
    <xf numFmtId="187" fontId="15" fillId="0" borderId="0" xfId="0" applyNumberFormat="1" applyFont="1" applyBorder="1" applyAlignment="1">
      <alignment vertical="top"/>
    </xf>
    <xf numFmtId="187" fontId="15" fillId="0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/>
    <xf numFmtId="187" fontId="5" fillId="0" borderId="1" xfId="0" applyNumberFormat="1" applyFont="1" applyFill="1" applyBorder="1" applyAlignment="1">
      <alignment horizontal="center" textRotation="90" wrapText="1"/>
    </xf>
    <xf numFmtId="187" fontId="5" fillId="0" borderId="1" xfId="1" applyNumberFormat="1" applyFont="1" applyBorder="1" applyAlignment="1">
      <alignment textRotation="90"/>
    </xf>
    <xf numFmtId="190" fontId="22" fillId="0" borderId="1" xfId="0" applyNumberFormat="1" applyFont="1" applyFill="1" applyBorder="1" applyAlignment="1">
      <alignment horizontal="center" vertical="center" wrapText="1"/>
    </xf>
    <xf numFmtId="190" fontId="19" fillId="0" borderId="1" xfId="0" applyNumberFormat="1" applyFont="1" applyFill="1" applyBorder="1" applyAlignment="1">
      <alignment vertical="top" wrapText="1"/>
    </xf>
    <xf numFmtId="190" fontId="19" fillId="0" borderId="1" xfId="0" applyNumberFormat="1" applyFont="1" applyFill="1" applyBorder="1" applyAlignment="1">
      <alignment horizontal="left" vertical="top" wrapText="1"/>
    </xf>
    <xf numFmtId="190" fontId="19" fillId="0" borderId="1" xfId="0" applyNumberFormat="1" applyFont="1" applyFill="1" applyBorder="1" applyAlignment="1">
      <alignment horizontal="left" vertical="top"/>
    </xf>
    <xf numFmtId="190" fontId="22" fillId="0" borderId="1" xfId="0" applyNumberFormat="1" applyFont="1" applyFill="1" applyBorder="1" applyAlignment="1">
      <alignment vertical="top" wrapText="1"/>
    </xf>
    <xf numFmtId="190" fontId="22" fillId="0" borderId="1" xfId="0" applyNumberFormat="1" applyFont="1" applyFill="1" applyBorder="1" applyAlignment="1">
      <alignment vertical="top"/>
    </xf>
    <xf numFmtId="190" fontId="32" fillId="0" borderId="1" xfId="0" applyNumberFormat="1" applyFont="1" applyBorder="1" applyAlignment="1">
      <alignment vertical="top" wrapText="1"/>
    </xf>
    <xf numFmtId="190" fontId="33" fillId="0" borderId="1" xfId="0" applyNumberFormat="1" applyFont="1" applyBorder="1" applyAlignment="1">
      <alignment vertical="top" wrapText="1"/>
    </xf>
    <xf numFmtId="187" fontId="24" fillId="0" borderId="0" xfId="0" applyNumberFormat="1" applyFont="1"/>
    <xf numFmtId="3" fontId="24" fillId="0" borderId="0" xfId="0" applyNumberFormat="1" applyFont="1"/>
    <xf numFmtId="3" fontId="15" fillId="0" borderId="0" xfId="0" applyNumberFormat="1" applyFont="1"/>
    <xf numFmtId="190" fontId="15" fillId="0" borderId="0" xfId="0" applyNumberFormat="1" applyFont="1"/>
    <xf numFmtId="187" fontId="15" fillId="0" borderId="0" xfId="0" applyNumberFormat="1" applyFont="1"/>
    <xf numFmtId="0" fontId="15" fillId="0" borderId="1" xfId="0" applyFont="1" applyFill="1" applyBorder="1" applyAlignment="1">
      <alignment horizontal="left" vertical="center"/>
    </xf>
    <xf numFmtId="3" fontId="1" fillId="0" borderId="0" xfId="0" applyNumberFormat="1" applyFont="1" applyBorder="1"/>
    <xf numFmtId="189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 horizontal="left"/>
    </xf>
    <xf numFmtId="0" fontId="15" fillId="0" borderId="1" xfId="0" applyFont="1" applyFill="1" applyBorder="1" applyAlignment="1"/>
    <xf numFmtId="0" fontId="1" fillId="0" borderId="0" xfId="0" applyFont="1" applyBorder="1"/>
    <xf numFmtId="0" fontId="15" fillId="0" borderId="0" xfId="0" applyFont="1" applyFill="1" applyBorder="1" applyAlignment="1">
      <alignment vertical="center"/>
    </xf>
    <xf numFmtId="187" fontId="5" fillId="0" borderId="1" xfId="1" applyNumberFormat="1" applyFont="1" applyFill="1" applyBorder="1" applyAlignment="1">
      <alignment vertical="center" textRotation="90"/>
    </xf>
    <xf numFmtId="0" fontId="5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top" textRotation="90" wrapText="1"/>
    </xf>
    <xf numFmtId="187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87" fontId="5" fillId="0" borderId="4" xfId="0" applyNumberFormat="1" applyFont="1" applyFill="1" applyBorder="1" applyAlignment="1">
      <alignment vertical="center" textRotation="90" wrapText="1"/>
    </xf>
    <xf numFmtId="0" fontId="15" fillId="0" borderId="0" xfId="0" applyFont="1" applyFill="1" applyAlignment="1">
      <alignment textRotation="90"/>
    </xf>
    <xf numFmtId="0" fontId="15" fillId="0" borderId="4" xfId="0" applyFont="1" applyFill="1" applyBorder="1" applyAlignment="1">
      <alignment horizontal="center" vertical="top" wrapText="1"/>
    </xf>
    <xf numFmtId="187" fontId="5" fillId="0" borderId="4" xfId="1" applyNumberFormat="1" applyFont="1" applyFill="1" applyBorder="1" applyAlignment="1">
      <alignment vertical="center" wrapText="1"/>
    </xf>
    <xf numFmtId="187" fontId="5" fillId="0" borderId="4" xfId="1" applyNumberFormat="1" applyFont="1" applyFill="1" applyBorder="1" applyAlignment="1">
      <alignment vertical="center" textRotation="90" wrapText="1"/>
    </xf>
    <xf numFmtId="15" fontId="1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187" fontId="5" fillId="0" borderId="1" xfId="1" applyNumberFormat="1" applyFont="1" applyFill="1" applyBorder="1" applyAlignment="1">
      <alignment horizontal="left" vertical="center" textRotation="90" wrapText="1"/>
    </xf>
    <xf numFmtId="187" fontId="5" fillId="0" borderId="1" xfId="0" applyNumberFormat="1" applyFont="1" applyFill="1" applyBorder="1" applyAlignment="1">
      <alignment horizontal="left" vertical="center" textRotation="90" wrapText="1"/>
    </xf>
    <xf numFmtId="187" fontId="15" fillId="0" borderId="1" xfId="1" applyNumberFormat="1" applyFont="1" applyBorder="1" applyAlignment="1">
      <alignment horizontal="left" vertical="top" textRotation="90"/>
    </xf>
    <xf numFmtId="0" fontId="27" fillId="0" borderId="1" xfId="3" applyFont="1" applyFill="1" applyBorder="1" applyAlignment="1">
      <alignment vertical="top" wrapText="1"/>
    </xf>
    <xf numFmtId="0" fontId="26" fillId="0" borderId="1" xfId="3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textRotation="90" wrapText="1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187" fontId="15" fillId="0" borderId="1" xfId="1" applyNumberFormat="1" applyFont="1" applyFill="1" applyBorder="1" applyAlignment="1">
      <alignment vertical="center" textRotation="90" wrapText="1"/>
    </xf>
    <xf numFmtId="0" fontId="26" fillId="0" borderId="1" xfId="35" applyFont="1" applyFill="1" applyBorder="1" applyAlignment="1">
      <alignment vertical="top"/>
    </xf>
    <xf numFmtId="0" fontId="27" fillId="0" borderId="1" xfId="35" applyFont="1" applyFill="1" applyBorder="1" applyAlignment="1">
      <alignment horizontal="left" vertical="top" indent="1"/>
    </xf>
    <xf numFmtId="0" fontId="19" fillId="0" borderId="1" xfId="3" applyFont="1" applyFill="1" applyBorder="1" applyAlignment="1">
      <alignment vertical="top"/>
    </xf>
    <xf numFmtId="0" fontId="19" fillId="0" borderId="1" xfId="7" applyFont="1" applyFill="1" applyBorder="1" applyAlignment="1">
      <alignment vertical="top"/>
    </xf>
    <xf numFmtId="0" fontId="1" fillId="0" borderId="0" xfId="0" applyFont="1" applyFill="1"/>
    <xf numFmtId="0" fontId="15" fillId="0" borderId="1" xfId="0" applyFont="1" applyFill="1" applyBorder="1" applyAlignment="1">
      <alignment vertical="top" textRotation="90"/>
    </xf>
    <xf numFmtId="187" fontId="15" fillId="0" borderId="1" xfId="1" applyNumberFormat="1" applyFont="1" applyFill="1" applyBorder="1" applyAlignment="1">
      <alignment horizontal="center" vertical="top"/>
    </xf>
    <xf numFmtId="187" fontId="5" fillId="0" borderId="1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87" fontId="15" fillId="0" borderId="1" xfId="1" applyNumberFormat="1" applyFont="1" applyFill="1" applyBorder="1" applyAlignment="1">
      <alignment vertical="center" textRotation="90"/>
    </xf>
    <xf numFmtId="187" fontId="5" fillId="0" borderId="1" xfId="1" applyNumberFormat="1" applyFont="1" applyFill="1" applyBorder="1" applyAlignment="1">
      <alignment horizontal="center" vertical="top" textRotation="90"/>
    </xf>
    <xf numFmtId="0" fontId="5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/>
    <xf numFmtId="0" fontId="15" fillId="0" borderId="0" xfId="0" applyFont="1" applyFill="1" applyAlignment="1">
      <alignment horizontal="center" vertical="top"/>
    </xf>
    <xf numFmtId="0" fontId="15" fillId="0" borderId="1" xfId="0" applyFont="1" applyFill="1" applyBorder="1" applyAlignment="1">
      <alignment vertical="top" textRotation="90" wrapText="1"/>
    </xf>
    <xf numFmtId="187" fontId="24" fillId="0" borderId="0" xfId="0" applyNumberFormat="1" applyFont="1" applyFill="1"/>
    <xf numFmtId="0" fontId="5" fillId="0" borderId="1" xfId="0" applyFont="1" applyFill="1" applyBorder="1" applyAlignment="1">
      <alignment vertical="top" textRotation="90" wrapText="1"/>
    </xf>
    <xf numFmtId="17" fontId="15" fillId="0" borderId="1" xfId="0" applyNumberFormat="1" applyFont="1" applyFill="1" applyBorder="1" applyAlignment="1">
      <alignment vertical="top" wrapText="1"/>
    </xf>
    <xf numFmtId="0" fontId="38" fillId="0" borderId="0" xfId="0" applyFont="1" applyFill="1"/>
    <xf numFmtId="3" fontId="24" fillId="0" borderId="0" xfId="0" applyNumberFormat="1" applyFont="1" applyFill="1"/>
    <xf numFmtId="3" fontId="5" fillId="0" borderId="1" xfId="0" applyNumberFormat="1" applyFont="1" applyFill="1" applyBorder="1" applyAlignment="1">
      <alignment vertical="top" wrapText="1"/>
    </xf>
    <xf numFmtId="17" fontId="15" fillId="0" borderId="1" xfId="0" applyNumberFormat="1" applyFont="1" applyFill="1" applyBorder="1" applyAlignment="1">
      <alignment vertical="top"/>
    </xf>
    <xf numFmtId="187" fontId="15" fillId="0" borderId="1" xfId="1" applyNumberFormat="1" applyFont="1" applyFill="1" applyBorder="1" applyAlignment="1" applyProtection="1">
      <alignment horizontal="right" vertical="top" textRotation="90" shrinkToFit="1"/>
      <protection locked="0"/>
    </xf>
    <xf numFmtId="187" fontId="15" fillId="0" borderId="1" xfId="0" applyNumberFormat="1" applyFont="1" applyFill="1" applyBorder="1"/>
    <xf numFmtId="3" fontId="19" fillId="0" borderId="0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 textRotation="90" wrapText="1"/>
    </xf>
    <xf numFmtId="0" fontId="15" fillId="0" borderId="1" xfId="0" applyNumberFormat="1" applyFont="1" applyBorder="1" applyAlignment="1">
      <alignment horizontal="right" vertical="top" wrapText="1"/>
    </xf>
    <xf numFmtId="190" fontId="15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vertical="top" wrapText="1"/>
    </xf>
    <xf numFmtId="187" fontId="5" fillId="0" borderId="1" xfId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187" fontId="15" fillId="0" borderId="1" xfId="1" applyNumberFormat="1" applyFont="1" applyFill="1" applyBorder="1" applyAlignment="1">
      <alignment vertical="center" wrapText="1"/>
    </xf>
    <xf numFmtId="187" fontId="22" fillId="0" borderId="1" xfId="1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/>
    <xf numFmtId="187" fontId="5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center" vertical="top" textRotation="90" wrapText="1"/>
    </xf>
    <xf numFmtId="0" fontId="15" fillId="0" borderId="1" xfId="4" applyFont="1" applyFill="1" applyBorder="1" applyAlignment="1">
      <alignment vertical="top" wrapText="1"/>
    </xf>
    <xf numFmtId="3" fontId="15" fillId="0" borderId="1" xfId="1" applyNumberFormat="1" applyFont="1" applyFill="1" applyBorder="1" applyAlignment="1">
      <alignment horizontal="right" vertical="top" wrapText="1"/>
    </xf>
    <xf numFmtId="3" fontId="15" fillId="0" borderId="1" xfId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 textRotation="90" wrapText="1"/>
    </xf>
    <xf numFmtId="0" fontId="5" fillId="0" borderId="1" xfId="4" applyFont="1" applyFill="1" applyBorder="1" applyAlignment="1">
      <alignment vertical="top"/>
    </xf>
    <xf numFmtId="43" fontId="15" fillId="0" borderId="1" xfId="1" applyFont="1" applyFill="1" applyBorder="1" applyAlignment="1">
      <alignment vertical="top" wrapText="1"/>
    </xf>
    <xf numFmtId="188" fontId="15" fillId="0" borderId="1" xfId="1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vertical="center" wrapText="1"/>
    </xf>
    <xf numFmtId="15" fontId="15" fillId="0" borderId="1" xfId="0" applyNumberFormat="1" applyFont="1" applyFill="1" applyBorder="1" applyAlignment="1">
      <alignment vertical="center" textRotation="90" wrapText="1"/>
    </xf>
    <xf numFmtId="0" fontId="15" fillId="0" borderId="1" xfId="0" applyFont="1" applyFill="1" applyBorder="1" applyAlignment="1">
      <alignment horizontal="left" vertical="top" wrapText="1" shrinkToFi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87" fontId="15" fillId="0" borderId="1" xfId="1" applyNumberFormat="1" applyFont="1" applyFill="1" applyBorder="1" applyAlignment="1">
      <alignment horizontal="center" vertical="center" textRotation="90" wrapText="1"/>
    </xf>
    <xf numFmtId="187" fontId="19" fillId="0" borderId="1" xfId="1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87" fontId="15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textRotation="90"/>
    </xf>
    <xf numFmtId="0" fontId="1" fillId="0" borderId="1" xfId="0" applyFont="1" applyFill="1" applyBorder="1" applyAlignment="1">
      <alignment horizontal="left" vertical="top"/>
    </xf>
    <xf numFmtId="187" fontId="15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187" fontId="15" fillId="0" borderId="1" xfId="1" applyNumberFormat="1" applyFont="1" applyBorder="1" applyAlignment="1">
      <alignment horizontal="center" vertical="center" textRotation="90"/>
    </xf>
    <xf numFmtId="0" fontId="19" fillId="0" borderId="1" xfId="7" applyFont="1" applyBorder="1" applyAlignment="1">
      <alignment vertical="top" wrapText="1"/>
    </xf>
    <xf numFmtId="0" fontId="19" fillId="0" borderId="1" xfId="7" applyFont="1" applyBorder="1" applyAlignment="1">
      <alignment horizontal="left" vertical="top" wrapText="1"/>
    </xf>
    <xf numFmtId="187" fontId="15" fillId="0" borderId="1" xfId="1" applyNumberFormat="1" applyFont="1" applyBorder="1" applyAlignment="1">
      <alignment horizontal="left" vertical="top" wrapText="1"/>
    </xf>
    <xf numFmtId="187" fontId="15" fillId="0" borderId="1" xfId="1" applyNumberFormat="1" applyFont="1" applyBorder="1" applyAlignment="1">
      <alignment horizontal="left" vertical="top" textRotation="90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9" fillId="0" borderId="1" xfId="7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" fillId="0" borderId="1" xfId="0" applyFont="1" applyFill="1" applyBorder="1"/>
    <xf numFmtId="187" fontId="15" fillId="0" borderId="1" xfId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vertical="top" wrapText="1"/>
    </xf>
    <xf numFmtId="3" fontId="34" fillId="0" borderId="1" xfId="1" applyNumberFormat="1" applyFont="1" applyFill="1" applyBorder="1" applyAlignment="1">
      <alignment vertical="top" wrapText="1" readingOrder="1"/>
    </xf>
    <xf numFmtId="3" fontId="42" fillId="0" borderId="0" xfId="0" applyNumberFormat="1" applyFont="1" applyFill="1"/>
    <xf numFmtId="0" fontId="42" fillId="0" borderId="0" xfId="0" applyFont="1" applyFill="1"/>
    <xf numFmtId="0" fontId="1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87" fontId="15" fillId="0" borderId="1" xfId="1" applyNumberFormat="1" applyFont="1" applyBorder="1" applyAlignment="1">
      <alignment horizontal="right" vertical="top" wrapText="1" indent="1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42" fillId="0" borderId="0" xfId="0" applyNumberFormat="1" applyFont="1" applyBorder="1"/>
    <xf numFmtId="0" fontId="42" fillId="0" borderId="0" xfId="0" applyFont="1" applyBorder="1"/>
    <xf numFmtId="3" fontId="42" fillId="0" borderId="0" xfId="0" applyNumberFormat="1" applyFont="1" applyBorder="1"/>
    <xf numFmtId="0" fontId="18" fillId="0" borderId="0" xfId="0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textRotation="90" wrapText="1"/>
    </xf>
    <xf numFmtId="187" fontId="15" fillId="0" borderId="1" xfId="0" applyNumberFormat="1" applyFont="1" applyFill="1" applyBorder="1" applyAlignment="1">
      <alignment vertical="top" textRotation="90"/>
    </xf>
    <xf numFmtId="0" fontId="28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3" fontId="22" fillId="0" borderId="1" xfId="1" applyNumberFormat="1" applyFont="1" applyFill="1" applyBorder="1" applyAlignment="1">
      <alignment horizontal="center" vertical="top" wrapText="1" readingOrder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3" fontId="19" fillId="0" borderId="1" xfId="7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center" vertical="top" wrapText="1"/>
    </xf>
    <xf numFmtId="187" fontId="19" fillId="0" borderId="1" xfId="1" applyNumberFormat="1" applyFont="1" applyFill="1" applyBorder="1" applyAlignment="1">
      <alignment horizontal="center" vertical="center" textRotation="90" wrapText="1"/>
    </xf>
    <xf numFmtId="187" fontId="19" fillId="0" borderId="1" xfId="1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/>
    </xf>
    <xf numFmtId="187" fontId="22" fillId="0" borderId="1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37" fillId="0" borderId="1" xfId="1" applyNumberFormat="1" applyFont="1" applyFill="1" applyBorder="1" applyAlignment="1">
      <alignment horizontal="center" vertical="top" wrapText="1" readingOrder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top" wrapText="1"/>
    </xf>
    <xf numFmtId="0" fontId="19" fillId="0" borderId="1" xfId="7" applyFont="1" applyFill="1" applyBorder="1" applyAlignment="1">
      <alignment horizontal="left" vertical="top" wrapText="1"/>
    </xf>
    <xf numFmtId="60" fontId="22" fillId="0" borderId="1" xfId="3" applyNumberFormat="1" applyFont="1" applyFill="1" applyBorder="1" applyAlignment="1">
      <alignment horizontal="left" vertical="top" wrapText="1"/>
    </xf>
    <xf numFmtId="0" fontId="26" fillId="0" borderId="1" xfId="3" applyFont="1" applyFill="1" applyBorder="1" applyAlignment="1">
      <alignment horizontal="left" vertical="top" wrapText="1"/>
    </xf>
    <xf numFmtId="187" fontId="15" fillId="0" borderId="1" xfId="1" applyNumberFormat="1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left" vertical="top" wrapText="1"/>
    </xf>
    <xf numFmtId="187" fontId="15" fillId="0" borderId="1" xfId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8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2" fillId="0" borderId="5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vertical="top" wrapText="1"/>
    </xf>
  </cellXfs>
  <cellStyles count="38">
    <cellStyle name="Comma" xfId="1" builtinId="3"/>
    <cellStyle name="Comma 2" xfId="2"/>
    <cellStyle name="Comma 2 2" xfId="10"/>
    <cellStyle name="Comma 3" xfId="11"/>
    <cellStyle name="Comma 4" xfId="12"/>
    <cellStyle name="Normal" xfId="0" builtinId="0"/>
    <cellStyle name="Normal 2" xfId="3"/>
    <cellStyle name="Normal 2 2" xfId="4"/>
    <cellStyle name="Normal 2 3" xfId="13"/>
    <cellStyle name="Normal 3" xfId="5"/>
    <cellStyle name="Normal 3 2" xfId="14"/>
    <cellStyle name="Normal 7" xfId="15"/>
    <cellStyle name="เครื่องหมายจุลภาค 10" xfId="16"/>
    <cellStyle name="เครื่องหมายจุลภาค 2" xfId="17"/>
    <cellStyle name="เครื่องหมายจุลภาค 2 2" xfId="18"/>
    <cellStyle name="เครื่องหมายจุลภาค 3" xfId="6"/>
    <cellStyle name="เครื่องหมายจุลภาค 4" xfId="19"/>
    <cellStyle name="เครื่องหมายจุลภาค 5" xfId="20"/>
    <cellStyle name="เครื่องหมายจุลภาค 6" xfId="21"/>
    <cellStyle name="เครื่องหมายจุลภาค 7" xfId="22"/>
    <cellStyle name="เครื่องหมายจุลภาค 7 2" xfId="23"/>
    <cellStyle name="เครื่องหมายจุลภาค 8" xfId="24"/>
    <cellStyle name="เครื่องหมายจุลภาค 9" xfId="25"/>
    <cellStyle name="ปกติ 2" xfId="26"/>
    <cellStyle name="ปกติ 2 2" xfId="7"/>
    <cellStyle name="ปกติ 2 3" xfId="27"/>
    <cellStyle name="ปกติ 2 3 2" xfId="28"/>
    <cellStyle name="ปกติ 2 3 3" xfId="29"/>
    <cellStyle name="ปกติ 3" xfId="30"/>
    <cellStyle name="ปกติ 3 2" xfId="31"/>
    <cellStyle name="ปกติ 4" xfId="8"/>
    <cellStyle name="ปกติ 5" xfId="32"/>
    <cellStyle name="ปกติ 5 2" xfId="9"/>
    <cellStyle name="ปกติ 6" xfId="33"/>
    <cellStyle name="ปกติ 7" xfId="34"/>
    <cellStyle name="ปกติ_Sheet1" xfId="35"/>
    <cellStyle name="เปอร์เซ็นต์ 2" xfId="36"/>
    <cellStyle name="เปอร์เซ็นต์ 2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20</xdr:row>
      <xdr:rowOff>0</xdr:rowOff>
    </xdr:from>
    <xdr:to>
      <xdr:col>2</xdr:col>
      <xdr:colOff>76295</xdr:colOff>
      <xdr:row>22</xdr:row>
      <xdr:rowOff>235091</xdr:rowOff>
    </xdr:to>
    <xdr:sp macro="" textlink="">
      <xdr:nvSpPr>
        <xdr:cNvPr id="6" name="TextBox 5"/>
        <xdr:cNvSpPr txBox="1"/>
      </xdr:nvSpPr>
      <xdr:spPr>
        <a:xfrm>
          <a:off x="17318" y="4823114"/>
          <a:ext cx="2700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ลงชื่อ..............................................ผู้เสนอแผน</a:t>
          </a:r>
        </a:p>
        <a:p>
          <a:pPr algn="ctr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( นางกัลยารัตน์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จตุพรเจริญชัย )</a:t>
          </a:r>
        </a:p>
        <a:p>
          <a:pPr algn="ctr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หัวหน้ากลุ่มงานพัฒนายุทธศาสตร์สาธารณสุข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17317</xdr:colOff>
      <xdr:row>23</xdr:row>
      <xdr:rowOff>20782</xdr:rowOff>
    </xdr:from>
    <xdr:to>
      <xdr:col>2</xdr:col>
      <xdr:colOff>112294</xdr:colOff>
      <xdr:row>26</xdr:row>
      <xdr:rowOff>13418</xdr:rowOff>
    </xdr:to>
    <xdr:sp macro="" textlink="">
      <xdr:nvSpPr>
        <xdr:cNvPr id="7" name="TextBox 6"/>
        <xdr:cNvSpPr txBox="1"/>
      </xdr:nvSpPr>
      <xdr:spPr>
        <a:xfrm>
          <a:off x="17317" y="5571259"/>
          <a:ext cx="2736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ลงชื่อ..............................................ผู้เห็นชอบแผน</a:t>
          </a:r>
        </a:p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         ( นางดารารัตน์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โห้วงศ์ )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นักวิชาการสาธารณสุขชำนาญการพิเศษ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2</xdr:col>
      <xdr:colOff>181834</xdr:colOff>
      <xdr:row>23</xdr:row>
      <xdr:rowOff>19916</xdr:rowOff>
    </xdr:from>
    <xdr:to>
      <xdr:col>6</xdr:col>
      <xdr:colOff>621812</xdr:colOff>
      <xdr:row>26</xdr:row>
      <xdr:rowOff>12552</xdr:rowOff>
    </xdr:to>
    <xdr:sp macro="" textlink="">
      <xdr:nvSpPr>
        <xdr:cNvPr id="8" name="TextBox 7"/>
        <xdr:cNvSpPr txBox="1"/>
      </xdr:nvSpPr>
      <xdr:spPr>
        <a:xfrm>
          <a:off x="2822857" y="5570393"/>
          <a:ext cx="2700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ลงชื่อ..............................................ผู้เห็นชอบแผน</a:t>
          </a:r>
        </a:p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    ( นายไพรรัชต์วิริต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วิริยะภัคพงศ์ )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นักวิชาการสาธารณสุขชำนาญการพิเศษ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7</xdr:col>
      <xdr:colOff>100436</xdr:colOff>
      <xdr:row>23</xdr:row>
      <xdr:rowOff>20782</xdr:rowOff>
    </xdr:from>
    <xdr:to>
      <xdr:col>11</xdr:col>
      <xdr:colOff>90140</xdr:colOff>
      <xdr:row>26</xdr:row>
      <xdr:rowOff>13418</xdr:rowOff>
    </xdr:to>
    <xdr:sp macro="" textlink="">
      <xdr:nvSpPr>
        <xdr:cNvPr id="9" name="TextBox 8"/>
        <xdr:cNvSpPr txBox="1"/>
      </xdr:nvSpPr>
      <xdr:spPr>
        <a:xfrm>
          <a:off x="5763481" y="5571259"/>
          <a:ext cx="2700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ลงชื่อ..............................................ผู้เห็นชอบแผน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( นางญาณี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นาคพงษ์ )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นักวิชาการสาธารณสุขชำนาญการพิเศษ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11</xdr:col>
      <xdr:colOff>342894</xdr:colOff>
      <xdr:row>23</xdr:row>
      <xdr:rowOff>20782</xdr:rowOff>
    </xdr:from>
    <xdr:to>
      <xdr:col>14</xdr:col>
      <xdr:colOff>566394</xdr:colOff>
      <xdr:row>26</xdr:row>
      <xdr:rowOff>13418</xdr:rowOff>
    </xdr:to>
    <xdr:sp macro="" textlink="">
      <xdr:nvSpPr>
        <xdr:cNvPr id="10" name="TextBox 9"/>
        <xdr:cNvSpPr txBox="1"/>
      </xdr:nvSpPr>
      <xdr:spPr>
        <a:xfrm>
          <a:off x="8716235" y="5571259"/>
          <a:ext cx="2700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ลงชื่อ..............................................ผู้เห็นชอบแผน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</a:t>
          </a: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( นางอรรัตน์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จันทร์เพ็ญ )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นายแพทย์เชี่ยวชาญ (ด้านเวชกรรมป้องกัน)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279684</xdr:colOff>
      <xdr:row>26</xdr:row>
      <xdr:rowOff>146339</xdr:rowOff>
    </xdr:from>
    <xdr:to>
      <xdr:col>8</xdr:col>
      <xdr:colOff>364639</xdr:colOff>
      <xdr:row>27</xdr:row>
      <xdr:rowOff>623885</xdr:rowOff>
    </xdr:to>
    <xdr:sp macro="" textlink="">
      <xdr:nvSpPr>
        <xdr:cNvPr id="11" name="TextBox 10"/>
        <xdr:cNvSpPr txBox="1"/>
      </xdr:nvSpPr>
      <xdr:spPr>
        <a:xfrm>
          <a:off x="4150298" y="6424180"/>
          <a:ext cx="2700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ลงชื่อ..............................................ผู้อนุมัติแผน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</a:t>
          </a: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( นายอภิรัต</a:t>
          </a:r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กตัญญุตานนท์ )</a:t>
          </a:r>
        </a:p>
        <a:p>
          <a:pPr algn="l"/>
          <a:r>
            <a:rPr lang="th-TH" sz="1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นายแพทย์สาธารณสุขจังหวัดสระแก้ว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90" zoomScaleNormal="100" zoomScaleSheetLayoutView="90" workbookViewId="0">
      <selection activeCell="A6" sqref="A6:A9"/>
    </sheetView>
  </sheetViews>
  <sheetFormatPr defaultRowHeight="18.75"/>
  <cols>
    <col min="1" max="1" width="86.375" style="44" customWidth="1"/>
    <col min="2" max="2" width="5.625" style="226" customWidth="1"/>
    <col min="3" max="16384" width="9" style="44"/>
  </cols>
  <sheetData>
    <row r="1" spans="1:3" ht="23.25">
      <c r="A1" s="706" t="s">
        <v>1622</v>
      </c>
      <c r="B1" s="706"/>
      <c r="C1" s="524"/>
    </row>
    <row r="2" spans="1:3" ht="20.25">
      <c r="A2" s="317" t="s">
        <v>1623</v>
      </c>
      <c r="B2" s="318" t="s">
        <v>1624</v>
      </c>
    </row>
    <row r="3" spans="1:3" ht="20.25">
      <c r="A3" s="317"/>
      <c r="B3" s="318"/>
    </row>
    <row r="4" spans="1:3">
      <c r="A4" s="78" t="s">
        <v>1625</v>
      </c>
      <c r="B4" s="700">
        <v>1</v>
      </c>
    </row>
    <row r="5" spans="1:3">
      <c r="A5" s="525" t="s">
        <v>1626</v>
      </c>
      <c r="B5" s="701">
        <v>1</v>
      </c>
    </row>
    <row r="6" spans="1:3" ht="20.25">
      <c r="A6" s="540" t="s">
        <v>1633</v>
      </c>
      <c r="B6" s="531">
        <v>5</v>
      </c>
    </row>
    <row r="7" spans="1:3" ht="20.25">
      <c r="A7" s="541" t="s">
        <v>1634</v>
      </c>
      <c r="B7" s="531">
        <v>7</v>
      </c>
    </row>
    <row r="8" spans="1:3" ht="20.25">
      <c r="A8" s="542" t="s">
        <v>1635</v>
      </c>
      <c r="B8" s="531">
        <v>9</v>
      </c>
    </row>
    <row r="9" spans="1:3" ht="20.25">
      <c r="A9" s="542" t="s">
        <v>1636</v>
      </c>
      <c r="B9" s="226">
        <v>11</v>
      </c>
    </row>
    <row r="10" spans="1:3">
      <c r="A10" s="526" t="s">
        <v>1627</v>
      </c>
      <c r="B10" s="700">
        <v>15</v>
      </c>
    </row>
    <row r="11" spans="1:3" ht="40.5">
      <c r="A11" s="541" t="s">
        <v>1637</v>
      </c>
      <c r="B11" s="226">
        <v>17</v>
      </c>
    </row>
    <row r="12" spans="1:3" ht="20.25">
      <c r="A12" s="541" t="s">
        <v>1638</v>
      </c>
      <c r="B12" s="226">
        <v>23</v>
      </c>
    </row>
    <row r="13" spans="1:3">
      <c r="A13" s="526" t="s">
        <v>1628</v>
      </c>
      <c r="B13" s="700">
        <v>31</v>
      </c>
    </row>
    <row r="14" spans="1:3" ht="20.25">
      <c r="A14" s="541" t="s">
        <v>1639</v>
      </c>
      <c r="B14" s="226">
        <v>33</v>
      </c>
    </row>
    <row r="15" spans="1:3" ht="20.25">
      <c r="A15" s="541" t="s">
        <v>1640</v>
      </c>
      <c r="B15" s="226">
        <v>35</v>
      </c>
    </row>
    <row r="16" spans="1:3" ht="20.25">
      <c r="A16" s="541" t="s">
        <v>1641</v>
      </c>
      <c r="B16" s="226">
        <v>37</v>
      </c>
    </row>
    <row r="17" spans="1:3" ht="20.25">
      <c r="A17" s="543" t="s">
        <v>1642</v>
      </c>
      <c r="B17" s="226">
        <v>39</v>
      </c>
    </row>
    <row r="18" spans="1:3" ht="40.5">
      <c r="A18" s="541" t="s">
        <v>1643</v>
      </c>
      <c r="B18" s="226">
        <v>41</v>
      </c>
    </row>
    <row r="19" spans="1:3" ht="20.25">
      <c r="A19" s="541" t="s">
        <v>1644</v>
      </c>
      <c r="B19" s="226">
        <v>45</v>
      </c>
    </row>
    <row r="20" spans="1:3">
      <c r="A20" s="526" t="s">
        <v>1629</v>
      </c>
      <c r="B20" s="700">
        <v>47</v>
      </c>
    </row>
    <row r="21" spans="1:3" ht="20.25">
      <c r="A21" s="541" t="s">
        <v>1645</v>
      </c>
      <c r="B21" s="226">
        <v>49</v>
      </c>
    </row>
    <row r="22" spans="1:3" ht="20.25">
      <c r="A22" s="541" t="s">
        <v>1646</v>
      </c>
      <c r="B22" s="226">
        <v>53</v>
      </c>
    </row>
    <row r="23" spans="1:3" ht="20.25">
      <c r="A23" s="541" t="s">
        <v>1647</v>
      </c>
      <c r="B23" s="226">
        <v>55</v>
      </c>
    </row>
    <row r="24" spans="1:3" ht="40.5">
      <c r="A24" s="541" t="s">
        <v>1648</v>
      </c>
      <c r="B24" s="226">
        <v>57</v>
      </c>
    </row>
    <row r="25" spans="1:3" ht="23.25">
      <c r="A25" s="706" t="s">
        <v>1693</v>
      </c>
      <c r="B25" s="706"/>
      <c r="C25" s="524"/>
    </row>
    <row r="26" spans="1:3" ht="20.25">
      <c r="A26" s="317" t="s">
        <v>1623</v>
      </c>
      <c r="B26" s="318" t="s">
        <v>1624</v>
      </c>
    </row>
    <row r="27" spans="1:3" ht="20.25">
      <c r="A27" s="541"/>
    </row>
    <row r="28" spans="1:3">
      <c r="A28" s="78" t="s">
        <v>1630</v>
      </c>
      <c r="B28" s="700">
        <v>61</v>
      </c>
    </row>
    <row r="29" spans="1:3">
      <c r="A29" s="527" t="s">
        <v>63</v>
      </c>
      <c r="B29" s="226">
        <v>63</v>
      </c>
    </row>
    <row r="30" spans="1:3">
      <c r="A30" s="527" t="s">
        <v>64</v>
      </c>
      <c r="B30" s="226">
        <v>67</v>
      </c>
    </row>
    <row r="31" spans="1:3">
      <c r="A31" s="527" t="s">
        <v>65</v>
      </c>
      <c r="B31" s="226">
        <v>71</v>
      </c>
    </row>
    <row r="32" spans="1:3">
      <c r="A32" s="527" t="s">
        <v>1655</v>
      </c>
    </row>
    <row r="33" spans="1:2">
      <c r="A33" s="528" t="s">
        <v>67</v>
      </c>
      <c r="B33" s="226">
        <v>77</v>
      </c>
    </row>
    <row r="34" spans="1:2">
      <c r="A34" s="529" t="s">
        <v>1656</v>
      </c>
    </row>
    <row r="35" spans="1:2">
      <c r="A35" s="527" t="s">
        <v>69</v>
      </c>
      <c r="B35" s="226">
        <v>85</v>
      </c>
    </row>
    <row r="36" spans="1:2">
      <c r="A36" s="527" t="s">
        <v>70</v>
      </c>
      <c r="B36" s="226">
        <v>89</v>
      </c>
    </row>
    <row r="37" spans="1:2">
      <c r="A37" s="527" t="s">
        <v>71</v>
      </c>
      <c r="B37" s="226">
        <v>97</v>
      </c>
    </row>
    <row r="38" spans="1:2">
      <c r="A38" s="527" t="s">
        <v>43</v>
      </c>
      <c r="B38" s="226">
        <v>101</v>
      </c>
    </row>
    <row r="39" spans="1:2">
      <c r="A39" s="529" t="s">
        <v>72</v>
      </c>
      <c r="B39" s="226">
        <v>105</v>
      </c>
    </row>
    <row r="40" spans="1:2">
      <c r="A40" s="529" t="s">
        <v>73</v>
      </c>
      <c r="B40" s="226">
        <v>11</v>
      </c>
    </row>
    <row r="41" spans="1:2">
      <c r="A41" s="528" t="s">
        <v>74</v>
      </c>
      <c r="B41" s="226">
        <v>119</v>
      </c>
    </row>
    <row r="42" spans="1:2">
      <c r="A42" s="530" t="s">
        <v>75</v>
      </c>
      <c r="B42" s="226">
        <v>127</v>
      </c>
    </row>
  </sheetData>
  <mergeCells count="2">
    <mergeCell ref="A1:B1"/>
    <mergeCell ref="A25:B25"/>
  </mergeCells>
  <printOptions horizontalCentered="1"/>
  <pageMargins left="0.25" right="0.25" top="0.75" bottom="0.75" header="0.3" footer="0.3"/>
  <pageSetup paperSize="9" orientation="portrait" r:id="rId1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Normal="100" zoomScaleSheetLayoutView="100" workbookViewId="0">
      <selection activeCell="B10" sqref="B10"/>
    </sheetView>
  </sheetViews>
  <sheetFormatPr defaultColWidth="9" defaultRowHeight="20.25"/>
  <cols>
    <col min="1" max="4" width="20.625" style="8" customWidth="1"/>
    <col min="5" max="5" width="12.625" style="8" customWidth="1"/>
    <col min="6" max="6" width="10.625" style="8" customWidth="1"/>
    <col min="7" max="7" width="10.625" style="575" customWidth="1"/>
    <col min="8" max="19" width="5.5" style="8" customWidth="1"/>
    <col min="20" max="20" width="12.625" style="8" customWidth="1"/>
    <col min="21" max="16384" width="9" style="8"/>
  </cols>
  <sheetData>
    <row r="1" spans="1:20" s="40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74" customFormat="1">
      <c r="A2" s="724" t="s">
        <v>1532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</row>
    <row r="3" spans="1:20" s="45" customFormat="1" ht="40.5" customHeight="1">
      <c r="A3" s="727" t="s">
        <v>1324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</row>
    <row r="4" spans="1:20" s="33" customFormat="1">
      <c r="A4" s="743" t="s">
        <v>1469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</row>
    <row r="5" spans="1:20" ht="10.5" customHeight="1">
      <c r="A5" s="41"/>
      <c r="B5" s="42"/>
      <c r="C5" s="42"/>
      <c r="D5" s="42"/>
      <c r="E5" s="33"/>
      <c r="F5" s="33"/>
      <c r="G5" s="199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s="36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42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6" customFormat="1">
      <c r="A7" s="720"/>
      <c r="B7" s="720"/>
      <c r="C7" s="720"/>
      <c r="D7" s="720"/>
      <c r="E7" s="720" t="s">
        <v>21</v>
      </c>
      <c r="F7" s="720" t="s">
        <v>4</v>
      </c>
      <c r="G7" s="742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6" customFormat="1">
      <c r="A8" s="720"/>
      <c r="B8" s="720"/>
      <c r="C8" s="720"/>
      <c r="D8" s="720"/>
      <c r="E8" s="720"/>
      <c r="F8" s="720"/>
      <c r="G8" s="742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s="63" customFormat="1">
      <c r="A9" s="224" t="s">
        <v>1435</v>
      </c>
      <c r="B9" s="227"/>
      <c r="C9" s="228"/>
      <c r="D9" s="228"/>
      <c r="E9" s="228"/>
      <c r="F9" s="228"/>
      <c r="G9" s="229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30"/>
    </row>
    <row r="10" spans="1:20" s="64" customFormat="1" ht="141.75">
      <c r="A10" s="231" t="s">
        <v>1436</v>
      </c>
      <c r="B10" s="231" t="s">
        <v>1437</v>
      </c>
      <c r="C10" s="227"/>
      <c r="D10" s="231" t="s">
        <v>1438</v>
      </c>
      <c r="E10" s="232">
        <v>3000</v>
      </c>
      <c r="F10" s="231" t="s">
        <v>38</v>
      </c>
      <c r="G10" s="233" t="s">
        <v>1540</v>
      </c>
      <c r="H10" s="234"/>
      <c r="I10" s="235">
        <v>1500</v>
      </c>
      <c r="K10" s="234"/>
      <c r="L10" s="234"/>
      <c r="M10" s="234"/>
      <c r="N10" s="234"/>
      <c r="O10" s="235">
        <v>1500</v>
      </c>
      <c r="P10" s="234"/>
      <c r="Q10" s="234"/>
      <c r="R10" s="234"/>
      <c r="S10" s="234"/>
      <c r="T10" s="231" t="s">
        <v>1297</v>
      </c>
    </row>
    <row r="11" spans="1:20" s="63" customFormat="1" ht="182.25">
      <c r="A11" s="231" t="s">
        <v>1439</v>
      </c>
      <c r="B11" s="236" t="s">
        <v>1440</v>
      </c>
      <c r="C11" s="11"/>
      <c r="D11" s="11" t="s">
        <v>1441</v>
      </c>
      <c r="E11" s="149">
        <v>10600</v>
      </c>
      <c r="F11" s="228" t="s">
        <v>38</v>
      </c>
      <c r="G11" s="233" t="s">
        <v>1535</v>
      </c>
      <c r="H11" s="237"/>
      <c r="I11" s="238">
        <v>10600</v>
      </c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1" t="s">
        <v>1297</v>
      </c>
    </row>
    <row r="12" spans="1:20" s="33" customFormat="1" ht="101.25">
      <c r="A12" s="143" t="s">
        <v>1442</v>
      </c>
      <c r="B12" s="11" t="s">
        <v>1443</v>
      </c>
      <c r="C12" s="11"/>
      <c r="D12" s="11" t="s">
        <v>1444</v>
      </c>
      <c r="E12" s="149">
        <v>8875</v>
      </c>
      <c r="F12" s="145" t="s">
        <v>38</v>
      </c>
      <c r="G12" s="239" t="s">
        <v>1535</v>
      </c>
      <c r="H12" s="240"/>
      <c r="I12" s="238">
        <v>8875</v>
      </c>
      <c r="J12" s="238"/>
      <c r="K12" s="240"/>
      <c r="L12" s="240"/>
      <c r="M12" s="240"/>
      <c r="N12" s="240"/>
      <c r="O12" s="240"/>
      <c r="P12" s="240"/>
      <c r="Q12" s="240"/>
      <c r="R12" s="240"/>
      <c r="S12" s="240"/>
      <c r="T12" s="231" t="s">
        <v>1297</v>
      </c>
    </row>
    <row r="13" spans="1:20" s="243" customFormat="1" ht="81">
      <c r="A13" s="231" t="s">
        <v>1445</v>
      </c>
      <c r="B13" s="231" t="s">
        <v>1446</v>
      </c>
      <c r="C13" s="230"/>
      <c r="D13" s="11" t="s">
        <v>1447</v>
      </c>
      <c r="E13" s="241">
        <v>18875</v>
      </c>
      <c r="F13" s="241" t="s">
        <v>38</v>
      </c>
      <c r="G13" s="242" t="s">
        <v>1050</v>
      </c>
      <c r="H13" s="164"/>
      <c r="I13" s="164"/>
      <c r="J13" s="170">
        <v>18875</v>
      </c>
      <c r="K13" s="164"/>
      <c r="L13" s="164"/>
      <c r="M13" s="164"/>
      <c r="N13" s="164"/>
      <c r="O13" s="164"/>
      <c r="P13" s="170"/>
      <c r="Q13" s="164"/>
      <c r="R13" s="164"/>
      <c r="S13" s="164"/>
      <c r="T13" s="231" t="s">
        <v>1297</v>
      </c>
    </row>
    <row r="14" spans="1:20" s="63" customFormat="1" ht="121.5">
      <c r="A14" s="231" t="s">
        <v>1541</v>
      </c>
      <c r="B14" s="236" t="s">
        <v>1448</v>
      </c>
      <c r="C14" s="228"/>
      <c r="D14" s="11" t="s">
        <v>1449</v>
      </c>
      <c r="E14" s="241">
        <v>17875</v>
      </c>
      <c r="F14" s="230" t="s">
        <v>38</v>
      </c>
      <c r="G14" s="233" t="s">
        <v>1542</v>
      </c>
      <c r="H14" s="170"/>
      <c r="I14" s="170"/>
      <c r="J14" s="170"/>
      <c r="L14" s="170">
        <v>17875</v>
      </c>
      <c r="M14" s="170"/>
      <c r="N14" s="170"/>
      <c r="O14" s="170"/>
      <c r="P14" s="170"/>
      <c r="Q14" s="170"/>
      <c r="R14" s="170"/>
      <c r="S14" s="170"/>
      <c r="T14" s="231" t="s">
        <v>1297</v>
      </c>
    </row>
    <row r="15" spans="1:20" s="63" customFormat="1" ht="81">
      <c r="A15" s="231" t="s">
        <v>1657</v>
      </c>
      <c r="B15" s="236" t="s">
        <v>1450</v>
      </c>
      <c r="C15" s="228"/>
      <c r="D15" s="11" t="s">
        <v>1451</v>
      </c>
      <c r="E15" s="241">
        <v>21600</v>
      </c>
      <c r="F15" s="230"/>
      <c r="G15" s="233" t="s">
        <v>1543</v>
      </c>
      <c r="H15" s="170"/>
      <c r="I15" s="170"/>
      <c r="J15" s="170"/>
      <c r="K15" s="170"/>
      <c r="L15" s="244"/>
      <c r="M15" s="170">
        <v>21600</v>
      </c>
      <c r="N15" s="170"/>
      <c r="O15" s="170"/>
      <c r="P15" s="170"/>
      <c r="Q15" s="170"/>
      <c r="R15" s="170"/>
      <c r="S15" s="170"/>
      <c r="T15" s="231" t="s">
        <v>1297</v>
      </c>
    </row>
    <row r="16" spans="1:20" s="63" customFormat="1" ht="60.75">
      <c r="A16" s="231" t="s">
        <v>1452</v>
      </c>
      <c r="B16" s="236" t="s">
        <v>1453</v>
      </c>
      <c r="C16" s="228"/>
      <c r="D16" s="11" t="s">
        <v>1454</v>
      </c>
      <c r="E16" s="241">
        <v>16000</v>
      </c>
      <c r="F16" s="230"/>
      <c r="G16" s="233" t="s">
        <v>1544</v>
      </c>
      <c r="H16" s="170"/>
      <c r="I16" s="170"/>
      <c r="J16" s="170"/>
      <c r="K16" s="170"/>
      <c r="L16" s="244"/>
      <c r="M16" s="170"/>
      <c r="N16" s="170"/>
      <c r="O16" s="170"/>
      <c r="P16" s="170">
        <v>16000</v>
      </c>
      <c r="Q16" s="170"/>
      <c r="R16" s="170"/>
      <c r="S16" s="170"/>
      <c r="T16" s="231"/>
    </row>
    <row r="17" spans="1:20" s="63" customFormat="1">
      <c r="A17" s="245" t="s">
        <v>1501</v>
      </c>
      <c r="B17" s="236"/>
      <c r="C17" s="228"/>
      <c r="D17" s="11"/>
      <c r="E17" s="241"/>
      <c r="F17" s="230"/>
      <c r="G17" s="233"/>
      <c r="H17" s="170"/>
      <c r="I17" s="170"/>
      <c r="J17" s="170"/>
      <c r="K17" s="170"/>
      <c r="L17" s="244"/>
      <c r="M17" s="170"/>
      <c r="N17" s="170"/>
      <c r="O17" s="170"/>
      <c r="P17" s="170"/>
      <c r="Q17" s="170"/>
      <c r="R17" s="170"/>
      <c r="S17" s="170"/>
      <c r="T17" s="231"/>
    </row>
    <row r="18" spans="1:20" s="63" customFormat="1" ht="60.75">
      <c r="A18" s="231" t="s">
        <v>1658</v>
      </c>
      <c r="B18" s="236" t="s">
        <v>1455</v>
      </c>
      <c r="C18" s="228"/>
      <c r="D18" s="11" t="s">
        <v>1456</v>
      </c>
      <c r="E18" s="241">
        <v>75490</v>
      </c>
      <c r="F18" s="230"/>
      <c r="G18" s="233" t="s">
        <v>1535</v>
      </c>
      <c r="H18" s="170"/>
      <c r="I18" s="170">
        <v>75490</v>
      </c>
      <c r="J18" s="170"/>
      <c r="K18" s="170"/>
      <c r="L18" s="244"/>
      <c r="M18" s="170"/>
      <c r="N18" s="170"/>
      <c r="O18" s="170"/>
      <c r="P18" s="170"/>
      <c r="Q18" s="170"/>
      <c r="R18" s="170"/>
      <c r="S18" s="170"/>
      <c r="T18" s="231" t="s">
        <v>1297</v>
      </c>
    </row>
    <row r="19" spans="1:20" s="63" customFormat="1" ht="81">
      <c r="A19" s="231" t="s">
        <v>1659</v>
      </c>
      <c r="B19" s="236" t="s">
        <v>1457</v>
      </c>
      <c r="C19" s="228"/>
      <c r="D19" s="11" t="s">
        <v>1458</v>
      </c>
      <c r="E19" s="241">
        <v>18000</v>
      </c>
      <c r="F19" s="230"/>
      <c r="G19" s="233" t="s">
        <v>555</v>
      </c>
      <c r="H19" s="170"/>
      <c r="I19" s="170"/>
      <c r="J19" s="170"/>
      <c r="K19" s="170">
        <v>18000</v>
      </c>
      <c r="L19" s="244"/>
      <c r="M19" s="170"/>
      <c r="N19" s="170"/>
      <c r="O19" s="170"/>
      <c r="P19" s="170"/>
      <c r="Q19" s="170"/>
      <c r="R19" s="170"/>
      <c r="S19" s="170"/>
      <c r="T19" s="231" t="s">
        <v>1297</v>
      </c>
    </row>
    <row r="20" spans="1:20" s="63" customFormat="1" ht="60.75">
      <c r="A20" s="231" t="s">
        <v>1480</v>
      </c>
      <c r="B20" s="236" t="s">
        <v>1459</v>
      </c>
      <c r="C20" s="228"/>
      <c r="D20" s="11" t="s">
        <v>1460</v>
      </c>
      <c r="E20" s="241">
        <v>43145</v>
      </c>
      <c r="F20" s="230"/>
      <c r="G20" s="233" t="s">
        <v>1544</v>
      </c>
      <c r="H20" s="170"/>
      <c r="I20" s="170"/>
      <c r="J20" s="170"/>
      <c r="K20" s="170"/>
      <c r="L20" s="244"/>
      <c r="M20" s="170"/>
      <c r="N20" s="170"/>
      <c r="O20" s="170"/>
      <c r="P20" s="170">
        <v>43145</v>
      </c>
      <c r="Q20" s="170"/>
      <c r="R20" s="170"/>
      <c r="S20" s="170"/>
      <c r="T20" s="231" t="s">
        <v>1297</v>
      </c>
    </row>
    <row r="21" spans="1:20" s="33" customFormat="1" ht="81">
      <c r="A21" s="246" t="s">
        <v>1461</v>
      </c>
      <c r="B21" s="11" t="s">
        <v>1298</v>
      </c>
      <c r="C21" s="11" t="s">
        <v>1299</v>
      </c>
      <c r="D21" s="11" t="s">
        <v>1300</v>
      </c>
      <c r="E21" s="13"/>
      <c r="F21" s="30"/>
      <c r="G21" s="247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231" t="s">
        <v>1297</v>
      </c>
    </row>
    <row r="22" spans="1:20" s="33" customFormat="1" ht="101.25">
      <c r="A22" s="11" t="s">
        <v>1481</v>
      </c>
      <c r="B22" s="11" t="s">
        <v>1462</v>
      </c>
      <c r="C22" s="11"/>
      <c r="D22" s="11" t="s">
        <v>1482</v>
      </c>
      <c r="E22" s="248">
        <v>14040</v>
      </c>
      <c r="F22" s="145" t="s">
        <v>38</v>
      </c>
      <c r="G22" s="249" t="s">
        <v>1545</v>
      </c>
      <c r="H22" s="170"/>
      <c r="I22" s="170">
        <v>7020</v>
      </c>
      <c r="J22" s="170">
        <v>7020</v>
      </c>
      <c r="K22" s="170"/>
      <c r="L22" s="170"/>
      <c r="M22" s="170"/>
      <c r="N22" s="170"/>
      <c r="O22" s="170"/>
      <c r="P22" s="170"/>
      <c r="Q22" s="170"/>
      <c r="R22" s="170"/>
      <c r="S22" s="170"/>
      <c r="T22" s="231" t="s">
        <v>1297</v>
      </c>
    </row>
    <row r="23" spans="1:20" s="33" customFormat="1" ht="121.5">
      <c r="A23" s="236" t="s">
        <v>1463</v>
      </c>
      <c r="B23" s="347" t="s">
        <v>1464</v>
      </c>
      <c r="C23" s="250"/>
      <c r="D23" s="347" t="s">
        <v>1465</v>
      </c>
      <c r="E23" s="248">
        <v>19700</v>
      </c>
      <c r="F23" s="250" t="s">
        <v>38</v>
      </c>
      <c r="G23" s="251" t="s">
        <v>555</v>
      </c>
      <c r="H23" s="170"/>
      <c r="I23" s="170"/>
      <c r="J23" s="170"/>
      <c r="K23" s="170">
        <v>19700</v>
      </c>
      <c r="L23" s="170"/>
      <c r="M23" s="170"/>
      <c r="N23" s="170"/>
      <c r="O23" s="170"/>
      <c r="P23" s="170"/>
      <c r="Q23" s="170"/>
      <c r="R23" s="170"/>
      <c r="S23" s="170"/>
      <c r="T23" s="231" t="s">
        <v>1297</v>
      </c>
    </row>
    <row r="24" spans="1:20" s="33" customFormat="1" ht="60.75">
      <c r="A24" s="236" t="s">
        <v>1466</v>
      </c>
      <c r="B24" s="347" t="s">
        <v>1467</v>
      </c>
      <c r="C24" s="250"/>
      <c r="D24" s="347"/>
      <c r="E24" s="141" t="s">
        <v>1468</v>
      </c>
      <c r="F24" s="250"/>
      <c r="G24" s="251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231" t="s">
        <v>1297</v>
      </c>
    </row>
    <row r="25" spans="1:20" s="33" customFormat="1">
      <c r="A25" s="322" t="s">
        <v>1483</v>
      </c>
      <c r="B25" s="347"/>
      <c r="C25" s="250"/>
      <c r="D25" s="250"/>
      <c r="E25" s="248"/>
      <c r="F25" s="250"/>
      <c r="G25" s="251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45"/>
    </row>
    <row r="26" spans="1:20" s="33" customFormat="1" ht="80.25" customHeight="1">
      <c r="A26" s="138" t="s">
        <v>1484</v>
      </c>
      <c r="B26" s="347" t="s">
        <v>1470</v>
      </c>
      <c r="C26" s="347" t="s">
        <v>1471</v>
      </c>
      <c r="D26" s="347" t="s">
        <v>1472</v>
      </c>
      <c r="E26" s="248">
        <v>3000</v>
      </c>
      <c r="F26" s="250" t="s">
        <v>38</v>
      </c>
      <c r="G26" s="252" t="s">
        <v>1050</v>
      </c>
      <c r="H26" s="170"/>
      <c r="I26" s="170"/>
      <c r="J26" s="170"/>
      <c r="K26" s="170">
        <v>3000</v>
      </c>
      <c r="L26" s="170"/>
      <c r="M26" s="170"/>
      <c r="N26" s="170"/>
      <c r="O26" s="170"/>
      <c r="P26" s="170"/>
      <c r="Q26" s="170"/>
      <c r="R26" s="170"/>
      <c r="S26" s="170"/>
      <c r="T26" s="231" t="s">
        <v>1297</v>
      </c>
    </row>
    <row r="27" spans="1:20" s="33" customFormat="1" ht="60.75" customHeight="1">
      <c r="A27" s="138" t="s">
        <v>1485</v>
      </c>
      <c r="B27" s="347" t="s">
        <v>1473</v>
      </c>
      <c r="C27" s="347" t="s">
        <v>1471</v>
      </c>
      <c r="D27" s="347" t="s">
        <v>1474</v>
      </c>
      <c r="E27" s="248">
        <v>7200</v>
      </c>
      <c r="F27" s="250" t="s">
        <v>38</v>
      </c>
      <c r="G27" s="252" t="s">
        <v>1543</v>
      </c>
      <c r="H27" s="170"/>
      <c r="I27" s="170"/>
      <c r="J27" s="170"/>
      <c r="K27" s="170"/>
      <c r="L27" s="170"/>
      <c r="M27" s="170">
        <v>7200</v>
      </c>
      <c r="N27" s="170"/>
      <c r="O27" s="170"/>
      <c r="P27" s="170"/>
      <c r="Q27" s="170"/>
      <c r="R27" s="170"/>
      <c r="S27" s="170"/>
      <c r="T27" s="231" t="s">
        <v>1297</v>
      </c>
    </row>
    <row r="28" spans="1:20" s="33" customFormat="1" ht="60.75" customHeight="1">
      <c r="A28" s="138" t="s">
        <v>1486</v>
      </c>
      <c r="B28" s="347" t="s">
        <v>1473</v>
      </c>
      <c r="C28" s="347" t="s">
        <v>1471</v>
      </c>
      <c r="D28" s="347" t="s">
        <v>1474</v>
      </c>
      <c r="E28" s="248">
        <v>7200</v>
      </c>
      <c r="F28" s="250" t="s">
        <v>38</v>
      </c>
      <c r="G28" s="252" t="s">
        <v>1546</v>
      </c>
      <c r="H28" s="170"/>
      <c r="I28" s="170"/>
      <c r="J28" s="170"/>
      <c r="K28" s="170"/>
      <c r="L28" s="170"/>
      <c r="M28" s="170"/>
      <c r="N28" s="170">
        <v>7200</v>
      </c>
      <c r="O28" s="170"/>
      <c r="P28" s="170"/>
      <c r="Q28" s="170"/>
      <c r="R28" s="170"/>
      <c r="S28" s="170"/>
      <c r="T28" s="231" t="s">
        <v>1297</v>
      </c>
    </row>
    <row r="29" spans="1:20" s="33" customFormat="1" ht="60.75" customHeight="1">
      <c r="A29" s="138" t="s">
        <v>1487</v>
      </c>
      <c r="B29" s="347" t="s">
        <v>1475</v>
      </c>
      <c r="C29" s="347" t="s">
        <v>1471</v>
      </c>
      <c r="D29" s="347" t="s">
        <v>1474</v>
      </c>
      <c r="E29" s="248">
        <v>7200</v>
      </c>
      <c r="F29" s="250" t="s">
        <v>38</v>
      </c>
      <c r="G29" s="252" t="s">
        <v>1546</v>
      </c>
      <c r="H29" s="170"/>
      <c r="I29" s="170"/>
      <c r="J29" s="170"/>
      <c r="K29" s="170"/>
      <c r="L29" s="170"/>
      <c r="M29" s="170"/>
      <c r="N29" s="170">
        <v>7200</v>
      </c>
      <c r="O29" s="170"/>
      <c r="P29" s="170"/>
      <c r="Q29" s="170"/>
      <c r="R29" s="170"/>
      <c r="S29" s="170"/>
      <c r="T29" s="231" t="s">
        <v>1297</v>
      </c>
    </row>
    <row r="30" spans="1:20" s="33" customFormat="1" ht="60.75">
      <c r="A30" s="138" t="s">
        <v>1488</v>
      </c>
      <c r="B30" s="347" t="s">
        <v>1476</v>
      </c>
      <c r="C30" s="347" t="s">
        <v>1477</v>
      </c>
      <c r="D30" s="347" t="s">
        <v>1474</v>
      </c>
      <c r="E30" s="248">
        <v>7200</v>
      </c>
      <c r="F30" s="250" t="s">
        <v>38</v>
      </c>
      <c r="G30" s="252" t="s">
        <v>1546</v>
      </c>
      <c r="H30" s="170"/>
      <c r="I30" s="170"/>
      <c r="J30" s="170"/>
      <c r="K30" s="170"/>
      <c r="L30" s="170"/>
      <c r="M30" s="170"/>
      <c r="N30" s="170">
        <v>7200</v>
      </c>
      <c r="O30" s="170"/>
      <c r="P30" s="170"/>
      <c r="Q30" s="170"/>
      <c r="R30" s="170"/>
      <c r="S30" s="170"/>
      <c r="T30" s="231" t="s">
        <v>1297</v>
      </c>
    </row>
    <row r="31" spans="1:20" s="33" customFormat="1" ht="60.75" customHeight="1">
      <c r="A31" s="138" t="s">
        <v>1489</v>
      </c>
      <c r="B31" s="347" t="s">
        <v>1478</v>
      </c>
      <c r="C31" s="347"/>
      <c r="D31" s="347" t="s">
        <v>1479</v>
      </c>
      <c r="E31" s="248">
        <v>1000</v>
      </c>
      <c r="F31" s="250" t="s">
        <v>38</v>
      </c>
      <c r="G31" s="252" t="s">
        <v>555</v>
      </c>
      <c r="H31" s="170"/>
      <c r="I31" s="170"/>
      <c r="J31" s="170"/>
      <c r="K31" s="170">
        <v>1000</v>
      </c>
      <c r="L31" s="170"/>
      <c r="M31" s="170"/>
      <c r="N31" s="170"/>
      <c r="O31" s="170"/>
      <c r="P31" s="170"/>
      <c r="Q31" s="170"/>
      <c r="R31" s="170"/>
      <c r="S31" s="170"/>
      <c r="T31" s="231" t="s">
        <v>1297</v>
      </c>
    </row>
    <row r="32" spans="1:20" s="33" customFormat="1" ht="60.75" customHeight="1">
      <c r="A32" s="138" t="s">
        <v>1502</v>
      </c>
      <c r="B32" s="347" t="s">
        <v>1490</v>
      </c>
      <c r="C32" s="347" t="s">
        <v>1503</v>
      </c>
      <c r="D32" s="347"/>
      <c r="E32" s="347"/>
      <c r="F32" s="250"/>
      <c r="G32" s="252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231" t="s">
        <v>1297</v>
      </c>
    </row>
    <row r="33" spans="1:20" s="69" customFormat="1">
      <c r="A33" s="740" t="s">
        <v>1491</v>
      </c>
      <c r="B33" s="740"/>
      <c r="C33" s="740"/>
      <c r="D33" s="740"/>
      <c r="E33" s="740"/>
      <c r="F33" s="740"/>
      <c r="G33" s="253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79"/>
    </row>
    <row r="34" spans="1:20" ht="81">
      <c r="A34" s="371" t="s">
        <v>1492</v>
      </c>
      <c r="B34" s="371" t="s">
        <v>642</v>
      </c>
      <c r="C34" s="371" t="s">
        <v>1597</v>
      </c>
      <c r="D34" s="371" t="s">
        <v>643</v>
      </c>
      <c r="E34" s="254"/>
      <c r="F34" s="371" t="s">
        <v>38</v>
      </c>
      <c r="G34" s="255" t="s">
        <v>644</v>
      </c>
      <c r="H34" s="142"/>
      <c r="I34" s="142"/>
      <c r="J34" s="142"/>
      <c r="K34" s="237"/>
      <c r="L34" s="142"/>
      <c r="M34" s="142"/>
      <c r="N34" s="142"/>
      <c r="O34" s="142"/>
      <c r="P34" s="142"/>
      <c r="Q34" s="142"/>
      <c r="R34" s="142"/>
      <c r="S34" s="142"/>
      <c r="T34" s="371" t="s">
        <v>645</v>
      </c>
    </row>
    <row r="35" spans="1:20" ht="81">
      <c r="A35" s="371" t="s">
        <v>1661</v>
      </c>
      <c r="B35" s="371" t="s">
        <v>646</v>
      </c>
      <c r="C35" s="371" t="s">
        <v>1598</v>
      </c>
      <c r="D35" s="371" t="s">
        <v>1660</v>
      </c>
      <c r="E35" s="256">
        <v>5600</v>
      </c>
      <c r="F35" s="371" t="s">
        <v>38</v>
      </c>
      <c r="G35" s="255" t="s">
        <v>1535</v>
      </c>
      <c r="H35" s="142"/>
      <c r="I35" s="142">
        <v>5600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371" t="s">
        <v>645</v>
      </c>
    </row>
    <row r="36" spans="1:20" ht="81">
      <c r="A36" s="371" t="s">
        <v>1662</v>
      </c>
      <c r="B36" s="371" t="s">
        <v>647</v>
      </c>
      <c r="C36" s="371" t="s">
        <v>1599</v>
      </c>
      <c r="D36" s="371" t="s">
        <v>648</v>
      </c>
      <c r="E36" s="256"/>
      <c r="F36" s="371" t="s">
        <v>38</v>
      </c>
      <c r="G36" s="255" t="s">
        <v>1050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371" t="s">
        <v>645</v>
      </c>
    </row>
    <row r="37" spans="1:20" ht="101.25">
      <c r="A37" s="371" t="s">
        <v>1493</v>
      </c>
      <c r="B37" s="371" t="s">
        <v>649</v>
      </c>
      <c r="C37" s="371" t="s">
        <v>1408</v>
      </c>
      <c r="D37" s="371" t="s">
        <v>650</v>
      </c>
      <c r="E37" s="257"/>
      <c r="F37" s="200" t="s">
        <v>38</v>
      </c>
      <c r="G37" s="255" t="s">
        <v>1359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371" t="s">
        <v>645</v>
      </c>
    </row>
    <row r="38" spans="1:20" ht="182.25">
      <c r="A38" s="371" t="s">
        <v>1663</v>
      </c>
      <c r="B38" s="371" t="s">
        <v>1664</v>
      </c>
      <c r="C38" s="371" t="s">
        <v>1665</v>
      </c>
      <c r="D38" s="371" t="s">
        <v>651</v>
      </c>
      <c r="E38" s="256">
        <v>25920</v>
      </c>
      <c r="F38" s="371" t="s">
        <v>38</v>
      </c>
      <c r="G38" s="255" t="s">
        <v>1543</v>
      </c>
      <c r="H38" s="142"/>
      <c r="I38" s="142"/>
      <c r="J38" s="142"/>
      <c r="K38" s="142"/>
      <c r="L38" s="142"/>
      <c r="M38" s="142">
        <v>25920</v>
      </c>
      <c r="N38" s="142"/>
      <c r="O38" s="142"/>
      <c r="P38" s="142"/>
      <c r="Q38" s="142"/>
      <c r="R38" s="142"/>
      <c r="S38" s="142"/>
      <c r="T38" s="371" t="s">
        <v>645</v>
      </c>
    </row>
    <row r="39" spans="1:20" ht="141.75">
      <c r="A39" s="371" t="s">
        <v>1494</v>
      </c>
      <c r="B39" s="371" t="s">
        <v>649</v>
      </c>
      <c r="C39" s="371" t="s">
        <v>1321</v>
      </c>
      <c r="D39" s="371" t="s">
        <v>652</v>
      </c>
      <c r="E39" s="256"/>
      <c r="F39" s="371" t="s">
        <v>38</v>
      </c>
      <c r="G39" s="255" t="s">
        <v>1543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371" t="s">
        <v>645</v>
      </c>
    </row>
    <row r="40" spans="1:20" ht="81">
      <c r="A40" s="371" t="s">
        <v>1666</v>
      </c>
      <c r="B40" s="371" t="s">
        <v>653</v>
      </c>
      <c r="C40" s="371" t="s">
        <v>654</v>
      </c>
      <c r="D40" s="371" t="s">
        <v>655</v>
      </c>
      <c r="E40" s="256"/>
      <c r="F40" s="371" t="s">
        <v>38</v>
      </c>
      <c r="G40" s="255" t="s">
        <v>1544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371" t="s">
        <v>645</v>
      </c>
    </row>
    <row r="41" spans="1:20" ht="162">
      <c r="A41" s="371" t="s">
        <v>1495</v>
      </c>
      <c r="B41" s="371" t="s">
        <v>1322</v>
      </c>
      <c r="C41" s="371" t="s">
        <v>1667</v>
      </c>
      <c r="D41" s="371" t="s">
        <v>656</v>
      </c>
      <c r="E41" s="256">
        <v>64800</v>
      </c>
      <c r="F41" s="371" t="s">
        <v>38</v>
      </c>
      <c r="G41" s="255" t="s">
        <v>1539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>
        <v>64800</v>
      </c>
      <c r="R41" s="142"/>
      <c r="S41" s="142"/>
      <c r="T41" s="371" t="s">
        <v>645</v>
      </c>
    </row>
    <row r="42" spans="1:20" ht="60.75">
      <c r="A42" s="371" t="s">
        <v>1496</v>
      </c>
      <c r="B42" s="371" t="s">
        <v>657</v>
      </c>
      <c r="C42" s="371" t="s">
        <v>1325</v>
      </c>
      <c r="D42" s="371" t="s">
        <v>658</v>
      </c>
      <c r="E42" s="256">
        <v>7440</v>
      </c>
      <c r="F42" s="371" t="s">
        <v>38</v>
      </c>
      <c r="G42" s="255" t="s">
        <v>1539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>
        <v>7440</v>
      </c>
      <c r="R42" s="142"/>
      <c r="S42" s="142"/>
      <c r="T42" s="371" t="s">
        <v>645</v>
      </c>
    </row>
    <row r="43" spans="1:20" ht="81">
      <c r="A43" s="371" t="s">
        <v>1497</v>
      </c>
      <c r="B43" s="371" t="s">
        <v>659</v>
      </c>
      <c r="C43" s="371" t="s">
        <v>660</v>
      </c>
      <c r="D43" s="371" t="s">
        <v>661</v>
      </c>
      <c r="E43" s="256"/>
      <c r="F43" s="371" t="s">
        <v>38</v>
      </c>
      <c r="G43" s="255" t="s">
        <v>1547</v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371" t="s">
        <v>645</v>
      </c>
    </row>
    <row r="44" spans="1:20" ht="101.25">
      <c r="A44" s="371" t="s">
        <v>1498</v>
      </c>
      <c r="B44" s="371" t="s">
        <v>662</v>
      </c>
      <c r="C44" s="371" t="s">
        <v>663</v>
      </c>
      <c r="D44" s="371" t="s">
        <v>1323</v>
      </c>
      <c r="E44" s="256">
        <v>2400</v>
      </c>
      <c r="F44" s="371" t="s">
        <v>38</v>
      </c>
      <c r="G44" s="255" t="s">
        <v>1547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>
        <v>2400</v>
      </c>
      <c r="S44" s="142"/>
      <c r="T44" s="371" t="s">
        <v>645</v>
      </c>
    </row>
    <row r="45" spans="1:20" ht="81">
      <c r="A45" s="371" t="s">
        <v>1499</v>
      </c>
      <c r="B45" s="371" t="s">
        <v>664</v>
      </c>
      <c r="C45" s="371" t="s">
        <v>665</v>
      </c>
      <c r="D45" s="371" t="s">
        <v>666</v>
      </c>
      <c r="E45" s="256">
        <v>75600</v>
      </c>
      <c r="F45" s="371" t="s">
        <v>38</v>
      </c>
      <c r="G45" s="255" t="s">
        <v>1547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>
        <f>E45</f>
        <v>75600</v>
      </c>
      <c r="S45" s="142"/>
      <c r="T45" s="371" t="s">
        <v>645</v>
      </c>
    </row>
    <row r="46" spans="1:20" ht="61.5">
      <c r="A46" s="741" t="s">
        <v>55</v>
      </c>
      <c r="B46" s="741"/>
      <c r="C46" s="741"/>
      <c r="D46" s="741"/>
      <c r="E46" s="351">
        <f>SUM(E10:E45)</f>
        <v>481760</v>
      </c>
      <c r="F46" s="371"/>
      <c r="G46" s="255"/>
      <c r="H46" s="259">
        <f>SUM(H10:H45)</f>
        <v>0</v>
      </c>
      <c r="I46" s="259">
        <f>SUM(I10:I45)</f>
        <v>109085</v>
      </c>
      <c r="J46" s="259">
        <f t="shared" ref="J46:S46" si="0">SUM(J10:J45)</f>
        <v>25895</v>
      </c>
      <c r="K46" s="259">
        <f t="shared" si="0"/>
        <v>41700</v>
      </c>
      <c r="L46" s="259">
        <f t="shared" si="0"/>
        <v>17875</v>
      </c>
      <c r="M46" s="259">
        <f t="shared" si="0"/>
        <v>54720</v>
      </c>
      <c r="N46" s="259">
        <f t="shared" si="0"/>
        <v>21600</v>
      </c>
      <c r="O46" s="259">
        <f t="shared" si="0"/>
        <v>1500</v>
      </c>
      <c r="P46" s="259">
        <f t="shared" si="0"/>
        <v>59145</v>
      </c>
      <c r="Q46" s="259">
        <f t="shared" si="0"/>
        <v>72240</v>
      </c>
      <c r="R46" s="259">
        <f t="shared" si="0"/>
        <v>78000</v>
      </c>
      <c r="S46" s="259">
        <f t="shared" si="0"/>
        <v>0</v>
      </c>
      <c r="T46" s="260"/>
    </row>
    <row r="47" spans="1:20">
      <c r="E47" s="574">
        <f>SUM(E34:E45)</f>
        <v>181760</v>
      </c>
      <c r="F47" s="8" t="s">
        <v>1409</v>
      </c>
    </row>
    <row r="48" spans="1:20">
      <c r="E48" s="576">
        <f>SUM(E10:E32)</f>
        <v>300000</v>
      </c>
      <c r="F48" s="8" t="s">
        <v>1410</v>
      </c>
    </row>
  </sheetData>
  <mergeCells count="28">
    <mergeCell ref="A1:T1"/>
    <mergeCell ref="A6:A8"/>
    <mergeCell ref="B6:B8"/>
    <mergeCell ref="C6:C8"/>
    <mergeCell ref="D6:D8"/>
    <mergeCell ref="E6:F6"/>
    <mergeCell ref="G6:G8"/>
    <mergeCell ref="H6:S6"/>
    <mergeCell ref="T6:T8"/>
    <mergeCell ref="E7:E8"/>
    <mergeCell ref="S7:S8"/>
    <mergeCell ref="A3:T3"/>
    <mergeCell ref="A4:T4"/>
    <mergeCell ref="P7:P8"/>
    <mergeCell ref="Q7:Q8"/>
    <mergeCell ref="R7:R8"/>
    <mergeCell ref="A2:T2"/>
    <mergeCell ref="A33:F33"/>
    <mergeCell ref="A46:D46"/>
    <mergeCell ref="M7:M8"/>
    <mergeCell ref="N7:N8"/>
    <mergeCell ref="O7:O8"/>
    <mergeCell ref="L7:L8"/>
    <mergeCell ref="F7:F8"/>
    <mergeCell ref="H7:H8"/>
    <mergeCell ref="I7:I8"/>
    <mergeCell ref="J7:J8"/>
    <mergeCell ref="K7:K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17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view="pageLayout" zoomScaleNormal="100" zoomScaleSheetLayoutView="80" workbookViewId="0">
      <selection activeCell="E75" sqref="E75"/>
    </sheetView>
  </sheetViews>
  <sheetFormatPr defaultRowHeight="24"/>
  <cols>
    <col min="1" max="4" width="20.625" style="22" customWidth="1"/>
    <col min="5" max="5" width="12.625" style="29" customWidth="1"/>
    <col min="6" max="7" width="10.625" style="22" customWidth="1"/>
    <col min="8" max="19" width="5.5" style="579" customWidth="1"/>
    <col min="20" max="20" width="12.625" style="580" customWidth="1"/>
    <col min="21" max="16384" width="9" style="22"/>
  </cols>
  <sheetData>
    <row r="1" spans="1:20" s="40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74" customFormat="1" ht="20.25">
      <c r="A2" s="724" t="s">
        <v>1532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</row>
    <row r="3" spans="1:20" s="74" customFormat="1" ht="20.25">
      <c r="A3" s="746" t="s">
        <v>1600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</row>
    <row r="4" spans="1:20" s="74" customFormat="1" ht="20.25">
      <c r="A4" s="747" t="s">
        <v>1601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</row>
    <row r="5" spans="1:20" s="8" customFormat="1" ht="10.5" customHeight="1">
      <c r="A5" s="41"/>
      <c r="B5" s="42"/>
      <c r="C5" s="42"/>
      <c r="D5" s="4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201"/>
    </row>
    <row r="6" spans="1:20" s="337" customFormat="1" ht="20.25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37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37" customFormat="1" ht="20.25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s="266" customFormat="1">
      <c r="A9" s="209" t="s">
        <v>1407</v>
      </c>
      <c r="B9" s="209"/>
      <c r="C9" s="209"/>
      <c r="D9" s="209"/>
      <c r="E9" s="263"/>
      <c r="F9" s="79"/>
      <c r="G9" s="79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5"/>
    </row>
    <row r="10" spans="1:20" s="266" customFormat="1">
      <c r="A10" s="209" t="s">
        <v>174</v>
      </c>
      <c r="B10" s="267"/>
      <c r="C10" s="267"/>
      <c r="D10" s="79"/>
      <c r="E10" s="263"/>
      <c r="F10" s="79"/>
      <c r="G10" s="79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</row>
    <row r="11" spans="1:20" s="266" customFormat="1" ht="141.75">
      <c r="A11" s="181" t="s">
        <v>175</v>
      </c>
      <c r="B11" s="12" t="s">
        <v>176</v>
      </c>
      <c r="C11" s="12" t="s">
        <v>177</v>
      </c>
      <c r="D11" s="656" t="s">
        <v>178</v>
      </c>
      <c r="E11" s="268"/>
      <c r="F11" s="656"/>
      <c r="G11" s="656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70" t="s">
        <v>179</v>
      </c>
    </row>
    <row r="12" spans="1:20" s="266" customFormat="1" ht="81">
      <c r="A12" s="140" t="s">
        <v>180</v>
      </c>
      <c r="B12" s="12" t="s">
        <v>181</v>
      </c>
      <c r="C12" s="12" t="s">
        <v>182</v>
      </c>
      <c r="D12" s="656" t="s">
        <v>183</v>
      </c>
      <c r="E12" s="135"/>
      <c r="F12" s="271" t="s">
        <v>184</v>
      </c>
      <c r="G12" s="662" t="s">
        <v>185</v>
      </c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70" t="s">
        <v>38</v>
      </c>
    </row>
    <row r="13" spans="1:20" s="266" customFormat="1" ht="60.75">
      <c r="A13" s="658" t="s">
        <v>186</v>
      </c>
      <c r="B13" s="12" t="s">
        <v>187</v>
      </c>
      <c r="C13" s="12" t="s">
        <v>188</v>
      </c>
      <c r="D13" s="656" t="s">
        <v>189</v>
      </c>
      <c r="E13" s="135">
        <v>6800</v>
      </c>
      <c r="F13" s="271" t="s">
        <v>263</v>
      </c>
      <c r="G13" s="656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70"/>
    </row>
    <row r="14" spans="1:20" s="266" customFormat="1" ht="182.25">
      <c r="A14" s="181" t="s">
        <v>191</v>
      </c>
      <c r="B14" s="12" t="s">
        <v>192</v>
      </c>
      <c r="C14" s="12" t="s">
        <v>193</v>
      </c>
      <c r="D14" s="656" t="s">
        <v>194</v>
      </c>
      <c r="E14" s="268"/>
      <c r="F14" s="656"/>
      <c r="G14" s="656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656" t="s">
        <v>195</v>
      </c>
    </row>
    <row r="15" spans="1:20" s="266" customFormat="1" ht="60.75">
      <c r="A15" s="140" t="s">
        <v>196</v>
      </c>
      <c r="B15" s="12" t="s">
        <v>197</v>
      </c>
      <c r="C15" s="12" t="s">
        <v>198</v>
      </c>
      <c r="D15" s="656" t="s">
        <v>199</v>
      </c>
      <c r="E15" s="268"/>
      <c r="F15" s="656"/>
      <c r="G15" s="656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656" t="s">
        <v>200</v>
      </c>
    </row>
    <row r="16" spans="1:20" s="266" customFormat="1" ht="60.75">
      <c r="A16" s="140" t="s">
        <v>201</v>
      </c>
      <c r="B16" s="12" t="s">
        <v>202</v>
      </c>
      <c r="C16" s="12" t="s">
        <v>198</v>
      </c>
      <c r="D16" s="656" t="s">
        <v>179</v>
      </c>
      <c r="E16" s="268"/>
      <c r="F16" s="656"/>
      <c r="G16" s="656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656" t="s">
        <v>184</v>
      </c>
    </row>
    <row r="17" spans="1:20" s="266" customFormat="1" ht="60.75">
      <c r="A17" s="140" t="s">
        <v>203</v>
      </c>
      <c r="B17" s="12" t="s">
        <v>204</v>
      </c>
      <c r="C17" s="12" t="s">
        <v>205</v>
      </c>
      <c r="D17" s="656" t="s">
        <v>178</v>
      </c>
      <c r="E17" s="268"/>
      <c r="F17" s="656"/>
      <c r="G17" s="656" t="s">
        <v>206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 t="s">
        <v>1548</v>
      </c>
    </row>
    <row r="18" spans="1:20" s="266" customFormat="1" ht="60.75">
      <c r="A18" s="140" t="s">
        <v>207</v>
      </c>
      <c r="B18" s="12" t="s">
        <v>208</v>
      </c>
      <c r="C18" s="12" t="s">
        <v>209</v>
      </c>
      <c r="D18" s="656" t="s">
        <v>210</v>
      </c>
      <c r="E18" s="135"/>
      <c r="F18" s="662" t="s">
        <v>211</v>
      </c>
      <c r="G18" s="662" t="s">
        <v>212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656" t="s">
        <v>184</v>
      </c>
    </row>
    <row r="19" spans="1:20" s="266" customFormat="1" ht="60.75">
      <c r="A19" s="140" t="s">
        <v>213</v>
      </c>
      <c r="B19" s="12" t="s">
        <v>214</v>
      </c>
      <c r="C19" s="12" t="s">
        <v>215</v>
      </c>
      <c r="D19" s="656" t="s">
        <v>210</v>
      </c>
      <c r="E19" s="135"/>
      <c r="F19" s="662" t="s">
        <v>211</v>
      </c>
      <c r="G19" s="662" t="s">
        <v>212</v>
      </c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656" t="s">
        <v>184</v>
      </c>
    </row>
    <row r="20" spans="1:20" s="266" customFormat="1" ht="81">
      <c r="A20" s="181" t="s">
        <v>216</v>
      </c>
      <c r="B20" s="12" t="s">
        <v>217</v>
      </c>
      <c r="C20" s="12"/>
      <c r="D20" s="656" t="s">
        <v>218</v>
      </c>
      <c r="E20" s="135"/>
      <c r="F20" s="662"/>
      <c r="G20" s="656" t="s">
        <v>219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656" t="s">
        <v>179</v>
      </c>
    </row>
    <row r="21" spans="1:20" s="266" customFormat="1" ht="81">
      <c r="A21" s="658" t="s">
        <v>220</v>
      </c>
      <c r="B21" s="12" t="s">
        <v>221</v>
      </c>
      <c r="C21" s="12"/>
      <c r="D21" s="656" t="s">
        <v>218</v>
      </c>
      <c r="E21" s="135"/>
      <c r="F21" s="662"/>
      <c r="G21" s="656" t="s">
        <v>219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656" t="s">
        <v>184</v>
      </c>
    </row>
    <row r="22" spans="1:20" s="266" customFormat="1" ht="81">
      <c r="A22" s="140" t="s">
        <v>222</v>
      </c>
      <c r="B22" s="12" t="s">
        <v>223</v>
      </c>
      <c r="C22" s="12" t="s">
        <v>224</v>
      </c>
      <c r="D22" s="656" t="s">
        <v>225</v>
      </c>
      <c r="E22" s="135"/>
      <c r="F22" s="662"/>
      <c r="G22" s="656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656" t="s">
        <v>179</v>
      </c>
    </row>
    <row r="23" spans="1:20" s="266" customFormat="1" ht="81">
      <c r="A23" s="140" t="s">
        <v>226</v>
      </c>
      <c r="B23" s="12" t="s">
        <v>227</v>
      </c>
      <c r="C23" s="12" t="s">
        <v>228</v>
      </c>
      <c r="D23" s="656" t="s">
        <v>229</v>
      </c>
      <c r="E23" s="135"/>
      <c r="F23" s="662"/>
      <c r="G23" s="662" t="s">
        <v>212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656" t="s">
        <v>200</v>
      </c>
    </row>
    <row r="24" spans="1:20" s="266" customFormat="1">
      <c r="A24" s="160" t="s">
        <v>230</v>
      </c>
      <c r="B24" s="12"/>
      <c r="C24" s="12"/>
      <c r="D24" s="656"/>
      <c r="E24" s="268"/>
      <c r="F24" s="656"/>
      <c r="G24" s="656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</row>
    <row r="25" spans="1:20" s="266" customFormat="1" ht="141.75">
      <c r="A25" s="216" t="s">
        <v>231</v>
      </c>
      <c r="B25" s="12" t="s">
        <v>232</v>
      </c>
      <c r="C25" s="12" t="s">
        <v>233</v>
      </c>
      <c r="D25" s="12" t="s">
        <v>234</v>
      </c>
      <c r="E25" s="124"/>
      <c r="F25" s="12"/>
      <c r="G25" s="12" t="s">
        <v>212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0" t="s">
        <v>235</v>
      </c>
    </row>
    <row r="26" spans="1:20" s="266" customFormat="1" ht="60.75">
      <c r="A26" s="12" t="s">
        <v>236</v>
      </c>
      <c r="B26" s="12" t="s">
        <v>237</v>
      </c>
      <c r="C26" s="12" t="s">
        <v>238</v>
      </c>
      <c r="D26" s="12" t="s">
        <v>239</v>
      </c>
      <c r="E26" s="211"/>
      <c r="F26" s="210"/>
      <c r="G26" s="210" t="s">
        <v>212</v>
      </c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0" t="s">
        <v>235</v>
      </c>
    </row>
    <row r="27" spans="1:20" s="266" customFormat="1" ht="121.5">
      <c r="A27" s="656" t="s">
        <v>240</v>
      </c>
      <c r="B27" s="12" t="s">
        <v>241</v>
      </c>
      <c r="C27" s="12" t="s">
        <v>242</v>
      </c>
      <c r="D27" s="12" t="s">
        <v>243</v>
      </c>
      <c r="E27" s="124"/>
      <c r="F27" s="12" t="s">
        <v>244</v>
      </c>
      <c r="G27" s="210" t="s">
        <v>212</v>
      </c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656" t="s">
        <v>245</v>
      </c>
    </row>
    <row r="28" spans="1:20" s="266" customFormat="1" ht="81">
      <c r="A28" s="656" t="s">
        <v>246</v>
      </c>
      <c r="B28" s="12" t="s">
        <v>247</v>
      </c>
      <c r="C28" s="12" t="s">
        <v>248</v>
      </c>
      <c r="D28" s="12" t="s">
        <v>249</v>
      </c>
      <c r="E28" s="124"/>
      <c r="F28" s="12"/>
      <c r="G28" s="210" t="s">
        <v>250</v>
      </c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656" t="s">
        <v>235</v>
      </c>
    </row>
    <row r="29" spans="1:20" s="266" customFormat="1" ht="60.75">
      <c r="A29" s="656" t="s">
        <v>251</v>
      </c>
      <c r="B29" s="12" t="s">
        <v>252</v>
      </c>
      <c r="C29" s="12" t="s">
        <v>253</v>
      </c>
      <c r="D29" s="12" t="s">
        <v>189</v>
      </c>
      <c r="E29" s="124"/>
      <c r="F29" s="12"/>
      <c r="G29" s="210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656" t="s">
        <v>184</v>
      </c>
    </row>
    <row r="30" spans="1:20" s="266" customFormat="1" ht="81">
      <c r="A30" s="12" t="s">
        <v>254</v>
      </c>
      <c r="B30" s="12" t="s">
        <v>255</v>
      </c>
      <c r="C30" s="12" t="s">
        <v>256</v>
      </c>
      <c r="D30" s="210" t="s">
        <v>257</v>
      </c>
      <c r="E30" s="124"/>
      <c r="F30" s="12"/>
      <c r="G30" s="210" t="s">
        <v>258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656" t="s">
        <v>235</v>
      </c>
    </row>
    <row r="31" spans="1:20" s="266" customFormat="1" ht="81">
      <c r="A31" s="656" t="s">
        <v>259</v>
      </c>
      <c r="B31" s="12" t="s">
        <v>260</v>
      </c>
      <c r="C31" s="12" t="s">
        <v>261</v>
      </c>
      <c r="D31" s="12" t="s">
        <v>262</v>
      </c>
      <c r="E31" s="124"/>
      <c r="F31" s="12" t="s">
        <v>263</v>
      </c>
      <c r="G31" s="210" t="s">
        <v>258</v>
      </c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656" t="s">
        <v>235</v>
      </c>
    </row>
    <row r="32" spans="1:20" s="266" customFormat="1" ht="60.75">
      <c r="A32" s="12" t="s">
        <v>264</v>
      </c>
      <c r="B32" s="12" t="s">
        <v>265</v>
      </c>
      <c r="C32" s="12" t="s">
        <v>266</v>
      </c>
      <c r="D32" s="210" t="s">
        <v>267</v>
      </c>
      <c r="E32" s="211"/>
      <c r="F32" s="210"/>
      <c r="G32" s="210" t="s">
        <v>258</v>
      </c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56" t="s">
        <v>268</v>
      </c>
    </row>
    <row r="33" spans="1:20" s="266" customFormat="1" ht="81">
      <c r="A33" s="12"/>
      <c r="B33" s="12" t="s">
        <v>269</v>
      </c>
      <c r="C33" s="12" t="s">
        <v>270</v>
      </c>
      <c r="D33" s="210" t="s">
        <v>271</v>
      </c>
      <c r="E33" s="211"/>
      <c r="F33" s="210" t="s">
        <v>211</v>
      </c>
      <c r="G33" s="210" t="s">
        <v>258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56" t="s">
        <v>272</v>
      </c>
    </row>
    <row r="34" spans="1:20" s="266" customFormat="1" ht="81">
      <c r="A34" s="216" t="s">
        <v>273</v>
      </c>
      <c r="B34" s="12" t="s">
        <v>274</v>
      </c>
      <c r="C34" s="12" t="s">
        <v>275</v>
      </c>
      <c r="D34" s="270" t="s">
        <v>276</v>
      </c>
      <c r="E34" s="274"/>
      <c r="F34" s="270"/>
      <c r="G34" s="210" t="s">
        <v>258</v>
      </c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0" t="s">
        <v>235</v>
      </c>
    </row>
    <row r="35" spans="1:20" s="266" customFormat="1" ht="81">
      <c r="A35" s="12" t="s">
        <v>277</v>
      </c>
      <c r="B35" s="12" t="s">
        <v>278</v>
      </c>
      <c r="C35" s="12" t="s">
        <v>279</v>
      </c>
      <c r="D35" s="270" t="s">
        <v>276</v>
      </c>
      <c r="E35" s="263"/>
      <c r="F35" s="79"/>
      <c r="G35" s="210" t="s">
        <v>258</v>
      </c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70" t="s">
        <v>235</v>
      </c>
    </row>
    <row r="36" spans="1:20" s="266" customFormat="1" ht="60.75">
      <c r="A36" s="12" t="s">
        <v>280</v>
      </c>
      <c r="B36" s="12" t="s">
        <v>281</v>
      </c>
      <c r="C36" s="12" t="s">
        <v>282</v>
      </c>
      <c r="D36" s="270" t="s">
        <v>235</v>
      </c>
      <c r="E36" s="263"/>
      <c r="F36" s="79"/>
      <c r="G36" s="210" t="s">
        <v>258</v>
      </c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70" t="s">
        <v>235</v>
      </c>
    </row>
    <row r="37" spans="1:20" s="266" customFormat="1" ht="60.75">
      <c r="A37" s="12" t="s">
        <v>283</v>
      </c>
      <c r="B37" s="12" t="s">
        <v>284</v>
      </c>
      <c r="C37" s="12"/>
      <c r="D37" s="656" t="s">
        <v>285</v>
      </c>
      <c r="E37" s="263"/>
      <c r="F37" s="79"/>
      <c r="G37" s="210" t="s">
        <v>286</v>
      </c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656" t="s">
        <v>287</v>
      </c>
    </row>
    <row r="38" spans="1:20" s="266" customFormat="1" ht="101.25">
      <c r="A38" s="12" t="s">
        <v>1602</v>
      </c>
      <c r="B38" s="12" t="s">
        <v>288</v>
      </c>
      <c r="C38" s="12" t="s">
        <v>289</v>
      </c>
      <c r="D38" s="210" t="s">
        <v>271</v>
      </c>
      <c r="E38" s="211"/>
      <c r="F38" s="210"/>
      <c r="G38" s="210" t="s">
        <v>290</v>
      </c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656" t="s">
        <v>291</v>
      </c>
    </row>
    <row r="39" spans="1:20" s="266" customFormat="1" ht="60.75">
      <c r="A39" s="656" t="s">
        <v>292</v>
      </c>
      <c r="B39" s="12" t="s">
        <v>293</v>
      </c>
      <c r="C39" s="12" t="s">
        <v>294</v>
      </c>
      <c r="D39" s="210" t="s">
        <v>235</v>
      </c>
      <c r="E39" s="211"/>
      <c r="F39" s="210"/>
      <c r="G39" s="210" t="s">
        <v>212</v>
      </c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656" t="s">
        <v>235</v>
      </c>
    </row>
    <row r="40" spans="1:20" s="266" customFormat="1" ht="60.75">
      <c r="A40" s="656" t="s">
        <v>295</v>
      </c>
      <c r="B40" s="12" t="s">
        <v>296</v>
      </c>
      <c r="C40" s="12" t="s">
        <v>297</v>
      </c>
      <c r="D40" s="210" t="s">
        <v>298</v>
      </c>
      <c r="E40" s="211"/>
      <c r="F40" s="210"/>
      <c r="G40" s="210" t="s">
        <v>212</v>
      </c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656" t="s">
        <v>235</v>
      </c>
    </row>
    <row r="41" spans="1:20" s="266" customFormat="1" ht="101.25">
      <c r="A41" s="655" t="s">
        <v>299</v>
      </c>
      <c r="B41" s="12" t="s">
        <v>300</v>
      </c>
      <c r="C41" s="12" t="s">
        <v>301</v>
      </c>
      <c r="D41" s="210" t="s">
        <v>302</v>
      </c>
      <c r="E41" s="211"/>
      <c r="F41" s="210"/>
      <c r="G41" s="210" t="s">
        <v>212</v>
      </c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656" t="s">
        <v>235</v>
      </c>
    </row>
    <row r="42" spans="1:20" s="266" customFormat="1" ht="40.5">
      <c r="A42" s="656" t="s">
        <v>303</v>
      </c>
      <c r="B42" s="12" t="s">
        <v>304</v>
      </c>
      <c r="C42" s="12"/>
      <c r="D42" s="210"/>
      <c r="E42" s="211"/>
      <c r="F42" s="210"/>
      <c r="G42" s="210" t="s">
        <v>212</v>
      </c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656" t="s">
        <v>305</v>
      </c>
    </row>
    <row r="43" spans="1:20" s="266" customFormat="1" ht="60.75">
      <c r="A43" s="656" t="s">
        <v>306</v>
      </c>
      <c r="B43" s="12" t="s">
        <v>307</v>
      </c>
      <c r="C43" s="12"/>
      <c r="D43" s="210"/>
      <c r="E43" s="211"/>
      <c r="F43" s="210" t="s">
        <v>235</v>
      </c>
      <c r="G43" s="210" t="s">
        <v>212</v>
      </c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656" t="s">
        <v>305</v>
      </c>
    </row>
    <row r="44" spans="1:20" s="266" customFormat="1">
      <c r="A44" s="209" t="s">
        <v>308</v>
      </c>
      <c r="B44" s="209"/>
      <c r="C44" s="12"/>
      <c r="D44" s="210"/>
      <c r="E44" s="211"/>
      <c r="F44" s="210"/>
      <c r="G44" s="210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0"/>
    </row>
    <row r="45" spans="1:20" s="266" customFormat="1">
      <c r="A45" s="210" t="s">
        <v>309</v>
      </c>
      <c r="B45" s="685"/>
      <c r="C45" s="12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270"/>
    </row>
    <row r="46" spans="1:20" s="266" customFormat="1" ht="60.75">
      <c r="A46" s="12" t="s">
        <v>1388</v>
      </c>
      <c r="B46" s="12" t="s">
        <v>310</v>
      </c>
      <c r="C46" s="12"/>
      <c r="D46" s="12" t="s">
        <v>311</v>
      </c>
      <c r="E46" s="211">
        <v>7200</v>
      </c>
      <c r="F46" s="210" t="s">
        <v>184</v>
      </c>
      <c r="G46" s="210" t="s">
        <v>212</v>
      </c>
      <c r="H46" s="277"/>
      <c r="I46" s="277"/>
      <c r="J46" s="277"/>
      <c r="K46" s="278">
        <v>2400</v>
      </c>
      <c r="L46" s="277"/>
      <c r="M46" s="277"/>
      <c r="N46" s="277"/>
      <c r="O46" s="278">
        <v>2400</v>
      </c>
      <c r="P46" s="277"/>
      <c r="Q46" s="277"/>
      <c r="R46" s="277">
        <v>2400</v>
      </c>
      <c r="S46" s="277"/>
      <c r="T46" s="656" t="s">
        <v>1549</v>
      </c>
    </row>
    <row r="47" spans="1:20" s="266" customFormat="1" ht="162">
      <c r="A47" s="658" t="s">
        <v>1389</v>
      </c>
      <c r="B47" s="12" t="s">
        <v>312</v>
      </c>
      <c r="C47" s="140" t="s">
        <v>313</v>
      </c>
      <c r="D47" s="656" t="s">
        <v>314</v>
      </c>
      <c r="E47" s="274"/>
      <c r="F47" s="270"/>
      <c r="G47" s="270" t="s">
        <v>212</v>
      </c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0" t="s">
        <v>315</v>
      </c>
    </row>
    <row r="48" spans="1:20" s="266" customFormat="1" ht="162">
      <c r="A48" s="140" t="s">
        <v>1390</v>
      </c>
      <c r="B48" s="12" t="s">
        <v>1604</v>
      </c>
      <c r="C48" s="12" t="s">
        <v>1605</v>
      </c>
      <c r="D48" s="656" t="s">
        <v>316</v>
      </c>
      <c r="E48" s="268"/>
      <c r="F48" s="656"/>
      <c r="G48" s="656" t="s">
        <v>290</v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70" t="s">
        <v>317</v>
      </c>
    </row>
    <row r="49" spans="1:21" s="266" customFormat="1" ht="121.5">
      <c r="A49" s="140"/>
      <c r="B49" s="12"/>
      <c r="C49" s="658" t="s">
        <v>1668</v>
      </c>
      <c r="D49" s="12" t="s">
        <v>318</v>
      </c>
      <c r="E49" s="124"/>
      <c r="F49" s="12"/>
      <c r="G49" s="12" t="s">
        <v>258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65"/>
    </row>
    <row r="50" spans="1:21" s="281" customFormat="1" ht="141.75">
      <c r="A50" s="143" t="s">
        <v>1391</v>
      </c>
      <c r="B50" s="143" t="s">
        <v>1392</v>
      </c>
      <c r="C50" s="143" t="s">
        <v>1393</v>
      </c>
      <c r="D50" s="143" t="s">
        <v>1394</v>
      </c>
      <c r="E50" s="279"/>
      <c r="F50" s="143" t="s">
        <v>190</v>
      </c>
      <c r="G50" s="143" t="s">
        <v>1395</v>
      </c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138" t="s">
        <v>319</v>
      </c>
    </row>
    <row r="51" spans="1:21" s="281" customFormat="1" ht="162">
      <c r="A51" s="282" t="s">
        <v>1396</v>
      </c>
      <c r="B51" s="282" t="s">
        <v>1397</v>
      </c>
      <c r="C51" s="282" t="s">
        <v>1398</v>
      </c>
      <c r="D51" s="282" t="s">
        <v>1669</v>
      </c>
      <c r="E51" s="283">
        <v>3200</v>
      </c>
      <c r="F51" s="284" t="s">
        <v>184</v>
      </c>
      <c r="G51" s="284" t="s">
        <v>144</v>
      </c>
      <c r="H51" s="285"/>
      <c r="I51" s="285"/>
      <c r="J51" s="285">
        <v>1600</v>
      </c>
      <c r="K51" s="285"/>
      <c r="L51" s="285">
        <v>1600</v>
      </c>
      <c r="M51" s="285"/>
      <c r="N51" s="285"/>
      <c r="O51" s="285"/>
      <c r="P51" s="285"/>
      <c r="Q51" s="285"/>
      <c r="R51" s="285"/>
      <c r="S51" s="285"/>
      <c r="T51" s="286" t="s">
        <v>1550</v>
      </c>
    </row>
    <row r="52" spans="1:21" s="281" customFormat="1" ht="162">
      <c r="A52" s="282" t="s">
        <v>1399</v>
      </c>
      <c r="B52" s="282" t="s">
        <v>1400</v>
      </c>
      <c r="C52" s="282" t="s">
        <v>1401</v>
      </c>
      <c r="D52" s="282" t="s">
        <v>1669</v>
      </c>
      <c r="E52" s="283">
        <v>7200</v>
      </c>
      <c r="F52" s="284" t="s">
        <v>263</v>
      </c>
      <c r="G52" s="284" t="s">
        <v>1402</v>
      </c>
      <c r="H52" s="285"/>
      <c r="I52" s="285"/>
      <c r="J52" s="285">
        <v>2400</v>
      </c>
      <c r="K52" s="285"/>
      <c r="L52" s="285"/>
      <c r="M52" s="285"/>
      <c r="N52" s="285"/>
      <c r="O52" s="285">
        <v>4800</v>
      </c>
      <c r="P52" s="285"/>
      <c r="Q52" s="285"/>
      <c r="R52" s="285"/>
      <c r="S52" s="285"/>
      <c r="T52" s="286" t="s">
        <v>1550</v>
      </c>
      <c r="U52" s="287"/>
    </row>
    <row r="53" spans="1:21" s="266" customFormat="1" ht="101.25">
      <c r="A53" s="140" t="s">
        <v>1403</v>
      </c>
      <c r="B53" s="12" t="s">
        <v>321</v>
      </c>
      <c r="C53" s="12" t="s">
        <v>322</v>
      </c>
      <c r="D53" s="12" t="s">
        <v>1603</v>
      </c>
      <c r="E53" s="124"/>
      <c r="F53" s="12"/>
      <c r="G53" s="1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656" t="s">
        <v>319</v>
      </c>
    </row>
    <row r="54" spans="1:21" s="266" customFormat="1" ht="81">
      <c r="A54" s="140" t="s">
        <v>1404</v>
      </c>
      <c r="B54" s="12" t="s">
        <v>323</v>
      </c>
      <c r="C54" s="12" t="s">
        <v>322</v>
      </c>
      <c r="D54" s="12" t="s">
        <v>324</v>
      </c>
      <c r="E54" s="124">
        <v>34400</v>
      </c>
      <c r="F54" s="12" t="s">
        <v>184</v>
      </c>
      <c r="G54" s="662" t="s">
        <v>325</v>
      </c>
      <c r="H54" s="272"/>
      <c r="I54" s="272"/>
      <c r="J54" s="272"/>
      <c r="K54" s="272"/>
      <c r="L54" s="272"/>
      <c r="M54" s="272"/>
      <c r="N54" s="272"/>
      <c r="O54" s="272"/>
      <c r="P54" s="272">
        <v>34400</v>
      </c>
      <c r="Q54" s="272"/>
      <c r="R54" s="272"/>
      <c r="S54" s="272"/>
      <c r="T54" s="656" t="s">
        <v>1550</v>
      </c>
    </row>
    <row r="55" spans="1:21" s="266" customFormat="1" ht="81">
      <c r="A55" s="12" t="s">
        <v>1405</v>
      </c>
      <c r="B55" s="12" t="s">
        <v>326</v>
      </c>
      <c r="C55" s="12" t="s">
        <v>327</v>
      </c>
      <c r="D55" s="656" t="s">
        <v>328</v>
      </c>
      <c r="E55" s="135">
        <v>19800</v>
      </c>
      <c r="F55" s="656" t="s">
        <v>184</v>
      </c>
      <c r="G55" s="662" t="s">
        <v>329</v>
      </c>
      <c r="H55" s="269"/>
      <c r="I55" s="269"/>
      <c r="J55" s="269"/>
      <c r="K55" s="269"/>
      <c r="L55" s="269"/>
      <c r="M55" s="269"/>
      <c r="N55" s="269"/>
      <c r="O55" s="269"/>
      <c r="P55" s="269"/>
      <c r="Q55" s="269">
        <v>19800</v>
      </c>
      <c r="R55" s="269"/>
      <c r="S55" s="269"/>
      <c r="T55" s="656" t="s">
        <v>330</v>
      </c>
    </row>
    <row r="56" spans="1:21" s="266" customFormat="1">
      <c r="A56" s="224" t="s">
        <v>331</v>
      </c>
      <c r="B56" s="224"/>
      <c r="C56" s="79"/>
      <c r="D56" s="79"/>
      <c r="E56" s="263"/>
      <c r="F56" s="79"/>
      <c r="G56" s="79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5"/>
    </row>
    <row r="57" spans="1:21" s="266" customFormat="1" ht="101.25">
      <c r="A57" s="12" t="s">
        <v>1406</v>
      </c>
      <c r="B57" s="12" t="s">
        <v>332</v>
      </c>
      <c r="C57" s="12" t="s">
        <v>333</v>
      </c>
      <c r="D57" s="12" t="s">
        <v>334</v>
      </c>
      <c r="E57" s="211"/>
      <c r="F57" s="210"/>
      <c r="G57" s="210" t="s">
        <v>290</v>
      </c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656" t="s">
        <v>335</v>
      </c>
    </row>
    <row r="58" spans="1:21" s="266" customFormat="1" ht="47.25">
      <c r="A58" s="723" t="s">
        <v>336</v>
      </c>
      <c r="B58" s="723"/>
      <c r="C58" s="723"/>
      <c r="D58" s="723"/>
      <c r="E58" s="489">
        <f>SUM(E11:E57)</f>
        <v>78600</v>
      </c>
      <c r="F58" s="209"/>
      <c r="G58" s="211"/>
      <c r="H58" s="289">
        <f>SUM(H11:H57)</f>
        <v>0</v>
      </c>
      <c r="I58" s="289">
        <f t="shared" ref="I58:S58" si="0">SUM(I11:I57)</f>
        <v>0</v>
      </c>
      <c r="J58" s="289">
        <f t="shared" si="0"/>
        <v>4000</v>
      </c>
      <c r="K58" s="289">
        <f t="shared" si="0"/>
        <v>2400</v>
      </c>
      <c r="L58" s="289">
        <f t="shared" si="0"/>
        <v>1600</v>
      </c>
      <c r="M58" s="289">
        <f t="shared" si="0"/>
        <v>0</v>
      </c>
      <c r="N58" s="289">
        <f t="shared" si="0"/>
        <v>0</v>
      </c>
      <c r="O58" s="289">
        <f t="shared" si="0"/>
        <v>7200</v>
      </c>
      <c r="P58" s="289">
        <f t="shared" si="0"/>
        <v>34400</v>
      </c>
      <c r="Q58" s="289">
        <f t="shared" si="0"/>
        <v>19800</v>
      </c>
      <c r="R58" s="289">
        <f t="shared" si="0"/>
        <v>2400</v>
      </c>
      <c r="S58" s="289">
        <f t="shared" si="0"/>
        <v>0</v>
      </c>
      <c r="T58" s="290"/>
    </row>
    <row r="59" spans="1:21" s="266" customFormat="1">
      <c r="A59" s="209" t="s">
        <v>337</v>
      </c>
      <c r="B59" s="121"/>
      <c r="C59" s="79"/>
      <c r="D59" s="79"/>
      <c r="E59" s="6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270"/>
    </row>
    <row r="60" spans="1:21" s="266" customFormat="1">
      <c r="A60" s="210" t="s">
        <v>338</v>
      </c>
      <c r="B60" s="79"/>
      <c r="C60" s="79"/>
      <c r="D60" s="79"/>
      <c r="E60" s="6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270"/>
    </row>
    <row r="61" spans="1:21" s="266" customFormat="1">
      <c r="A61" s="210" t="s">
        <v>339</v>
      </c>
      <c r="B61" s="581"/>
      <c r="C61" s="581"/>
      <c r="D61" s="581"/>
      <c r="E61" s="291">
        <v>12276000</v>
      </c>
      <c r="F61" s="210" t="s">
        <v>340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656" t="s">
        <v>178</v>
      </c>
    </row>
    <row r="62" spans="1:21" s="266" customFormat="1">
      <c r="A62" s="210" t="s">
        <v>342</v>
      </c>
      <c r="B62" s="581"/>
      <c r="C62" s="581"/>
      <c r="D62" s="581"/>
      <c r="E62" s="291">
        <v>9207000</v>
      </c>
      <c r="F62" s="210" t="s">
        <v>340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656" t="s">
        <v>341</v>
      </c>
    </row>
    <row r="63" spans="1:21" s="266" customFormat="1">
      <c r="A63" s="210" t="s">
        <v>343</v>
      </c>
      <c r="B63" s="79"/>
      <c r="C63" s="79"/>
      <c r="D63" s="79"/>
      <c r="E63" s="291">
        <v>3000000</v>
      </c>
      <c r="F63" s="210" t="s">
        <v>340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270" t="s">
        <v>235</v>
      </c>
    </row>
    <row r="64" spans="1:21" s="266" customFormat="1">
      <c r="A64" s="79" t="s">
        <v>344</v>
      </c>
      <c r="B64" s="79"/>
      <c r="C64" s="79"/>
      <c r="D64" s="79"/>
      <c r="E64" s="6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270"/>
    </row>
    <row r="65" spans="1:20" s="266" customFormat="1">
      <c r="A65" s="210" t="s">
        <v>345</v>
      </c>
      <c r="B65" s="79"/>
      <c r="C65" s="79"/>
      <c r="D65" s="79"/>
      <c r="E65" s="291">
        <v>1500000</v>
      </c>
      <c r="F65" s="210" t="s">
        <v>340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270" t="s">
        <v>235</v>
      </c>
    </row>
    <row r="66" spans="1:20" s="266" customFormat="1">
      <c r="A66" s="210" t="s">
        <v>346</v>
      </c>
      <c r="B66" s="79"/>
      <c r="C66" s="79"/>
      <c r="D66" s="79"/>
      <c r="E66" s="291">
        <v>1000000</v>
      </c>
      <c r="F66" s="210" t="s">
        <v>340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270" t="s">
        <v>1551</v>
      </c>
    </row>
    <row r="67" spans="1:20" s="266" customFormat="1">
      <c r="A67" s="210" t="s">
        <v>347</v>
      </c>
      <c r="B67" s="79"/>
      <c r="C67" s="79"/>
      <c r="D67" s="79"/>
      <c r="E67" s="291">
        <v>2178000</v>
      </c>
      <c r="F67" s="210" t="s">
        <v>340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270" t="s">
        <v>235</v>
      </c>
    </row>
    <row r="68" spans="1:20" s="266" customFormat="1">
      <c r="A68" s="209" t="s">
        <v>348</v>
      </c>
      <c r="B68" s="79"/>
      <c r="C68" s="79"/>
      <c r="D68" s="79"/>
      <c r="E68" s="6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270"/>
    </row>
    <row r="69" spans="1:20" s="266" customFormat="1" ht="40.5">
      <c r="A69" s="210" t="s">
        <v>349</v>
      </c>
      <c r="B69" s="79"/>
      <c r="C69" s="79"/>
      <c r="D69" s="79"/>
      <c r="E69" s="292">
        <v>78000</v>
      </c>
      <c r="F69" s="12" t="s">
        <v>350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270" t="s">
        <v>351</v>
      </c>
    </row>
    <row r="70" spans="1:20" s="266" customFormat="1" ht="40.5">
      <c r="A70" s="210" t="s">
        <v>352</v>
      </c>
      <c r="B70" s="79"/>
      <c r="C70" s="79"/>
      <c r="D70" s="79"/>
      <c r="E70" s="292">
        <v>18800</v>
      </c>
      <c r="F70" s="12" t="s">
        <v>350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270" t="s">
        <v>351</v>
      </c>
    </row>
    <row r="71" spans="1:20" s="266" customFormat="1" ht="40.5">
      <c r="A71" s="210" t="s">
        <v>353</v>
      </c>
      <c r="B71" s="79"/>
      <c r="C71" s="79"/>
      <c r="D71" s="79"/>
      <c r="E71" s="292">
        <v>4042000</v>
      </c>
      <c r="F71" s="12" t="s">
        <v>350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270" t="s">
        <v>235</v>
      </c>
    </row>
    <row r="72" spans="1:20" s="266" customFormat="1" ht="40.5">
      <c r="A72" s="210" t="s">
        <v>354</v>
      </c>
      <c r="B72" s="79"/>
      <c r="C72" s="79"/>
      <c r="D72" s="79"/>
      <c r="E72" s="292">
        <v>500000</v>
      </c>
      <c r="F72" s="12" t="s">
        <v>350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270" t="s">
        <v>235</v>
      </c>
    </row>
    <row r="73" spans="1:20" s="266" customFormat="1" ht="40.5">
      <c r="A73" s="210" t="s">
        <v>355</v>
      </c>
      <c r="B73" s="79"/>
      <c r="C73" s="79"/>
      <c r="D73" s="79"/>
      <c r="E73" s="292">
        <v>17000</v>
      </c>
      <c r="F73" s="12" t="s">
        <v>350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270" t="s">
        <v>235</v>
      </c>
    </row>
    <row r="74" spans="1:20" s="266" customFormat="1" ht="40.5">
      <c r="A74" s="210" t="s">
        <v>356</v>
      </c>
      <c r="B74" s="79"/>
      <c r="C74" s="79"/>
      <c r="D74" s="79"/>
      <c r="E74" s="292">
        <v>120000</v>
      </c>
      <c r="F74" s="12" t="s">
        <v>350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656" t="s">
        <v>1550</v>
      </c>
    </row>
    <row r="75" spans="1:20" s="266" customFormat="1">
      <c r="A75" s="744" t="s">
        <v>357</v>
      </c>
      <c r="B75" s="744"/>
      <c r="C75" s="744"/>
      <c r="D75" s="744"/>
      <c r="E75" s="293">
        <f>SUM(E76:E78)</f>
        <v>34015400</v>
      </c>
      <c r="F75" s="79"/>
      <c r="G75" s="79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5"/>
    </row>
    <row r="76" spans="1:20" s="266" customFormat="1">
      <c r="A76" s="745" t="s">
        <v>358</v>
      </c>
      <c r="B76" s="745"/>
      <c r="C76" s="745"/>
      <c r="D76" s="745"/>
      <c r="E76" s="294">
        <f>E46+E51+E54+E55</f>
        <v>64600</v>
      </c>
      <c r="F76" s="79"/>
      <c r="G76" s="79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5"/>
    </row>
    <row r="77" spans="1:20" s="266" customFormat="1">
      <c r="A77" s="745" t="s">
        <v>1432</v>
      </c>
      <c r="B77" s="745"/>
      <c r="C77" s="745"/>
      <c r="D77" s="745"/>
      <c r="E77" s="294">
        <f>E13+E52</f>
        <v>14000</v>
      </c>
      <c r="F77" s="79"/>
      <c r="G77" s="79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5"/>
    </row>
    <row r="78" spans="1:20" s="266" customFormat="1">
      <c r="A78" s="744" t="s">
        <v>1326</v>
      </c>
      <c r="B78" s="744"/>
      <c r="C78" s="744"/>
      <c r="D78" s="744"/>
      <c r="E78" s="295">
        <f>SUM(E61:E74)</f>
        <v>33936800</v>
      </c>
      <c r="F78" s="79"/>
      <c r="G78" s="79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5"/>
    </row>
    <row r="79" spans="1:20">
      <c r="E79" s="578"/>
    </row>
  </sheetData>
  <mergeCells count="31">
    <mergeCell ref="A58:D58"/>
    <mergeCell ref="A75:D75"/>
    <mergeCell ref="A76:D76"/>
    <mergeCell ref="A78:D78"/>
    <mergeCell ref="A2:T2"/>
    <mergeCell ref="A3:T3"/>
    <mergeCell ref="A4:T4"/>
    <mergeCell ref="M7:M8"/>
    <mergeCell ref="N7:N8"/>
    <mergeCell ref="O7:O8"/>
    <mergeCell ref="P7:P8"/>
    <mergeCell ref="Q7:Q8"/>
    <mergeCell ref="R7:R8"/>
    <mergeCell ref="S7:S8"/>
    <mergeCell ref="A77:D77"/>
    <mergeCell ref="A1:T1"/>
    <mergeCell ref="A6:A8"/>
    <mergeCell ref="B6:B8"/>
    <mergeCell ref="C6:C8"/>
    <mergeCell ref="D6:D8"/>
    <mergeCell ref="E6:F6"/>
    <mergeCell ref="G6:G8"/>
    <mergeCell ref="H6:S6"/>
    <mergeCell ref="T6:T8"/>
    <mergeCell ref="E7:E8"/>
    <mergeCell ref="F7:F8"/>
    <mergeCell ref="H7:H8"/>
    <mergeCell ref="I7:I8"/>
    <mergeCell ref="J7:J8"/>
    <mergeCell ref="K7:K8"/>
    <mergeCell ref="L7:L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23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  <rowBreaks count="1" manualBreakCount="1">
    <brk id="23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4"/>
  <sheetViews>
    <sheetView topLeftCell="A13" workbookViewId="0">
      <selection activeCell="D48" sqref="D48"/>
    </sheetView>
  </sheetViews>
  <sheetFormatPr defaultRowHeight="14.25"/>
  <cols>
    <col min="1" max="1" width="125.75" customWidth="1"/>
  </cols>
  <sheetData>
    <row r="13" spans="1:1" ht="60.75">
      <c r="A13" s="683" t="s">
        <v>1628</v>
      </c>
    </row>
    <row r="14" spans="1:1" ht="91.5">
      <c r="A14" s="684" t="s">
        <v>1696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Layout" topLeftCell="A13" zoomScaleNormal="100" workbookViewId="0">
      <selection activeCell="F16" sqref="F16"/>
    </sheetView>
  </sheetViews>
  <sheetFormatPr defaultColWidth="8.75" defaultRowHeight="20.25"/>
  <cols>
    <col min="1" max="4" width="20.625" style="51" customWidth="1"/>
    <col min="5" max="5" width="12.625" style="51" customWidth="1"/>
    <col min="6" max="7" width="10.625" style="51" customWidth="1"/>
    <col min="8" max="19" width="5.5" style="51" customWidth="1"/>
    <col min="20" max="20" width="12.625" style="51" customWidth="1"/>
    <col min="21" max="16384" width="8.75" style="51"/>
  </cols>
  <sheetData>
    <row r="1" spans="1:20" ht="23.25">
      <c r="A1" s="751" t="s">
        <v>641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</row>
    <row r="2" spans="1:20">
      <c r="A2" s="752" t="s">
        <v>1333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</row>
    <row r="3" spans="1:20">
      <c r="A3" s="746" t="s">
        <v>1334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</row>
    <row r="4" spans="1:20" s="77" customFormat="1">
      <c r="A4" s="753" t="s">
        <v>1383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</row>
    <row r="5" spans="1:20" ht="10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20" s="297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297" customForma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297" customForma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s="53" customFormat="1" ht="141.75">
      <c r="A9" s="371" t="s">
        <v>738</v>
      </c>
      <c r="B9" s="371" t="s">
        <v>1606</v>
      </c>
      <c r="C9" s="371" t="s">
        <v>739</v>
      </c>
      <c r="D9" s="371" t="s">
        <v>740</v>
      </c>
      <c r="E9" s="20">
        <v>17000</v>
      </c>
      <c r="F9" s="200" t="s">
        <v>38</v>
      </c>
      <c r="G9" s="200" t="s">
        <v>741</v>
      </c>
      <c r="H9" s="137"/>
      <c r="I9" s="137">
        <f>E9</f>
        <v>17000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371" t="s">
        <v>1552</v>
      </c>
    </row>
    <row r="10" spans="1:20" ht="101.25">
      <c r="A10" s="371" t="s">
        <v>742</v>
      </c>
      <c r="B10" s="371" t="s">
        <v>743</v>
      </c>
      <c r="C10" s="347" t="s">
        <v>744</v>
      </c>
      <c r="D10" s="371" t="s">
        <v>745</v>
      </c>
      <c r="E10" s="254"/>
      <c r="F10" s="371" t="s">
        <v>746</v>
      </c>
      <c r="G10" s="371" t="s">
        <v>747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371" t="s">
        <v>748</v>
      </c>
    </row>
    <row r="11" spans="1:20" s="50" customFormat="1" ht="81">
      <c r="A11" s="11" t="s">
        <v>749</v>
      </c>
      <c r="B11" s="11" t="s">
        <v>750</v>
      </c>
      <c r="C11" s="347" t="s">
        <v>751</v>
      </c>
      <c r="D11" s="11" t="s">
        <v>752</v>
      </c>
      <c r="E11" s="298"/>
      <c r="F11" s="200" t="s">
        <v>85</v>
      </c>
      <c r="G11" s="11" t="s">
        <v>753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1" t="s">
        <v>1552</v>
      </c>
    </row>
    <row r="12" spans="1:20" s="50" customFormat="1" ht="81">
      <c r="A12" s="11" t="s">
        <v>1553</v>
      </c>
      <c r="B12" s="11"/>
      <c r="C12" s="347"/>
      <c r="D12" s="11"/>
      <c r="E12" s="298">
        <v>15000</v>
      </c>
      <c r="F12" s="200" t="s">
        <v>85</v>
      </c>
      <c r="G12" s="11" t="s">
        <v>1554</v>
      </c>
      <c r="H12" s="203"/>
      <c r="I12" s="203"/>
      <c r="J12" s="203"/>
      <c r="K12" s="203"/>
      <c r="L12" s="203"/>
      <c r="M12" s="203"/>
      <c r="N12" s="203"/>
      <c r="O12" s="203"/>
      <c r="P12" s="203">
        <v>15000</v>
      </c>
      <c r="Q12" s="203"/>
      <c r="R12" s="203"/>
      <c r="S12" s="203"/>
      <c r="T12" s="11" t="s">
        <v>1552</v>
      </c>
    </row>
    <row r="13" spans="1:20" s="301" customFormat="1" ht="54">
      <c r="A13" s="748" t="s">
        <v>55</v>
      </c>
      <c r="B13" s="749"/>
      <c r="C13" s="749"/>
      <c r="D13" s="750"/>
      <c r="E13" s="302">
        <f>SUM(E9:E12)</f>
        <v>32000</v>
      </c>
      <c r="F13" s="204"/>
      <c r="G13" s="204"/>
      <c r="H13" s="300"/>
      <c r="I13" s="300">
        <f>SUM(I9:I12)</f>
        <v>17000</v>
      </c>
      <c r="J13" s="300">
        <f t="shared" ref="J13:S13" si="0">SUM(J9:J12)</f>
        <v>0</v>
      </c>
      <c r="K13" s="300">
        <f t="shared" si="0"/>
        <v>0</v>
      </c>
      <c r="L13" s="300">
        <f t="shared" si="0"/>
        <v>0</v>
      </c>
      <c r="M13" s="300">
        <f t="shared" si="0"/>
        <v>0</v>
      </c>
      <c r="N13" s="300">
        <f t="shared" si="0"/>
        <v>0</v>
      </c>
      <c r="O13" s="300">
        <f t="shared" si="0"/>
        <v>0</v>
      </c>
      <c r="P13" s="300">
        <f t="shared" si="0"/>
        <v>15000</v>
      </c>
      <c r="Q13" s="300">
        <f t="shared" si="0"/>
        <v>0</v>
      </c>
      <c r="R13" s="300">
        <f t="shared" si="0"/>
        <v>0</v>
      </c>
      <c r="S13" s="300">
        <f t="shared" si="0"/>
        <v>0</v>
      </c>
      <c r="T13" s="216"/>
    </row>
    <row r="19" spans="3:3">
      <c r="C19" s="315"/>
    </row>
    <row r="47" spans="1:1">
      <c r="A47" s="51" t="s">
        <v>1699</v>
      </c>
    </row>
  </sheetData>
  <mergeCells count="27">
    <mergeCell ref="R7:R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13:D13"/>
    <mergeCell ref="A1:T1"/>
    <mergeCell ref="A2:T2"/>
    <mergeCell ref="A3:T3"/>
    <mergeCell ref="A4:P4"/>
    <mergeCell ref="A6:A8"/>
    <mergeCell ref="B6:B8"/>
    <mergeCell ref="C6:C8"/>
    <mergeCell ref="D6:D8"/>
    <mergeCell ref="E6:F6"/>
    <mergeCell ref="G6:G8"/>
    <mergeCell ref="S7:S8"/>
    <mergeCell ref="H6:S6"/>
    <mergeCell ref="T6:T8"/>
    <mergeCell ref="E7:E8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33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Layout" topLeftCell="A3" zoomScaleNormal="100" workbookViewId="0">
      <selection activeCell="G15" sqref="G15"/>
    </sheetView>
  </sheetViews>
  <sheetFormatPr defaultColWidth="8.75" defaultRowHeight="20.25"/>
  <cols>
    <col min="1" max="4" width="20.625" style="8" customWidth="1"/>
    <col min="5" max="5" width="12.625" style="8" customWidth="1"/>
    <col min="6" max="7" width="10.625" style="8" customWidth="1"/>
    <col min="8" max="19" width="5.5" style="8" customWidth="1"/>
    <col min="20" max="20" width="12.625" style="8" customWidth="1"/>
    <col min="21" max="16384" width="8.75" style="8"/>
  </cols>
  <sheetData>
    <row r="1" spans="1:21" ht="23.25">
      <c r="A1" s="715" t="s">
        <v>641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</row>
    <row r="2" spans="1:21">
      <c r="A2" s="752" t="s">
        <v>1333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</row>
    <row r="3" spans="1:21">
      <c r="A3" s="746" t="s">
        <v>1334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</row>
    <row r="4" spans="1:21">
      <c r="A4" s="9" t="s">
        <v>1382</v>
      </c>
      <c r="B4" s="9"/>
      <c r="C4" s="9"/>
      <c r="D4" s="9"/>
    </row>
    <row r="5" spans="1:21" ht="10.5" customHeight="1">
      <c r="A5" s="9"/>
      <c r="B5" s="9"/>
      <c r="C5" s="9"/>
      <c r="D5" s="9"/>
    </row>
    <row r="6" spans="1:21" s="36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1" s="36" customForma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1" s="36" customForma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54"/>
    </row>
    <row r="9" spans="1:21" ht="141.75">
      <c r="A9" s="371" t="s">
        <v>754</v>
      </c>
      <c r="B9" s="12" t="s">
        <v>755</v>
      </c>
      <c r="C9" s="200" t="s">
        <v>756</v>
      </c>
      <c r="D9" s="12" t="s">
        <v>757</v>
      </c>
      <c r="E9" s="20">
        <v>15800</v>
      </c>
      <c r="F9" s="200" t="s">
        <v>38</v>
      </c>
      <c r="G9" s="303">
        <v>43054</v>
      </c>
      <c r="I9" s="137">
        <f>E9</f>
        <v>15800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2" t="s">
        <v>1552</v>
      </c>
    </row>
    <row r="10" spans="1:21" ht="60.75">
      <c r="A10" s="371" t="s">
        <v>758</v>
      </c>
      <c r="B10" s="12" t="s">
        <v>759</v>
      </c>
      <c r="C10" s="200"/>
      <c r="D10" s="12" t="s">
        <v>760</v>
      </c>
      <c r="E10" s="20"/>
      <c r="F10" s="200"/>
      <c r="G10" s="200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2" t="s">
        <v>1552</v>
      </c>
    </row>
    <row r="11" spans="1:21" ht="60.75">
      <c r="A11" s="371" t="s">
        <v>762</v>
      </c>
      <c r="B11" s="12" t="s">
        <v>763</v>
      </c>
      <c r="C11" s="200"/>
      <c r="D11" s="12" t="s">
        <v>764</v>
      </c>
      <c r="E11" s="20"/>
      <c r="F11" s="200"/>
      <c r="G11" s="200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2" t="s">
        <v>761</v>
      </c>
    </row>
    <row r="12" spans="1:21" s="49" customFormat="1" ht="60.75">
      <c r="A12" s="12" t="s">
        <v>1607</v>
      </c>
      <c r="B12" s="11" t="s">
        <v>765</v>
      </c>
      <c r="C12" s="11" t="s">
        <v>766</v>
      </c>
      <c r="D12" s="11" t="s">
        <v>767</v>
      </c>
      <c r="E12" s="298"/>
      <c r="F12" s="200"/>
      <c r="G12" s="11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12" t="s">
        <v>1552</v>
      </c>
      <c r="U12" s="50"/>
    </row>
    <row r="13" spans="1:21" s="49" customFormat="1" ht="60.75">
      <c r="A13" s="12" t="s">
        <v>768</v>
      </c>
      <c r="B13" s="12" t="s">
        <v>769</v>
      </c>
      <c r="C13" s="12" t="s">
        <v>766</v>
      </c>
      <c r="D13" s="12" t="s">
        <v>770</v>
      </c>
      <c r="E13" s="304">
        <v>86000</v>
      </c>
      <c r="F13" s="200" t="s">
        <v>85</v>
      </c>
      <c r="G13" s="12" t="s">
        <v>370</v>
      </c>
      <c r="H13" s="299"/>
      <c r="I13" s="299"/>
      <c r="J13" s="299">
        <v>20000</v>
      </c>
      <c r="K13" s="299"/>
      <c r="L13" s="299">
        <v>36000</v>
      </c>
      <c r="M13" s="299"/>
      <c r="N13" s="299">
        <v>30000</v>
      </c>
      <c r="O13" s="299"/>
      <c r="P13" s="299"/>
      <c r="Q13" s="299"/>
      <c r="R13" s="299"/>
      <c r="S13" s="299"/>
      <c r="T13" s="12" t="s">
        <v>1552</v>
      </c>
      <c r="U13" s="50"/>
    </row>
    <row r="14" spans="1:21" ht="101.25">
      <c r="A14" s="371" t="s">
        <v>1504</v>
      </c>
      <c r="B14" s="12" t="s">
        <v>771</v>
      </c>
      <c r="C14" s="200"/>
      <c r="D14" s="12" t="s">
        <v>772</v>
      </c>
      <c r="E14" s="20">
        <v>60000</v>
      </c>
      <c r="F14" s="200" t="s">
        <v>38</v>
      </c>
      <c r="G14" s="303">
        <v>43306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f>E14</f>
        <v>60000</v>
      </c>
      <c r="R14" s="137"/>
      <c r="S14" s="137"/>
      <c r="T14" s="12" t="s">
        <v>1552</v>
      </c>
    </row>
    <row r="15" spans="1:21" s="40" customFormat="1" ht="54.75">
      <c r="A15" s="748" t="s">
        <v>55</v>
      </c>
      <c r="B15" s="749"/>
      <c r="C15" s="749"/>
      <c r="D15" s="750"/>
      <c r="E15" s="305">
        <f>SUM(E9:E14)</f>
        <v>161800</v>
      </c>
      <c r="F15" s="204"/>
      <c r="G15" s="204"/>
      <c r="H15" s="300">
        <f>SUM(H9:H14)</f>
        <v>0</v>
      </c>
      <c r="I15" s="300">
        <f>SUM(I9:I14)</f>
        <v>15800</v>
      </c>
      <c r="J15" s="300">
        <f t="shared" ref="J15:S15" si="0">SUM(J9:J14)</f>
        <v>20000</v>
      </c>
      <c r="K15" s="300">
        <f t="shared" si="0"/>
        <v>0</v>
      </c>
      <c r="L15" s="300">
        <f t="shared" si="0"/>
        <v>36000</v>
      </c>
      <c r="M15" s="300">
        <f t="shared" si="0"/>
        <v>0</v>
      </c>
      <c r="N15" s="300">
        <f t="shared" si="0"/>
        <v>30000</v>
      </c>
      <c r="O15" s="300">
        <f t="shared" si="0"/>
        <v>0</v>
      </c>
      <c r="P15" s="300">
        <f t="shared" si="0"/>
        <v>0</v>
      </c>
      <c r="Q15" s="300">
        <f t="shared" si="0"/>
        <v>60000</v>
      </c>
      <c r="R15" s="300">
        <f t="shared" si="0"/>
        <v>0</v>
      </c>
      <c r="S15" s="300">
        <f t="shared" si="0"/>
        <v>0</v>
      </c>
      <c r="T15" s="215"/>
    </row>
    <row r="27" spans="1:1">
      <c r="A27" s="8" t="s">
        <v>1699</v>
      </c>
    </row>
  </sheetData>
  <mergeCells count="26">
    <mergeCell ref="A15:D15"/>
    <mergeCell ref="P7:P8"/>
    <mergeCell ref="Q7:Q8"/>
    <mergeCell ref="R7:R8"/>
    <mergeCell ref="S7:S8"/>
    <mergeCell ref="K7:K8"/>
    <mergeCell ref="L7:L8"/>
    <mergeCell ref="M7:M8"/>
    <mergeCell ref="N7:N8"/>
    <mergeCell ref="O7:O8"/>
    <mergeCell ref="A1:T1"/>
    <mergeCell ref="A2:T2"/>
    <mergeCell ref="A3:T3"/>
    <mergeCell ref="A6:A8"/>
    <mergeCell ref="B6:B8"/>
    <mergeCell ref="C6:C8"/>
    <mergeCell ref="D6:D8"/>
    <mergeCell ref="E6:F6"/>
    <mergeCell ref="G6:G8"/>
    <mergeCell ref="H6:S6"/>
    <mergeCell ref="T6:T8"/>
    <mergeCell ref="E7:E8"/>
    <mergeCell ref="F7:F8"/>
    <mergeCell ref="H7:H8"/>
    <mergeCell ref="I7:I8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35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Layout" topLeftCell="A10" zoomScaleNormal="100" workbookViewId="0">
      <selection activeCell="F33" sqref="F33"/>
    </sheetView>
  </sheetViews>
  <sheetFormatPr defaultColWidth="8.875" defaultRowHeight="20.25"/>
  <cols>
    <col min="1" max="4" width="20.625" style="33" customWidth="1"/>
    <col min="5" max="5" width="12.75" style="33" customWidth="1"/>
    <col min="6" max="7" width="10.625" style="33" customWidth="1"/>
    <col min="8" max="19" width="5.5" style="33" customWidth="1"/>
    <col min="20" max="20" width="12.625" style="33" customWidth="1"/>
    <col min="21" max="16384" width="8.875" style="33"/>
  </cols>
  <sheetData>
    <row r="1" spans="1:20" s="40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8" customFormat="1">
      <c r="A2" s="752" t="s">
        <v>1608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</row>
    <row r="3" spans="1:20" s="49" customFormat="1">
      <c r="A3" s="755" t="s">
        <v>1330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>
      <c r="A4" s="45" t="s">
        <v>1609</v>
      </c>
    </row>
    <row r="5" spans="1:20" s="8" customFormat="1" ht="10.5" customHeight="1"/>
    <row r="6" spans="1:20" s="36" customFormat="1" ht="18.75" customHeigh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0" s="36" customFormat="1" ht="18.75" customHeigh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0" s="36" customFormat="1" ht="18.75" customHeigh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54"/>
    </row>
    <row r="9" spans="1:20" ht="303.75">
      <c r="A9" s="276" t="s">
        <v>86</v>
      </c>
      <c r="B9" s="10" t="s">
        <v>1327</v>
      </c>
      <c r="C9" s="306" t="s">
        <v>87</v>
      </c>
      <c r="D9" s="10" t="s">
        <v>1328</v>
      </c>
      <c r="E9" s="307"/>
      <c r="F9" s="200" t="s">
        <v>85</v>
      </c>
      <c r="G9" s="308">
        <v>241428</v>
      </c>
      <c r="H9" s="14"/>
      <c r="I9" s="14"/>
      <c r="J9" s="14"/>
      <c r="K9" s="137"/>
      <c r="L9" s="14"/>
      <c r="M9" s="14"/>
      <c r="N9" s="14"/>
      <c r="O9" s="14"/>
      <c r="P9" s="14"/>
      <c r="Q9" s="14"/>
      <c r="R9" s="14"/>
      <c r="S9" s="14"/>
      <c r="T9" s="371" t="s">
        <v>81</v>
      </c>
    </row>
    <row r="10" spans="1:20">
      <c r="A10" s="756" t="s">
        <v>55</v>
      </c>
      <c r="B10" s="757"/>
      <c r="C10" s="757"/>
      <c r="D10" s="758"/>
      <c r="E10" s="31"/>
      <c r="F10" s="30"/>
      <c r="G10" s="3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"/>
    </row>
    <row r="11" spans="1:20">
      <c r="A11" s="71"/>
      <c r="B11" s="25"/>
      <c r="C11" s="25"/>
    </row>
    <row r="12" spans="1:20">
      <c r="A12" s="71"/>
      <c r="B12" s="25"/>
      <c r="C12" s="25"/>
    </row>
    <row r="13" spans="1:20">
      <c r="A13" s="71"/>
      <c r="B13" s="25"/>
      <c r="C13" s="25"/>
    </row>
    <row r="14" spans="1:20">
      <c r="A14" s="71"/>
      <c r="B14" s="25"/>
      <c r="C14" s="25"/>
    </row>
    <row r="15" spans="1:20">
      <c r="A15" s="71"/>
      <c r="B15" s="25"/>
      <c r="C15" s="25"/>
    </row>
    <row r="16" spans="1:20">
      <c r="A16" s="72"/>
      <c r="B16" s="25"/>
      <c r="C16" s="25"/>
    </row>
    <row r="17" spans="1:3">
      <c r="A17" s="25"/>
      <c r="B17" s="26"/>
      <c r="C17" s="26"/>
    </row>
    <row r="18" spans="1:3">
      <c r="A18" s="62"/>
    </row>
    <row r="19" spans="1:3">
      <c r="A19" s="62"/>
    </row>
    <row r="20" spans="1:3">
      <c r="A20" s="62"/>
    </row>
    <row r="21" spans="1:3">
      <c r="A21" s="62"/>
    </row>
    <row r="22" spans="1:3">
      <c r="A22" s="62"/>
    </row>
    <row r="23" spans="1:3">
      <c r="A23" s="316"/>
    </row>
    <row r="24" spans="1:3">
      <c r="A24" s="62"/>
    </row>
    <row r="25" spans="1:3">
      <c r="A25" s="62"/>
    </row>
    <row r="26" spans="1:3">
      <c r="A26" s="62"/>
    </row>
    <row r="27" spans="1:3">
      <c r="A27" s="62"/>
    </row>
    <row r="28" spans="1:3">
      <c r="A28" s="62"/>
    </row>
    <row r="29" spans="1:3">
      <c r="A29" s="316" t="s">
        <v>1700</v>
      </c>
    </row>
    <row r="30" spans="1:3">
      <c r="A30" s="62"/>
    </row>
    <row r="31" spans="1:3">
      <c r="A31" s="62"/>
    </row>
    <row r="32" spans="1:3">
      <c r="A32" s="62"/>
    </row>
    <row r="33" spans="1:1">
      <c r="A33" s="62"/>
    </row>
    <row r="34" spans="1:1">
      <c r="A34" s="62"/>
    </row>
  </sheetData>
  <mergeCells count="26">
    <mergeCell ref="K7:K8"/>
    <mergeCell ref="L7:L8"/>
    <mergeCell ref="E6:F6"/>
    <mergeCell ref="S7:S8"/>
    <mergeCell ref="M7:M8"/>
    <mergeCell ref="N7:N8"/>
    <mergeCell ref="O7:O8"/>
    <mergeCell ref="P7:P8"/>
    <mergeCell ref="Q7:Q8"/>
    <mergeCell ref="R7:R8"/>
    <mergeCell ref="A3:T3"/>
    <mergeCell ref="A2:T2"/>
    <mergeCell ref="A1:T1"/>
    <mergeCell ref="A10:D10"/>
    <mergeCell ref="A6:A8"/>
    <mergeCell ref="B6:B8"/>
    <mergeCell ref="C6:C8"/>
    <mergeCell ref="D6:D8"/>
    <mergeCell ref="G6:G8"/>
    <mergeCell ref="H6:S6"/>
    <mergeCell ref="T6:T8"/>
    <mergeCell ref="E7:E8"/>
    <mergeCell ref="F7:F8"/>
    <mergeCell ref="H7:H8"/>
    <mergeCell ref="I7:I8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37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Layout" zoomScaleNormal="100" workbookViewId="0">
      <selection activeCell="F26" sqref="F26"/>
    </sheetView>
  </sheetViews>
  <sheetFormatPr defaultColWidth="8.875" defaultRowHeight="20.25"/>
  <cols>
    <col min="1" max="4" width="20.625" style="33" customWidth="1"/>
    <col min="5" max="5" width="12.625" style="33" customWidth="1"/>
    <col min="6" max="7" width="10.625" style="33" customWidth="1"/>
    <col min="8" max="19" width="5.5" style="33" customWidth="1"/>
    <col min="20" max="20" width="12.625" style="33" customWidth="1"/>
    <col min="21" max="16384" width="8.875" style="33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>
      <c r="A2" s="753" t="s">
        <v>1608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</row>
    <row r="3" spans="1:20" s="49" customFormat="1">
      <c r="A3" s="755" t="s">
        <v>1330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>
      <c r="A4" s="45" t="s">
        <v>1610</v>
      </c>
    </row>
    <row r="5" spans="1:20" s="8" customFormat="1" ht="10.5" customHeight="1"/>
    <row r="6" spans="1:20" s="36" customFormat="1" ht="19.5" customHeigh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0" s="36" customFormat="1" ht="19.5" customHeigh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0" s="36" customFormat="1" ht="19.5" customHeigh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54"/>
    </row>
    <row r="9" spans="1:20" ht="202.5">
      <c r="A9" s="371" t="s">
        <v>89</v>
      </c>
      <c r="B9" s="11" t="s">
        <v>90</v>
      </c>
      <c r="C9" s="11" t="s">
        <v>1670</v>
      </c>
      <c r="D9" s="11" t="s">
        <v>91</v>
      </c>
      <c r="E9" s="202"/>
      <c r="F9" s="11" t="s">
        <v>38</v>
      </c>
      <c r="G9" s="11" t="s">
        <v>88</v>
      </c>
      <c r="H9" s="11"/>
      <c r="I9" s="11"/>
      <c r="J9" s="203"/>
      <c r="K9" s="11"/>
      <c r="L9" s="11"/>
      <c r="M9" s="11"/>
      <c r="N9" s="11"/>
      <c r="O9" s="11"/>
      <c r="P9" s="11"/>
      <c r="Q9" s="11"/>
      <c r="R9" s="11"/>
      <c r="S9" s="11"/>
      <c r="T9" s="11" t="s">
        <v>1555</v>
      </c>
    </row>
    <row r="10" spans="1:20" s="45" customFormat="1">
      <c r="A10" s="759" t="s">
        <v>55</v>
      </c>
      <c r="B10" s="759"/>
      <c r="C10" s="759"/>
      <c r="D10" s="759"/>
      <c r="E10" s="368">
        <f>SUM(E9)</f>
        <v>0</v>
      </c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</row>
    <row r="11" spans="1:20">
      <c r="A11" s="71"/>
      <c r="B11" s="25"/>
      <c r="C11" s="25"/>
    </row>
    <row r="12" spans="1:20">
      <c r="A12" s="71"/>
      <c r="B12" s="25"/>
      <c r="C12" s="25"/>
    </row>
    <row r="13" spans="1:20">
      <c r="A13" s="71"/>
      <c r="B13" s="25"/>
      <c r="C13" s="25"/>
    </row>
    <row r="14" spans="1:20">
      <c r="A14" s="71"/>
      <c r="B14" s="25"/>
      <c r="C14" s="25"/>
    </row>
    <row r="15" spans="1:20">
      <c r="A15" s="71"/>
      <c r="B15" s="25"/>
      <c r="C15" s="25"/>
    </row>
    <row r="16" spans="1:20">
      <c r="A16" s="71"/>
      <c r="B16" s="25"/>
      <c r="C16" s="25"/>
    </row>
    <row r="17" spans="1:3">
      <c r="A17" s="71"/>
      <c r="B17" s="25"/>
      <c r="C17" s="25"/>
    </row>
    <row r="18" spans="1:3">
      <c r="A18" s="71"/>
      <c r="B18" s="25"/>
      <c r="C18" s="25"/>
    </row>
    <row r="19" spans="1:3">
      <c r="A19" s="71"/>
      <c r="B19" s="25"/>
      <c r="C19" s="25"/>
    </row>
    <row r="20" spans="1:3">
      <c r="A20" s="72"/>
      <c r="B20" s="25"/>
      <c r="C20" s="25"/>
    </row>
    <row r="21" spans="1:3">
      <c r="A21" s="25"/>
      <c r="B21" s="26"/>
      <c r="C21" s="26"/>
    </row>
    <row r="22" spans="1:3">
      <c r="A22" s="62"/>
    </row>
    <row r="23" spans="1:3">
      <c r="A23" s="62"/>
    </row>
    <row r="24" spans="1:3">
      <c r="A24" s="62"/>
    </row>
    <row r="25" spans="1:3">
      <c r="A25" s="62"/>
    </row>
    <row r="26" spans="1:3">
      <c r="A26" s="62"/>
    </row>
    <row r="27" spans="1:3">
      <c r="A27" s="316"/>
    </row>
    <row r="28" spans="1:3">
      <c r="A28" s="62"/>
    </row>
    <row r="29" spans="1:3">
      <c r="A29" s="62"/>
    </row>
    <row r="30" spans="1:3">
      <c r="A30" s="62"/>
    </row>
    <row r="31" spans="1:3">
      <c r="A31" s="62"/>
    </row>
    <row r="32" spans="1:3">
      <c r="A32" s="62" t="s">
        <v>1701</v>
      </c>
    </row>
    <row r="33" spans="1:1">
      <c r="A33" s="316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</sheetData>
  <mergeCells count="26">
    <mergeCell ref="L7:L8"/>
    <mergeCell ref="E6:F6"/>
    <mergeCell ref="H6:S6"/>
    <mergeCell ref="M7:M8"/>
    <mergeCell ref="N7:N8"/>
    <mergeCell ref="O7:O8"/>
    <mergeCell ref="P7:P8"/>
    <mergeCell ref="Q7:Q8"/>
    <mergeCell ref="R7:R8"/>
    <mergeCell ref="S7:S8"/>
    <mergeCell ref="A3:T3"/>
    <mergeCell ref="A10:D10"/>
    <mergeCell ref="A1:T1"/>
    <mergeCell ref="A2:T2"/>
    <mergeCell ref="A6:A8"/>
    <mergeCell ref="B6:B8"/>
    <mergeCell ref="C6:C8"/>
    <mergeCell ref="D6:D8"/>
    <mergeCell ref="G6:G8"/>
    <mergeCell ref="T6:T8"/>
    <mergeCell ref="E7:E8"/>
    <mergeCell ref="F7:F8"/>
    <mergeCell ref="H7:H8"/>
    <mergeCell ref="I7:I8"/>
    <mergeCell ref="J7:J8"/>
    <mergeCell ref="K7:K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39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Layout" zoomScale="80" zoomScaleNormal="100" zoomScaleSheetLayoutView="80" zoomScalePageLayoutView="80" workbookViewId="0">
      <selection activeCell="B19" sqref="B19"/>
    </sheetView>
  </sheetViews>
  <sheetFormatPr defaultRowHeight="20.25"/>
  <cols>
    <col min="1" max="3" width="20.625" style="8" customWidth="1"/>
    <col min="4" max="4" width="20.625" style="74" customWidth="1"/>
    <col min="5" max="5" width="12.625" style="75" customWidth="1"/>
    <col min="6" max="6" width="10.5" style="48" customWidth="1"/>
    <col min="7" max="7" width="10.5" style="8" customWidth="1"/>
    <col min="8" max="19" width="5.5" style="49" customWidth="1"/>
    <col min="20" max="20" width="12.625" style="8" customWidth="1"/>
    <col min="21" max="16384" width="9" style="8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>
      <c r="A2" s="40" t="s">
        <v>1329</v>
      </c>
    </row>
    <row r="3" spans="1:20">
      <c r="A3" s="755" t="s">
        <v>1330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>
      <c r="A4" s="40" t="s">
        <v>1381</v>
      </c>
    </row>
    <row r="5" spans="1:20" ht="10.5" customHeight="1">
      <c r="D5" s="8"/>
      <c r="E5" s="8"/>
      <c r="F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18.75" customHeigh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ht="18.75" customHeigh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ht="18.75" customHeigh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ht="18.75" customHeight="1">
      <c r="A9" s="323" t="s">
        <v>359</v>
      </c>
      <c r="B9" s="11"/>
      <c r="C9" s="324"/>
      <c r="D9" s="693"/>
      <c r="E9" s="325"/>
      <c r="F9" s="326"/>
      <c r="G9" s="30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0"/>
    </row>
    <row r="10" spans="1:20" ht="182.25">
      <c r="A10" s="11" t="s">
        <v>1505</v>
      </c>
      <c r="B10" s="11" t="s">
        <v>1379</v>
      </c>
      <c r="C10" s="11" t="s">
        <v>360</v>
      </c>
      <c r="D10" s="11" t="s">
        <v>361</v>
      </c>
      <c r="E10" s="328" t="s">
        <v>190</v>
      </c>
      <c r="F10" s="155" t="s">
        <v>38</v>
      </c>
      <c r="G10" s="320" t="s">
        <v>1556</v>
      </c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11" t="s">
        <v>69</v>
      </c>
    </row>
    <row r="11" spans="1:20" ht="126.75" customHeight="1">
      <c r="A11" s="11" t="s">
        <v>1506</v>
      </c>
      <c r="B11" s="11"/>
      <c r="C11" s="11" t="s">
        <v>1507</v>
      </c>
      <c r="D11" s="11" t="s">
        <v>1508</v>
      </c>
      <c r="E11" s="328">
        <v>12800</v>
      </c>
      <c r="F11" s="155" t="s">
        <v>38</v>
      </c>
      <c r="G11" s="320" t="s">
        <v>1543</v>
      </c>
      <c r="H11" s="329"/>
      <c r="I11" s="329"/>
      <c r="J11" s="329"/>
      <c r="K11" s="329"/>
      <c r="L11" s="329"/>
      <c r="M11" s="329">
        <v>6400</v>
      </c>
      <c r="N11" s="329"/>
      <c r="O11" s="329"/>
      <c r="P11" s="329"/>
      <c r="Q11" s="329"/>
      <c r="R11" s="329"/>
      <c r="S11" s="329">
        <v>6400</v>
      </c>
      <c r="T11" s="11" t="s">
        <v>69</v>
      </c>
    </row>
    <row r="12" spans="1:20" ht="202.5">
      <c r="A12" s="11" t="s">
        <v>1558</v>
      </c>
      <c r="B12" s="204"/>
      <c r="C12" s="11" t="s">
        <v>1507</v>
      </c>
      <c r="D12" s="11" t="s">
        <v>1509</v>
      </c>
      <c r="E12" s="328">
        <v>15600</v>
      </c>
      <c r="F12" s="155" t="s">
        <v>38</v>
      </c>
      <c r="G12" s="320" t="s">
        <v>1557</v>
      </c>
      <c r="H12" s="329"/>
      <c r="I12" s="329"/>
      <c r="J12" s="329"/>
      <c r="K12" s="329"/>
      <c r="L12" s="329"/>
      <c r="M12" s="329">
        <v>7800</v>
      </c>
      <c r="N12" s="329"/>
      <c r="O12" s="329"/>
      <c r="P12" s="329"/>
      <c r="Q12" s="329"/>
      <c r="R12" s="329"/>
      <c r="S12" s="329">
        <v>7800</v>
      </c>
      <c r="T12" s="11" t="s">
        <v>69</v>
      </c>
    </row>
    <row r="13" spans="1:20" ht="18.75" customHeight="1">
      <c r="A13" s="720" t="s">
        <v>0</v>
      </c>
      <c r="B13" s="720" t="s">
        <v>1</v>
      </c>
      <c r="C13" s="720" t="s">
        <v>17</v>
      </c>
      <c r="D13" s="720" t="s">
        <v>18</v>
      </c>
      <c r="E13" s="720" t="s">
        <v>2</v>
      </c>
      <c r="F13" s="720"/>
      <c r="G13" s="720" t="s">
        <v>19</v>
      </c>
      <c r="H13" s="720" t="s">
        <v>3</v>
      </c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 t="s">
        <v>20</v>
      </c>
    </row>
    <row r="14" spans="1:20" ht="18.75" customHeight="1">
      <c r="A14" s="720"/>
      <c r="B14" s="720"/>
      <c r="C14" s="720"/>
      <c r="D14" s="720"/>
      <c r="E14" s="720" t="s">
        <v>21</v>
      </c>
      <c r="F14" s="720" t="s">
        <v>4</v>
      </c>
      <c r="G14" s="720"/>
      <c r="H14" s="720" t="s">
        <v>5</v>
      </c>
      <c r="I14" s="720" t="s">
        <v>6</v>
      </c>
      <c r="J14" s="720" t="s">
        <v>7</v>
      </c>
      <c r="K14" s="720" t="s">
        <v>8</v>
      </c>
      <c r="L14" s="720" t="s">
        <v>9</v>
      </c>
      <c r="M14" s="720" t="s">
        <v>10</v>
      </c>
      <c r="N14" s="720" t="s">
        <v>11</v>
      </c>
      <c r="O14" s="720" t="s">
        <v>12</v>
      </c>
      <c r="P14" s="720" t="s">
        <v>13</v>
      </c>
      <c r="Q14" s="720" t="s">
        <v>14</v>
      </c>
      <c r="R14" s="720" t="s">
        <v>15</v>
      </c>
      <c r="S14" s="720" t="s">
        <v>16</v>
      </c>
      <c r="T14" s="720"/>
    </row>
    <row r="15" spans="1:20" ht="18.75" customHeight="1">
      <c r="A15" s="720"/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</row>
    <row r="16" spans="1:20" ht="101.25">
      <c r="A16" s="11" t="s">
        <v>1510</v>
      </c>
      <c r="B16" s="204"/>
      <c r="C16" s="11" t="s">
        <v>1507</v>
      </c>
      <c r="D16" s="11" t="s">
        <v>1508</v>
      </c>
      <c r="E16" s="694">
        <v>2600</v>
      </c>
      <c r="F16" s="155" t="s">
        <v>38</v>
      </c>
      <c r="G16" s="320" t="s">
        <v>1557</v>
      </c>
      <c r="H16" s="329"/>
      <c r="I16" s="329"/>
      <c r="J16" s="329"/>
      <c r="K16" s="329"/>
      <c r="L16" s="329"/>
      <c r="M16" s="329">
        <v>1300</v>
      </c>
      <c r="N16" s="329"/>
      <c r="O16" s="329"/>
      <c r="P16" s="329"/>
      <c r="Q16" s="329"/>
      <c r="R16" s="329"/>
      <c r="S16" s="329">
        <v>1300</v>
      </c>
      <c r="T16" s="11" t="s">
        <v>69</v>
      </c>
    </row>
    <row r="17" spans="1:20" ht="121.5">
      <c r="A17" s="11" t="s">
        <v>1511</v>
      </c>
      <c r="B17" s="204"/>
      <c r="C17" s="11" t="s">
        <v>362</v>
      </c>
      <c r="D17" s="11" t="s">
        <v>1412</v>
      </c>
      <c r="E17" s="694" t="s">
        <v>190</v>
      </c>
      <c r="F17" s="155"/>
      <c r="G17" s="320" t="s">
        <v>1559</v>
      </c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11" t="s">
        <v>69</v>
      </c>
    </row>
    <row r="18" spans="1:20">
      <c r="A18" s="323" t="s">
        <v>363</v>
      </c>
      <c r="B18" s="11"/>
      <c r="C18" s="11"/>
      <c r="D18" s="692"/>
      <c r="E18" s="328"/>
      <c r="F18" s="320"/>
      <c r="G18" s="3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30"/>
    </row>
    <row r="19" spans="1:20" ht="243">
      <c r="A19" s="11" t="s">
        <v>1512</v>
      </c>
      <c r="B19" s="11" t="s">
        <v>1671</v>
      </c>
      <c r="C19" s="11" t="s">
        <v>1513</v>
      </c>
      <c r="D19" s="11" t="s">
        <v>1514</v>
      </c>
      <c r="E19" s="328">
        <v>39710</v>
      </c>
      <c r="F19" s="320" t="s">
        <v>38</v>
      </c>
      <c r="G19" s="320" t="s">
        <v>1535</v>
      </c>
      <c r="H19" s="157"/>
      <c r="I19" s="329"/>
      <c r="J19" s="157">
        <v>39710</v>
      </c>
      <c r="K19" s="157"/>
      <c r="L19" s="157"/>
      <c r="M19" s="157"/>
      <c r="N19" s="157"/>
      <c r="O19" s="157"/>
      <c r="P19" s="157"/>
      <c r="Q19" s="157"/>
      <c r="R19" s="157"/>
      <c r="S19" s="157"/>
      <c r="T19" s="11" t="s">
        <v>69</v>
      </c>
    </row>
    <row r="20" spans="1:20" ht="18.75" customHeight="1">
      <c r="A20" s="720" t="s">
        <v>0</v>
      </c>
      <c r="B20" s="720" t="s">
        <v>1</v>
      </c>
      <c r="C20" s="720" t="s">
        <v>17</v>
      </c>
      <c r="D20" s="720" t="s">
        <v>18</v>
      </c>
      <c r="E20" s="720" t="s">
        <v>2</v>
      </c>
      <c r="F20" s="720"/>
      <c r="G20" s="720" t="s">
        <v>19</v>
      </c>
      <c r="H20" s="720" t="s">
        <v>3</v>
      </c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 t="s">
        <v>20</v>
      </c>
    </row>
    <row r="21" spans="1:20" ht="18.75" customHeight="1">
      <c r="A21" s="720"/>
      <c r="B21" s="720"/>
      <c r="C21" s="720"/>
      <c r="D21" s="720"/>
      <c r="E21" s="720" t="s">
        <v>21</v>
      </c>
      <c r="F21" s="720" t="s">
        <v>4</v>
      </c>
      <c r="G21" s="720"/>
      <c r="H21" s="720" t="s">
        <v>5</v>
      </c>
      <c r="I21" s="720" t="s">
        <v>6</v>
      </c>
      <c r="J21" s="720" t="s">
        <v>7</v>
      </c>
      <c r="K21" s="720" t="s">
        <v>8</v>
      </c>
      <c r="L21" s="720" t="s">
        <v>9</v>
      </c>
      <c r="M21" s="720" t="s">
        <v>10</v>
      </c>
      <c r="N21" s="720" t="s">
        <v>11</v>
      </c>
      <c r="O21" s="720" t="s">
        <v>12</v>
      </c>
      <c r="P21" s="720" t="s">
        <v>13</v>
      </c>
      <c r="Q21" s="720" t="s">
        <v>14</v>
      </c>
      <c r="R21" s="720" t="s">
        <v>15</v>
      </c>
      <c r="S21" s="720" t="s">
        <v>16</v>
      </c>
      <c r="T21" s="720"/>
    </row>
    <row r="22" spans="1:20" ht="18.75" customHeight="1">
      <c r="A22" s="720"/>
      <c r="B22" s="720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</row>
    <row r="23" spans="1:20" ht="141.75">
      <c r="A23" s="11" t="s">
        <v>1515</v>
      </c>
      <c r="B23" s="11"/>
      <c r="C23" s="11" t="s">
        <v>1516</v>
      </c>
      <c r="D23" s="11" t="s">
        <v>1517</v>
      </c>
      <c r="E23" s="330" t="s">
        <v>1518</v>
      </c>
      <c r="F23" s="320"/>
      <c r="G23" s="320" t="s">
        <v>1539</v>
      </c>
      <c r="H23" s="157"/>
      <c r="I23" s="329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1" t="s">
        <v>69</v>
      </c>
    </row>
    <row r="24" spans="1:20">
      <c r="A24" s="761" t="s">
        <v>1519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</row>
    <row r="25" spans="1:20" ht="202.5">
      <c r="A25" s="692" t="s">
        <v>1520</v>
      </c>
      <c r="B25" s="11" t="s">
        <v>1521</v>
      </c>
      <c r="C25" s="11" t="s">
        <v>1522</v>
      </c>
      <c r="D25" s="11" t="s">
        <v>1523</v>
      </c>
      <c r="E25" s="330">
        <v>21800</v>
      </c>
      <c r="F25" s="320" t="s">
        <v>38</v>
      </c>
      <c r="G25" s="320" t="s">
        <v>1535</v>
      </c>
      <c r="H25" s="157"/>
      <c r="I25" s="329">
        <v>21800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1" t="s">
        <v>69</v>
      </c>
    </row>
    <row r="26" spans="1:20">
      <c r="A26" s="761" t="s">
        <v>1524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</row>
    <row r="27" spans="1:20" ht="81">
      <c r="A27" s="692" t="s">
        <v>1560</v>
      </c>
      <c r="B27" s="11" t="s">
        <v>1525</v>
      </c>
      <c r="C27" s="11" t="s">
        <v>360</v>
      </c>
      <c r="D27" s="11" t="s">
        <v>1413</v>
      </c>
      <c r="E27" s="331" t="s">
        <v>190</v>
      </c>
      <c r="F27" s="320"/>
      <c r="G27" s="320" t="s">
        <v>1434</v>
      </c>
      <c r="H27" s="157"/>
      <c r="I27" s="329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1" t="s">
        <v>69</v>
      </c>
    </row>
    <row r="28" spans="1:20" s="336" customFormat="1" ht="54">
      <c r="A28" s="760" t="s">
        <v>55</v>
      </c>
      <c r="B28" s="760"/>
      <c r="C28" s="760"/>
      <c r="D28" s="760"/>
      <c r="E28" s="332">
        <f>E11+E12+E16+E19+E25</f>
        <v>92510</v>
      </c>
      <c r="F28" s="333"/>
      <c r="G28" s="333"/>
      <c r="H28" s="334"/>
      <c r="I28" s="334">
        <v>21800</v>
      </c>
      <c r="J28" s="334">
        <f>SUM(J10:J19)</f>
        <v>39710</v>
      </c>
      <c r="K28" s="334"/>
      <c r="L28" s="334"/>
      <c r="M28" s="334">
        <f>SUM(M10:M19)</f>
        <v>15500</v>
      </c>
      <c r="N28" s="334"/>
      <c r="O28" s="334"/>
      <c r="P28" s="334"/>
      <c r="Q28" s="334"/>
      <c r="R28" s="334"/>
      <c r="S28" s="334">
        <f>SUM(S10:S19)</f>
        <v>15500</v>
      </c>
      <c r="T28" s="335"/>
    </row>
  </sheetData>
  <mergeCells count="71">
    <mergeCell ref="T20:T22"/>
    <mergeCell ref="E21:E22"/>
    <mergeCell ref="F21:F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G20:G22"/>
    <mergeCell ref="H20:S20"/>
    <mergeCell ref="G13:G15"/>
    <mergeCell ref="H13:S13"/>
    <mergeCell ref="A13:A15"/>
    <mergeCell ref="B13:B15"/>
    <mergeCell ref="C13:C15"/>
    <mergeCell ref="D13:D15"/>
    <mergeCell ref="A20:A22"/>
    <mergeCell ref="B20:B22"/>
    <mergeCell ref="C20:C22"/>
    <mergeCell ref="D20:D22"/>
    <mergeCell ref="E20:F20"/>
    <mergeCell ref="T13:T15"/>
    <mergeCell ref="E14:E15"/>
    <mergeCell ref="F14:F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E13:F13"/>
    <mergeCell ref="S14:S15"/>
    <mergeCell ref="A28:D28"/>
    <mergeCell ref="A24:T24"/>
    <mergeCell ref="A26:T26"/>
    <mergeCell ref="A1:T1"/>
    <mergeCell ref="A6:A8"/>
    <mergeCell ref="B6:B8"/>
    <mergeCell ref="C6:C8"/>
    <mergeCell ref="D6:D8"/>
    <mergeCell ref="E6:F6"/>
    <mergeCell ref="G6:G8"/>
    <mergeCell ref="H6:S6"/>
    <mergeCell ref="T6:T8"/>
    <mergeCell ref="E7:E8"/>
    <mergeCell ref="F7:F8"/>
    <mergeCell ref="H7:H8"/>
    <mergeCell ref="S7:S8"/>
    <mergeCell ref="A3:T3"/>
    <mergeCell ref="O7:O8"/>
    <mergeCell ref="P7:P8"/>
    <mergeCell ref="Q7:Q8"/>
    <mergeCell ref="I7:I8"/>
    <mergeCell ref="J7:J8"/>
    <mergeCell ref="K7:K8"/>
    <mergeCell ref="L7:L8"/>
    <mergeCell ref="N7:N8"/>
    <mergeCell ref="M7:M8"/>
    <mergeCell ref="R7:R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41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  <rowBreaks count="2" manualBreakCount="2">
    <brk id="12" max="19" man="1"/>
    <brk id="19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view="pageLayout" topLeftCell="A24" zoomScaleNormal="100" zoomScaleSheetLayoutView="100" workbookViewId="0">
      <selection activeCell="E25" sqref="E25"/>
    </sheetView>
  </sheetViews>
  <sheetFormatPr defaultColWidth="9" defaultRowHeight="20.25"/>
  <cols>
    <col min="1" max="4" width="20.625" style="8" customWidth="1"/>
    <col min="5" max="5" width="12.625" style="8" customWidth="1"/>
    <col min="6" max="7" width="10.625" style="8" customWidth="1"/>
    <col min="8" max="19" width="5.5" style="8" customWidth="1"/>
    <col min="20" max="20" width="12.625" style="8" customWidth="1"/>
    <col min="21" max="16384" width="9" style="8"/>
  </cols>
  <sheetData>
    <row r="1" spans="1:21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1">
      <c r="A2" s="40" t="s">
        <v>1331</v>
      </c>
      <c r="D2" s="74"/>
      <c r="E2" s="75"/>
      <c r="F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1" s="33" customFormat="1">
      <c r="A3" s="727" t="s">
        <v>1332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3"/>
    </row>
    <row r="4" spans="1:21" s="33" customFormat="1">
      <c r="A4" s="762" t="s">
        <v>1380</v>
      </c>
      <c r="B4" s="762"/>
      <c r="C4" s="762"/>
      <c r="D4" s="762"/>
      <c r="E4" s="762"/>
      <c r="F4" s="762"/>
    </row>
    <row r="5" spans="1:21" s="33" customFormat="1" ht="10.5" customHeight="1">
      <c r="A5" s="41"/>
      <c r="B5" s="42"/>
      <c r="C5" s="42"/>
      <c r="D5" s="42"/>
    </row>
    <row r="6" spans="1:21" s="337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1" s="337" customForma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1" s="337" customForma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1" s="33" customFormat="1" ht="101.25">
      <c r="A9" s="371" t="s">
        <v>667</v>
      </c>
      <c r="B9" s="11" t="s">
        <v>668</v>
      </c>
      <c r="C9" s="11" t="s">
        <v>669</v>
      </c>
      <c r="D9" s="11" t="s">
        <v>670</v>
      </c>
      <c r="E9" s="307">
        <v>49200</v>
      </c>
      <c r="F9" s="200" t="s">
        <v>38</v>
      </c>
      <c r="G9" s="371" t="s">
        <v>671</v>
      </c>
      <c r="H9" s="20"/>
      <c r="I9" s="203">
        <v>49200</v>
      </c>
      <c r="J9" s="203"/>
      <c r="K9" s="20"/>
      <c r="L9" s="20"/>
      <c r="M9" s="20"/>
      <c r="N9" s="20"/>
      <c r="O9" s="20"/>
      <c r="P9" s="20"/>
      <c r="Q9" s="20"/>
      <c r="R9" s="20"/>
      <c r="S9" s="20"/>
      <c r="T9" s="11" t="s">
        <v>645</v>
      </c>
    </row>
    <row r="10" spans="1:21" s="33" customFormat="1" ht="81">
      <c r="A10" s="371" t="s">
        <v>672</v>
      </c>
      <c r="B10" s="11" t="s">
        <v>673</v>
      </c>
      <c r="C10" s="11" t="s">
        <v>674</v>
      </c>
      <c r="D10" s="11" t="s">
        <v>675</v>
      </c>
      <c r="E10" s="307">
        <v>18400</v>
      </c>
      <c r="F10" s="200" t="s">
        <v>38</v>
      </c>
      <c r="G10" s="371" t="s">
        <v>1561</v>
      </c>
      <c r="H10" s="20"/>
      <c r="I10" s="20"/>
      <c r="J10" s="20"/>
      <c r="K10" s="203">
        <v>9200</v>
      </c>
      <c r="L10" s="20"/>
      <c r="M10" s="20"/>
      <c r="N10" s="20"/>
      <c r="O10" s="20"/>
      <c r="P10" s="20"/>
      <c r="Q10" s="203">
        <v>9200</v>
      </c>
      <c r="R10" s="20"/>
      <c r="S10" s="20"/>
      <c r="T10" s="11" t="s">
        <v>645</v>
      </c>
    </row>
    <row r="11" spans="1:21" s="45" customFormat="1" ht="54.75">
      <c r="A11" s="720" t="s">
        <v>55</v>
      </c>
      <c r="B11" s="720"/>
      <c r="C11" s="720"/>
      <c r="D11" s="720"/>
      <c r="E11" s="338">
        <f>SUM(E9:E10)</f>
        <v>67600</v>
      </c>
      <c r="F11" s="372"/>
      <c r="G11" s="372"/>
      <c r="H11" s="339">
        <f>SUM(H9:H10)</f>
        <v>0</v>
      </c>
      <c r="I11" s="339">
        <f t="shared" ref="I11:S11" si="0">SUM(I9:I10)</f>
        <v>49200</v>
      </c>
      <c r="J11" s="339">
        <f t="shared" si="0"/>
        <v>0</v>
      </c>
      <c r="K11" s="339">
        <f t="shared" si="0"/>
        <v>9200</v>
      </c>
      <c r="L11" s="339">
        <f t="shared" si="0"/>
        <v>0</v>
      </c>
      <c r="M11" s="339">
        <f t="shared" si="0"/>
        <v>0</v>
      </c>
      <c r="N11" s="339">
        <f t="shared" si="0"/>
        <v>0</v>
      </c>
      <c r="O11" s="339">
        <f t="shared" si="0"/>
        <v>0</v>
      </c>
      <c r="P11" s="339">
        <f t="shared" si="0"/>
        <v>0</v>
      </c>
      <c r="Q11" s="339">
        <f t="shared" si="0"/>
        <v>9200</v>
      </c>
      <c r="R11" s="339">
        <f t="shared" si="0"/>
        <v>0</v>
      </c>
      <c r="S11" s="339">
        <f t="shared" si="0"/>
        <v>0</v>
      </c>
      <c r="T11" s="206"/>
    </row>
    <row r="38" spans="1:1">
      <c r="A38" s="8" t="s">
        <v>1702</v>
      </c>
    </row>
  </sheetData>
  <mergeCells count="26">
    <mergeCell ref="A1:T1"/>
    <mergeCell ref="A6:A8"/>
    <mergeCell ref="B6:B8"/>
    <mergeCell ref="C6:C8"/>
    <mergeCell ref="D6:D8"/>
    <mergeCell ref="E6:F6"/>
    <mergeCell ref="G6:G8"/>
    <mergeCell ref="H6:S6"/>
    <mergeCell ref="T6:T8"/>
    <mergeCell ref="E7:E8"/>
    <mergeCell ref="A11:D11"/>
    <mergeCell ref="A3:T3"/>
    <mergeCell ref="A4:F4"/>
    <mergeCell ref="S7:S8"/>
    <mergeCell ref="M7:M8"/>
    <mergeCell ref="N7:N8"/>
    <mergeCell ref="O7:O8"/>
    <mergeCell ref="P7:P8"/>
    <mergeCell ref="Q7:Q8"/>
    <mergeCell ref="R7:R8"/>
    <mergeCell ref="F7:F8"/>
    <mergeCell ref="H7:H8"/>
    <mergeCell ref="I7:I8"/>
    <mergeCell ref="J7:J8"/>
    <mergeCell ref="K7:K8"/>
    <mergeCell ref="L7:L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45" fitToHeight="0" orientation="landscape" useFirstPageNumber="1" r:id="rId1"/>
  <headerFooter differentOddEven="1">
    <oddHeader>&amp;C&amp;"TH SarabunIT๙,ตัวหนา"&amp;16&amp;P</oddHeader>
    <oddFooter>&amp;C&amp;"TH SarabunIT๙,ตัวหนา"&amp;16&amp;P</oddFooter>
    <evenHeader>&amp;C&amp;"TH SarabunIT๙,ตัวหนา"&amp;16&amp;P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4"/>
  <sheetViews>
    <sheetView topLeftCell="A7" workbookViewId="0">
      <selection activeCell="A14" sqref="A14"/>
    </sheetView>
  </sheetViews>
  <sheetFormatPr defaultRowHeight="14.25"/>
  <cols>
    <col min="1" max="1" width="125.75" customWidth="1"/>
  </cols>
  <sheetData>
    <row r="13" spans="1:1" ht="60.75">
      <c r="A13" s="683" t="s">
        <v>1629</v>
      </c>
    </row>
    <row r="14" spans="1:1" ht="91.5">
      <c r="A14" s="684" t="s">
        <v>1697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110" zoomScaleNormal="110" zoomScaleSheetLayoutView="120" workbookViewId="0">
      <selection activeCell="C5" sqref="C5"/>
    </sheetView>
  </sheetViews>
  <sheetFormatPr defaultColWidth="9" defaultRowHeight="18.75"/>
  <cols>
    <col min="1" max="1" width="5" style="3" bestFit="1" customWidth="1"/>
    <col min="2" max="2" width="29.625" style="3" bestFit="1" customWidth="1"/>
    <col min="3" max="3" width="8.375" style="3" customWidth="1"/>
    <col min="4" max="4" width="7.75" style="3" customWidth="1"/>
    <col min="5" max="5" width="3.75" style="3" customWidth="1"/>
    <col min="6" max="6" width="9.75" style="3" bestFit="1" customWidth="1"/>
    <col min="7" max="7" width="10" style="3" bestFit="1" customWidth="1"/>
    <col min="8" max="8" width="10.75" style="3" customWidth="1"/>
    <col min="9" max="9" width="7.375" style="3" bestFit="1" customWidth="1"/>
    <col min="10" max="10" width="10" style="3" bestFit="1" customWidth="1"/>
    <col min="11" max="11" width="7.375" style="3" bestFit="1" customWidth="1"/>
    <col min="12" max="12" width="9.75" style="3" customWidth="1"/>
    <col min="13" max="13" width="10.75" style="3" bestFit="1" customWidth="1"/>
    <col min="14" max="14" width="11.875" style="3" bestFit="1" customWidth="1"/>
    <col min="15" max="15" width="10.75" style="3" bestFit="1" customWidth="1"/>
    <col min="16" max="16" width="11.875" style="3" bestFit="1" customWidth="1"/>
    <col min="17" max="17" width="9.25" style="3" bestFit="1" customWidth="1"/>
    <col min="18" max="18" width="7" style="130" bestFit="1" customWidth="1"/>
    <col min="19" max="16384" width="9" style="3"/>
  </cols>
  <sheetData>
    <row r="1" spans="1:18" s="60" customFormat="1" ht="23.25">
      <c r="A1" s="707" t="s">
        <v>49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R1" s="129"/>
    </row>
    <row r="2" spans="1:18" s="60" customFormat="1" ht="9" customHeight="1">
      <c r="R2" s="129"/>
    </row>
    <row r="3" spans="1:18" s="533" customFormat="1">
      <c r="A3" s="708" t="s">
        <v>50</v>
      </c>
      <c r="B3" s="710" t="s">
        <v>51</v>
      </c>
      <c r="C3" s="710" t="s">
        <v>52</v>
      </c>
      <c r="D3" s="710"/>
      <c r="E3" s="710"/>
      <c r="F3" s="711" t="s">
        <v>53</v>
      </c>
      <c r="G3" s="712"/>
      <c r="H3" s="712"/>
      <c r="I3" s="713"/>
      <c r="J3" s="710" t="s">
        <v>54</v>
      </c>
      <c r="K3" s="710"/>
      <c r="L3" s="710"/>
      <c r="M3" s="710"/>
      <c r="N3" s="710"/>
      <c r="O3" s="708" t="s">
        <v>55</v>
      </c>
      <c r="R3" s="534"/>
    </row>
    <row r="4" spans="1:18" s="533" customFormat="1" ht="33">
      <c r="A4" s="709"/>
      <c r="B4" s="710"/>
      <c r="C4" s="218" t="s">
        <v>56</v>
      </c>
      <c r="D4" s="218" t="s">
        <v>57</v>
      </c>
      <c r="E4" s="218" t="s">
        <v>58</v>
      </c>
      <c r="F4" s="532" t="s">
        <v>56</v>
      </c>
      <c r="G4" s="532" t="s">
        <v>57</v>
      </c>
      <c r="H4" s="218" t="s">
        <v>58</v>
      </c>
      <c r="I4" s="218" t="s">
        <v>1411</v>
      </c>
      <c r="J4" s="4" t="s">
        <v>59</v>
      </c>
      <c r="K4" s="4" t="s">
        <v>60</v>
      </c>
      <c r="L4" s="5" t="s">
        <v>61</v>
      </c>
      <c r="M4" s="5" t="s">
        <v>1591</v>
      </c>
      <c r="N4" s="4" t="s">
        <v>62</v>
      </c>
      <c r="O4" s="709"/>
      <c r="R4" s="534"/>
    </row>
    <row r="5" spans="1:18" s="60" customFormat="1">
      <c r="A5" s="6">
        <v>1</v>
      </c>
      <c r="B5" s="7" t="s">
        <v>63</v>
      </c>
      <c r="C5" s="80">
        <v>0</v>
      </c>
      <c r="D5" s="81">
        <v>2</v>
      </c>
      <c r="E5" s="80">
        <f>SUM(C5:D5)</f>
        <v>2</v>
      </c>
      <c r="F5" s="21">
        <v>0</v>
      </c>
      <c r="G5" s="21">
        <f>'1.บริหาร'!E88+'1.บริหาร'!E81</f>
        <v>141600</v>
      </c>
      <c r="H5" s="46">
        <f>SUM(F5:G5)</f>
        <v>141600</v>
      </c>
      <c r="I5" s="115">
        <f>H5/H19*100</f>
        <v>4.8783680894091868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46">
        <f>SUM(H5,J5:N5)</f>
        <v>141600</v>
      </c>
      <c r="P5" s="120"/>
      <c r="Q5" s="95"/>
      <c r="R5" s="129"/>
    </row>
    <row r="6" spans="1:18" s="60" customFormat="1">
      <c r="A6" s="6">
        <v>2</v>
      </c>
      <c r="B6" s="7" t="s">
        <v>64</v>
      </c>
      <c r="C6" s="80">
        <v>1</v>
      </c>
      <c r="D6" s="81">
        <v>1</v>
      </c>
      <c r="E6" s="80">
        <f t="shared" ref="E6:E18" si="0">SUM(C6:D6)</f>
        <v>2</v>
      </c>
      <c r="F6" s="21">
        <f>'6-คุณภาพ'!E47+'17-พยส'!E11</f>
        <v>249360</v>
      </c>
      <c r="G6" s="21">
        <f>'2.พยส'!E86</f>
        <v>381880</v>
      </c>
      <c r="H6" s="46">
        <f t="shared" ref="H6:H18" si="1">SUM(F6:G6)</f>
        <v>631240</v>
      </c>
      <c r="I6" s="115">
        <f>H6/H19*100</f>
        <v>21.747323960159996</v>
      </c>
      <c r="J6" s="21">
        <v>0</v>
      </c>
      <c r="K6" s="21">
        <v>0</v>
      </c>
      <c r="L6" s="21">
        <v>0</v>
      </c>
      <c r="M6" s="21">
        <f>'20-ประกัน'!E22</f>
        <v>528000</v>
      </c>
      <c r="N6" s="21">
        <v>0</v>
      </c>
      <c r="O6" s="46">
        <f t="shared" ref="O6:O18" si="2">SUM(H6,J6:N6)</f>
        <v>1159240</v>
      </c>
      <c r="P6" s="120"/>
      <c r="Q6" s="95"/>
      <c r="R6" s="129"/>
    </row>
    <row r="7" spans="1:18" s="60" customFormat="1">
      <c r="A7" s="6">
        <v>3</v>
      </c>
      <c r="B7" s="7" t="s">
        <v>65</v>
      </c>
      <c r="C7" s="80">
        <v>2</v>
      </c>
      <c r="D7" s="81">
        <v>1</v>
      </c>
      <c r="E7" s="80">
        <f t="shared" si="0"/>
        <v>3</v>
      </c>
      <c r="F7" s="21">
        <f>'12-ทรัพฯ'!E13+'13-ทรัพฯ'!E15</f>
        <v>193800</v>
      </c>
      <c r="G7" s="21">
        <f>'3.ทรัพฯ'!E95</f>
        <v>110600</v>
      </c>
      <c r="H7" s="46">
        <f t="shared" si="1"/>
        <v>304400</v>
      </c>
      <c r="I7" s="115">
        <f>H7/H19*100</f>
        <v>10.487113322147998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46">
        <f t="shared" si="2"/>
        <v>304400</v>
      </c>
      <c r="P7" s="120"/>
      <c r="Q7" s="95"/>
      <c r="R7" s="129"/>
    </row>
    <row r="8" spans="1:18" s="60" customFormat="1">
      <c r="A8" s="6">
        <v>4</v>
      </c>
      <c r="B8" s="7" t="s">
        <v>66</v>
      </c>
      <c r="C8" s="80">
        <v>1</v>
      </c>
      <c r="D8" s="81">
        <v>0</v>
      </c>
      <c r="E8" s="80">
        <f t="shared" si="0"/>
        <v>1</v>
      </c>
      <c r="F8" s="21">
        <f>'15-นิติการ'!E10</f>
        <v>0</v>
      </c>
      <c r="G8" s="21">
        <v>0</v>
      </c>
      <c r="H8" s="46">
        <f t="shared" si="1"/>
        <v>0</v>
      </c>
      <c r="I8" s="115">
        <f>H8/H19*100</f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46">
        <f t="shared" si="2"/>
        <v>0</v>
      </c>
      <c r="P8" s="120"/>
      <c r="Q8" s="95"/>
      <c r="R8" s="129"/>
    </row>
    <row r="9" spans="1:18" s="60" customFormat="1">
      <c r="A9" s="6">
        <v>5</v>
      </c>
      <c r="B9" s="7" t="s">
        <v>67</v>
      </c>
      <c r="C9" s="80">
        <v>0</v>
      </c>
      <c r="D9" s="81">
        <v>1</v>
      </c>
      <c r="E9" s="80">
        <f t="shared" si="0"/>
        <v>1</v>
      </c>
      <c r="F9" s="21">
        <v>0</v>
      </c>
      <c r="G9" s="21">
        <f>'5.คบส'!E143</f>
        <v>116880</v>
      </c>
      <c r="H9" s="46">
        <f t="shared" si="1"/>
        <v>116880</v>
      </c>
      <c r="I9" s="115">
        <f>H9/H19*100</f>
        <v>4.0267207788852097</v>
      </c>
      <c r="J9" s="21">
        <f>'5.คบส'!E144</f>
        <v>297800</v>
      </c>
      <c r="K9" s="21">
        <v>0</v>
      </c>
      <c r="L9" s="21">
        <v>0</v>
      </c>
      <c r="M9" s="21">
        <f>'18-คร'!E12+'18-คร'!E11</f>
        <v>530000</v>
      </c>
      <c r="N9" s="21">
        <v>0</v>
      </c>
      <c r="O9" s="46">
        <f t="shared" si="2"/>
        <v>944680</v>
      </c>
      <c r="P9" s="120"/>
      <c r="Q9" s="95"/>
      <c r="R9" s="129"/>
    </row>
    <row r="10" spans="1:18" s="60" customFormat="1">
      <c r="A10" s="6">
        <v>6</v>
      </c>
      <c r="B10" s="7" t="s">
        <v>68</v>
      </c>
      <c r="C10" s="81">
        <v>1</v>
      </c>
      <c r="D10" s="81">
        <v>0</v>
      </c>
      <c r="E10" s="80">
        <f t="shared" si="0"/>
        <v>1</v>
      </c>
      <c r="F10" s="21">
        <f>'6-คุณภาพ'!E48</f>
        <v>300000</v>
      </c>
      <c r="G10" s="21">
        <v>0</v>
      </c>
      <c r="H10" s="46">
        <f>SUM(F10:G10)</f>
        <v>300000</v>
      </c>
      <c r="I10" s="115">
        <f>H10/H19*100</f>
        <v>10.335525613155056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46">
        <f t="shared" si="2"/>
        <v>300000</v>
      </c>
      <c r="P10" s="120"/>
      <c r="Q10" s="95"/>
      <c r="R10" s="129"/>
    </row>
    <row r="11" spans="1:18" s="60" customFormat="1">
      <c r="A11" s="6">
        <v>7</v>
      </c>
      <c r="B11" s="7" t="s">
        <v>69</v>
      </c>
      <c r="C11" s="81">
        <v>2</v>
      </c>
      <c r="D11" s="81">
        <v>4</v>
      </c>
      <c r="E11" s="80">
        <f t="shared" si="0"/>
        <v>6</v>
      </c>
      <c r="F11" s="21">
        <f>'16-ประกัน'!E28</f>
        <v>92510</v>
      </c>
      <c r="G11" s="21">
        <f>'7.ประกัน'!E91</f>
        <v>17500</v>
      </c>
      <c r="H11" s="46">
        <f>SUM(F11:G11)</f>
        <v>110010</v>
      </c>
      <c r="I11" s="115">
        <f>H11/H19*100</f>
        <v>3.790037242343959</v>
      </c>
      <c r="J11" s="21">
        <v>0</v>
      </c>
      <c r="K11" s="21">
        <f>'7.ประกัน'!E81+'7.ประกัน'!E85</f>
        <v>30975</v>
      </c>
      <c r="L11" s="21">
        <f>'20-ประกัน'!E17+'7.ประกัน'!E89</f>
        <v>820600</v>
      </c>
      <c r="M11" s="21">
        <f>'20-ประกัน'!E11</f>
        <v>350000</v>
      </c>
      <c r="N11" s="21">
        <v>0</v>
      </c>
      <c r="O11" s="46">
        <f t="shared" si="2"/>
        <v>1311585</v>
      </c>
      <c r="P11" s="120"/>
      <c r="Q11" s="95"/>
      <c r="R11" s="129"/>
    </row>
    <row r="12" spans="1:18" s="60" customFormat="1">
      <c r="A12" s="6">
        <v>8</v>
      </c>
      <c r="B12" s="7" t="s">
        <v>70</v>
      </c>
      <c r="C12" s="81">
        <v>3</v>
      </c>
      <c r="D12" s="81">
        <v>2</v>
      </c>
      <c r="E12" s="80">
        <f t="shared" si="0"/>
        <v>5</v>
      </c>
      <c r="F12" s="21">
        <f>'5-สส'!E34</f>
        <v>14240</v>
      </c>
      <c r="G12" s="21">
        <f>'8.คร'!E133</f>
        <v>145080</v>
      </c>
      <c r="H12" s="46">
        <f t="shared" si="1"/>
        <v>159320</v>
      </c>
      <c r="I12" s="115">
        <f>H12/H19*100</f>
        <v>5.4888531356262122</v>
      </c>
      <c r="J12" s="21">
        <f>'8.คร'!E130+'8.คร'!E131</f>
        <v>520000</v>
      </c>
      <c r="K12" s="21">
        <v>0</v>
      </c>
      <c r="L12" s="21">
        <f>'8.คร'!E132+'21-คร'!E36</f>
        <v>1549200</v>
      </c>
      <c r="M12" s="21">
        <f>'8.คร'!E129+'18-คร'!E9+'21-คร'!E37</f>
        <v>15457000</v>
      </c>
      <c r="N12" s="21">
        <f>'21-คร'!E35</f>
        <v>1952890</v>
      </c>
      <c r="O12" s="46">
        <f t="shared" si="2"/>
        <v>19638410</v>
      </c>
      <c r="P12" s="120"/>
      <c r="Q12" s="95"/>
      <c r="R12" s="129"/>
    </row>
    <row r="13" spans="1:18" s="60" customFormat="1">
      <c r="A13" s="6">
        <v>9</v>
      </c>
      <c r="B13" s="7" t="s">
        <v>71</v>
      </c>
      <c r="C13" s="81">
        <v>4</v>
      </c>
      <c r="D13" s="81">
        <v>2</v>
      </c>
      <c r="E13" s="80">
        <f t="shared" si="0"/>
        <v>6</v>
      </c>
      <c r="F13" s="21">
        <f>'1-สส'!E25+'2-สส'!E10+'3-4-สส'!E13+'5-สส'!E33</f>
        <v>209360</v>
      </c>
      <c r="G13" s="21">
        <f>'9.สส'!E85</f>
        <v>36300</v>
      </c>
      <c r="H13" s="46">
        <f t="shared" si="1"/>
        <v>245660</v>
      </c>
      <c r="I13" s="115">
        <f>H13/H19*100</f>
        <v>8.463417407092237</v>
      </c>
      <c r="J13" s="21">
        <f>'9.สส'!E95</f>
        <v>100000</v>
      </c>
      <c r="K13" s="21">
        <v>0</v>
      </c>
      <c r="L13" s="21">
        <v>0</v>
      </c>
      <c r="M13" s="21">
        <v>0</v>
      </c>
      <c r="N13" s="21">
        <v>0</v>
      </c>
      <c r="O13" s="46">
        <f t="shared" si="2"/>
        <v>345660</v>
      </c>
      <c r="P13" s="120"/>
      <c r="Q13" s="95"/>
      <c r="R13" s="129"/>
    </row>
    <row r="14" spans="1:18" s="60" customFormat="1">
      <c r="A14" s="6">
        <v>10</v>
      </c>
      <c r="B14" s="7" t="s">
        <v>43</v>
      </c>
      <c r="C14" s="81">
        <v>0</v>
      </c>
      <c r="D14" s="81">
        <v>1</v>
      </c>
      <c r="E14" s="80">
        <f t="shared" si="0"/>
        <v>1</v>
      </c>
      <c r="F14" s="21">
        <f>'1-สส'!E26+'5-สส'!E36</f>
        <v>44900</v>
      </c>
      <c r="G14" s="21">
        <f>'10.ทันตฯ'!E81</f>
        <v>102800</v>
      </c>
      <c r="H14" s="46">
        <f>SUM(F14:G14)</f>
        <v>147700</v>
      </c>
      <c r="I14" s="115">
        <f>H14/H19*100</f>
        <v>5.0885237768766727</v>
      </c>
      <c r="J14" s="21">
        <v>0</v>
      </c>
      <c r="K14" s="21">
        <v>0</v>
      </c>
      <c r="L14" s="21">
        <f>'10.ทันตฯ'!E79</f>
        <v>250000</v>
      </c>
      <c r="M14" s="21">
        <v>0</v>
      </c>
      <c r="N14" s="21">
        <v>0</v>
      </c>
      <c r="O14" s="46">
        <f t="shared" si="2"/>
        <v>397700</v>
      </c>
      <c r="P14" s="120"/>
      <c r="Q14" s="95"/>
      <c r="R14" s="129"/>
    </row>
    <row r="15" spans="1:18" s="60" customFormat="1">
      <c r="A15" s="6">
        <v>11</v>
      </c>
      <c r="B15" s="7" t="s">
        <v>72</v>
      </c>
      <c r="C15" s="81">
        <v>0</v>
      </c>
      <c r="D15" s="81">
        <v>2</v>
      </c>
      <c r="E15" s="80">
        <f t="shared" si="0"/>
        <v>2</v>
      </c>
      <c r="F15" s="21">
        <f>'18-คร'!E22+'18-คร'!E19</f>
        <v>47620</v>
      </c>
      <c r="G15" s="21">
        <f>'11.อน'!E86</f>
        <v>187540</v>
      </c>
      <c r="H15" s="46">
        <f t="shared" si="1"/>
        <v>235160</v>
      </c>
      <c r="I15" s="115">
        <f>H15/H19*100</f>
        <v>8.101674010631811</v>
      </c>
      <c r="J15" s="21">
        <f>'11.อน'!E93</f>
        <v>169200</v>
      </c>
      <c r="K15" s="21">
        <v>0</v>
      </c>
      <c r="L15" s="21">
        <v>0</v>
      </c>
      <c r="M15" s="21">
        <f>'18-คร'!E27</f>
        <v>100000</v>
      </c>
      <c r="N15" s="21">
        <v>0</v>
      </c>
      <c r="O15" s="46">
        <f t="shared" si="2"/>
        <v>504360</v>
      </c>
      <c r="P15" s="120"/>
      <c r="Q15" s="95"/>
      <c r="R15" s="129"/>
    </row>
    <row r="16" spans="1:18" s="60" customFormat="1">
      <c r="A16" s="6">
        <v>12</v>
      </c>
      <c r="B16" s="7" t="s">
        <v>73</v>
      </c>
      <c r="C16" s="81">
        <v>0</v>
      </c>
      <c r="D16" s="81">
        <v>3</v>
      </c>
      <c r="E16" s="80">
        <f t="shared" si="0"/>
        <v>3</v>
      </c>
      <c r="F16" s="21">
        <f>'5-สส'!E35</f>
        <v>61200</v>
      </c>
      <c r="G16" s="21">
        <f>'12.NCD'!E127</f>
        <v>349840</v>
      </c>
      <c r="H16" s="46">
        <f t="shared" si="1"/>
        <v>411040</v>
      </c>
      <c r="I16" s="115">
        <f>H16/H19*100</f>
        <v>14.161048160104182</v>
      </c>
      <c r="J16" s="21">
        <f>'12.NCD'!E128</f>
        <v>3834240</v>
      </c>
      <c r="K16" s="21">
        <v>0</v>
      </c>
      <c r="L16" s="21">
        <v>0</v>
      </c>
      <c r="M16" s="21">
        <f>'12.NCD'!E129</f>
        <v>250000</v>
      </c>
      <c r="N16" s="21">
        <f>'12.NCD'!E130+'12.NCD'!E131</f>
        <v>1420000</v>
      </c>
      <c r="O16" s="46">
        <f t="shared" si="2"/>
        <v>5915280</v>
      </c>
      <c r="P16" s="120"/>
      <c r="Q16" s="95"/>
      <c r="R16" s="129"/>
    </row>
    <row r="17" spans="1:18" s="60" customFormat="1">
      <c r="A17" s="6">
        <v>13</v>
      </c>
      <c r="B17" s="7" t="s">
        <v>74</v>
      </c>
      <c r="C17" s="80">
        <v>1</v>
      </c>
      <c r="D17" s="81">
        <v>1</v>
      </c>
      <c r="E17" s="80">
        <f t="shared" si="0"/>
        <v>2</v>
      </c>
      <c r="F17" s="21">
        <f>'11-แผนไทย'!E76</f>
        <v>64600</v>
      </c>
      <c r="G17" s="21">
        <v>0</v>
      </c>
      <c r="H17" s="46">
        <f t="shared" si="1"/>
        <v>64600</v>
      </c>
      <c r="I17" s="115">
        <f>H17/H19*100</f>
        <v>2.2255831820327221</v>
      </c>
      <c r="J17" s="21">
        <f>'11-แผนไทย'!E77</f>
        <v>14000</v>
      </c>
      <c r="K17" s="21">
        <v>0</v>
      </c>
      <c r="L17" s="21">
        <f>'13.แผนไทย'!E117</f>
        <v>379390</v>
      </c>
      <c r="M17" s="21">
        <f>'11-แผนไทย'!E78</f>
        <v>33936800</v>
      </c>
      <c r="N17" s="21">
        <v>0</v>
      </c>
      <c r="O17" s="46">
        <f t="shared" si="2"/>
        <v>34394790</v>
      </c>
      <c r="P17" s="120"/>
      <c r="Q17" s="95"/>
      <c r="R17" s="129"/>
    </row>
    <row r="18" spans="1:18" s="60" customFormat="1">
      <c r="A18" s="6">
        <v>14</v>
      </c>
      <c r="B18" s="114" t="s">
        <v>75</v>
      </c>
      <c r="C18" s="80">
        <v>1</v>
      </c>
      <c r="D18" s="81">
        <v>1</v>
      </c>
      <c r="E18" s="80">
        <f t="shared" si="0"/>
        <v>2</v>
      </c>
      <c r="F18" s="21">
        <f>'14-ตรวจสอบ'!E10</f>
        <v>0</v>
      </c>
      <c r="G18" s="21">
        <f>'14.ตรวจสอบ'!E76</f>
        <v>35000</v>
      </c>
      <c r="H18" s="46">
        <f t="shared" si="1"/>
        <v>35000</v>
      </c>
      <c r="I18" s="115">
        <f>H18/H19*100</f>
        <v>1.2058113215347566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6">
        <f t="shared" si="2"/>
        <v>35000</v>
      </c>
      <c r="P18" s="120"/>
      <c r="Q18" s="95"/>
      <c r="R18" s="129"/>
    </row>
    <row r="19" spans="1:18" s="60" customFormat="1">
      <c r="A19" s="91"/>
      <c r="B19" s="92" t="s">
        <v>58</v>
      </c>
      <c r="C19" s="93">
        <f>SUM(C5:C18)</f>
        <v>16</v>
      </c>
      <c r="D19" s="93">
        <f>SUM(D5:D18)</f>
        <v>21</v>
      </c>
      <c r="E19" s="82">
        <f>SUM(E5:E18)</f>
        <v>37</v>
      </c>
      <c r="F19" s="46">
        <f>SUM(F5:F18)</f>
        <v>1277590</v>
      </c>
      <c r="G19" s="46">
        <f t="shared" ref="G19:O19" si="3">SUM(G5:G18)</f>
        <v>1625020</v>
      </c>
      <c r="H19" s="46">
        <f>SUM(H5:H18)</f>
        <v>2902610</v>
      </c>
      <c r="I19" s="115">
        <f>SUM(I5:I18)</f>
        <v>100</v>
      </c>
      <c r="J19" s="46">
        <f t="shared" si="3"/>
        <v>4935240</v>
      </c>
      <c r="K19" s="46">
        <f t="shared" si="3"/>
        <v>30975</v>
      </c>
      <c r="L19" s="46">
        <f t="shared" si="3"/>
        <v>2999190</v>
      </c>
      <c r="M19" s="46">
        <f>SUM(M5:M18)</f>
        <v>51151800</v>
      </c>
      <c r="N19" s="46">
        <f t="shared" si="3"/>
        <v>3372890</v>
      </c>
      <c r="O19" s="46">
        <f t="shared" si="3"/>
        <v>65392705</v>
      </c>
      <c r="P19" s="120"/>
      <c r="Q19" s="95"/>
      <c r="R19" s="129"/>
    </row>
    <row r="20" spans="1:18" s="60" customFormat="1" ht="9.75" customHeight="1">
      <c r="L20" s="94"/>
      <c r="M20" s="94"/>
      <c r="O20" s="95"/>
      <c r="R20" s="129"/>
    </row>
    <row r="21" spans="1:18" s="60" customFormat="1">
      <c r="H21" s="95"/>
      <c r="I21" s="95"/>
      <c r="M21" s="96" t="s">
        <v>1631</v>
      </c>
      <c r="R21" s="129"/>
    </row>
    <row r="22" spans="1:18" s="60" customFormat="1">
      <c r="M22" s="96" t="s">
        <v>1378</v>
      </c>
      <c r="R22" s="129"/>
    </row>
    <row r="23" spans="1:18" s="60" customFormat="1">
      <c r="R23" s="129"/>
    </row>
    <row r="24" spans="1:18" s="60" customFormat="1">
      <c r="R24" s="129"/>
    </row>
    <row r="25" spans="1:18" s="60" customFormat="1">
      <c r="R25" s="129"/>
    </row>
    <row r="26" spans="1:18" s="60" customFormat="1">
      <c r="R26" s="129"/>
    </row>
    <row r="27" spans="1:18" s="60" customFormat="1">
      <c r="R27" s="129"/>
    </row>
    <row r="28" spans="1:18" s="60" customFormat="1" ht="49.5" customHeight="1">
      <c r="R28" s="129"/>
    </row>
    <row r="29" spans="1:18" s="60" customFormat="1">
      <c r="R29" s="129"/>
    </row>
    <row r="30" spans="1:18" s="60" customFormat="1">
      <c r="M30" s="120"/>
      <c r="N30" s="95"/>
      <c r="R30" s="129"/>
    </row>
    <row r="31" spans="1:18" s="60" customFormat="1">
      <c r="M31" s="120"/>
      <c r="R31" s="129"/>
    </row>
    <row r="32" spans="1:18" s="60" customFormat="1">
      <c r="M32" s="120"/>
      <c r="R32" s="129"/>
    </row>
    <row r="33" spans="13:18" s="60" customFormat="1">
      <c r="M33" s="120"/>
      <c r="R33" s="129"/>
    </row>
    <row r="34" spans="13:18" s="60" customFormat="1">
      <c r="M34" s="120"/>
      <c r="N34" s="95"/>
      <c r="R34" s="129"/>
    </row>
    <row r="35" spans="13:18" s="60" customFormat="1">
      <c r="R35" s="129"/>
    </row>
    <row r="36" spans="13:18" s="60" customFormat="1">
      <c r="R36" s="129"/>
    </row>
    <row r="37" spans="13:18" s="60" customFormat="1">
      <c r="R37" s="129"/>
    </row>
    <row r="38" spans="13:18" s="60" customFormat="1">
      <c r="R38" s="129"/>
    </row>
  </sheetData>
  <mergeCells count="7">
    <mergeCell ref="A1:O1"/>
    <mergeCell ref="A3:A4"/>
    <mergeCell ref="B3:B4"/>
    <mergeCell ref="C3:E3"/>
    <mergeCell ref="J3:N3"/>
    <mergeCell ref="O3:O4"/>
    <mergeCell ref="F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view="pageLayout" topLeftCell="A24" zoomScale="80" zoomScaleNormal="100" zoomScaleSheetLayoutView="80" zoomScalePageLayoutView="80" workbookViewId="0">
      <selection activeCell="A28" sqref="A27:XFD31"/>
    </sheetView>
  </sheetViews>
  <sheetFormatPr defaultRowHeight="24"/>
  <cols>
    <col min="1" max="4" width="20.625" style="22" customWidth="1"/>
    <col min="5" max="5" width="12.625" style="22" customWidth="1"/>
    <col min="6" max="7" width="10.625" style="22" customWidth="1"/>
    <col min="8" max="19" width="5.5" style="22" customWidth="1"/>
    <col min="20" max="20" width="12.625" style="22" customWidth="1"/>
    <col min="21" max="16384" width="9" style="22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8" customFormat="1" ht="20.25">
      <c r="A2" s="767" t="s">
        <v>1703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</row>
    <row r="3" spans="1:20" s="8" customFormat="1" ht="38.25" customHeight="1">
      <c r="A3" s="755" t="s">
        <v>1335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 s="33" customFormat="1" ht="20.25">
      <c r="A4" s="45" t="s">
        <v>1384</v>
      </c>
    </row>
    <row r="5" spans="1:20" s="33" customFormat="1" ht="10.5" customHeight="1">
      <c r="A5" s="41"/>
      <c r="B5" s="42"/>
      <c r="C5" s="42"/>
      <c r="D5" s="42"/>
    </row>
    <row r="6" spans="1:20" s="337" customFormat="1" ht="20.25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37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37" customFormat="1" ht="20.25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s="8" customFormat="1" ht="60.75">
      <c r="A9" s="347" t="s">
        <v>1336</v>
      </c>
      <c r="B9" s="347" t="s">
        <v>1037</v>
      </c>
      <c r="C9" s="340" t="s">
        <v>1038</v>
      </c>
      <c r="D9" s="341" t="s">
        <v>1039</v>
      </c>
      <c r="E9" s="232">
        <v>150000</v>
      </c>
      <c r="F9" s="341" t="s">
        <v>1029</v>
      </c>
      <c r="G9" s="11" t="s">
        <v>1040</v>
      </c>
      <c r="H9" s="343"/>
      <c r="I9" s="344">
        <v>150000</v>
      </c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11" t="s">
        <v>1562</v>
      </c>
    </row>
    <row r="10" spans="1:20" s="8" customFormat="1" ht="20.25">
      <c r="A10" s="250" t="s">
        <v>1650</v>
      </c>
      <c r="B10" s="347"/>
      <c r="C10" s="340"/>
      <c r="D10" s="341"/>
      <c r="E10" s="232"/>
      <c r="F10" s="341"/>
      <c r="G10" s="11"/>
      <c r="H10" s="343"/>
      <c r="I10" s="344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11"/>
    </row>
    <row r="11" spans="1:20" s="8" customFormat="1" ht="60.75">
      <c r="A11" s="369" t="s">
        <v>1651</v>
      </c>
      <c r="B11" s="539" t="s">
        <v>1652</v>
      </c>
      <c r="C11" s="539" t="s">
        <v>1653</v>
      </c>
      <c r="D11" s="341"/>
      <c r="E11" s="232">
        <v>400000</v>
      </c>
      <c r="F11" s="341" t="s">
        <v>1029</v>
      </c>
      <c r="G11" s="11"/>
      <c r="H11" s="343"/>
      <c r="I11" s="344"/>
      <c r="J11" s="365">
        <v>184000</v>
      </c>
      <c r="K11" s="365"/>
      <c r="L11" s="365"/>
      <c r="M11" s="365"/>
      <c r="N11" s="365"/>
      <c r="O11" s="365"/>
      <c r="P11" s="365"/>
      <c r="Q11" s="365"/>
      <c r="R11" s="365">
        <v>216000</v>
      </c>
      <c r="S11" s="343"/>
      <c r="T11" s="11" t="s">
        <v>1386</v>
      </c>
    </row>
    <row r="12" spans="1:20" s="8" customFormat="1" ht="60.75">
      <c r="A12" s="765" t="s">
        <v>1287</v>
      </c>
      <c r="B12" s="765"/>
      <c r="C12" s="765"/>
      <c r="D12" s="765"/>
      <c r="E12" s="232">
        <f>SUM(E13:E15)</f>
        <v>130000</v>
      </c>
      <c r="F12" s="341" t="s">
        <v>1029</v>
      </c>
      <c r="G12" s="11"/>
      <c r="H12" s="343"/>
      <c r="I12" s="344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11" t="s">
        <v>1386</v>
      </c>
    </row>
    <row r="13" spans="1:20" s="8" customFormat="1" ht="61.5" customHeight="1">
      <c r="A13" s="766" t="s">
        <v>1288</v>
      </c>
      <c r="B13" s="766"/>
      <c r="C13" s="766"/>
      <c r="D13" s="766"/>
      <c r="E13" s="345">
        <v>12000</v>
      </c>
      <c r="F13" s="341" t="s">
        <v>1029</v>
      </c>
      <c r="G13" s="11"/>
      <c r="H13" s="343"/>
      <c r="I13" s="344"/>
      <c r="J13" s="365">
        <v>12000</v>
      </c>
      <c r="K13" s="343"/>
      <c r="L13" s="343"/>
      <c r="M13" s="343"/>
      <c r="N13" s="343"/>
      <c r="O13" s="343"/>
      <c r="P13" s="343"/>
      <c r="Q13" s="343"/>
      <c r="R13" s="343"/>
      <c r="S13" s="343"/>
      <c r="T13" s="11"/>
    </row>
    <row r="14" spans="1:20" s="8" customFormat="1" ht="61.5" customHeight="1">
      <c r="A14" s="766" t="s">
        <v>1387</v>
      </c>
      <c r="B14" s="766"/>
      <c r="C14" s="766"/>
      <c r="D14" s="766"/>
      <c r="E14" s="345">
        <v>111780</v>
      </c>
      <c r="F14" s="341" t="s">
        <v>1029</v>
      </c>
      <c r="G14" s="11"/>
      <c r="H14" s="343"/>
      <c r="I14" s="344"/>
      <c r="J14" s="365">
        <v>111780</v>
      </c>
      <c r="K14" s="343"/>
      <c r="L14" s="343"/>
      <c r="M14" s="343"/>
      <c r="N14" s="343"/>
      <c r="O14" s="343"/>
      <c r="P14" s="343"/>
      <c r="Q14" s="365"/>
      <c r="R14" s="343"/>
      <c r="S14" s="343"/>
      <c r="T14" s="11"/>
    </row>
    <row r="15" spans="1:20" s="8" customFormat="1" ht="59.25" customHeight="1">
      <c r="A15" s="766" t="s">
        <v>1289</v>
      </c>
      <c r="B15" s="766"/>
      <c r="C15" s="766"/>
      <c r="D15" s="766"/>
      <c r="E15" s="345">
        <v>6220</v>
      </c>
      <c r="F15" s="341" t="s">
        <v>1029</v>
      </c>
      <c r="G15" s="11"/>
      <c r="H15" s="343"/>
      <c r="I15" s="344"/>
      <c r="J15" s="343"/>
      <c r="K15" s="365">
        <v>6220</v>
      </c>
      <c r="L15" s="343"/>
      <c r="M15" s="343"/>
      <c r="N15" s="343"/>
      <c r="O15" s="343"/>
      <c r="P15" s="343"/>
      <c r="Q15" s="343"/>
      <c r="R15" s="343"/>
      <c r="S15" s="343"/>
      <c r="T15" s="11"/>
    </row>
    <row r="16" spans="1:20" s="337" customFormat="1" ht="20.25">
      <c r="A16" s="720" t="s">
        <v>0</v>
      </c>
      <c r="B16" s="720" t="s">
        <v>1</v>
      </c>
      <c r="C16" s="720" t="s">
        <v>17</v>
      </c>
      <c r="D16" s="720" t="s">
        <v>18</v>
      </c>
      <c r="E16" s="720" t="s">
        <v>2</v>
      </c>
      <c r="F16" s="720"/>
      <c r="G16" s="720" t="s">
        <v>19</v>
      </c>
      <c r="H16" s="720" t="s">
        <v>3</v>
      </c>
      <c r="I16" s="720"/>
      <c r="J16" s="720"/>
      <c r="K16" s="720"/>
      <c r="L16" s="720"/>
      <c r="M16" s="720"/>
      <c r="N16" s="720"/>
      <c r="O16" s="720"/>
      <c r="P16" s="720"/>
      <c r="Q16" s="720"/>
      <c r="R16" s="720"/>
      <c r="S16" s="720"/>
      <c r="T16" s="720" t="s">
        <v>20</v>
      </c>
    </row>
    <row r="17" spans="1:20" s="337" customFormat="1" ht="20.25">
      <c r="A17" s="720"/>
      <c r="B17" s="720"/>
      <c r="C17" s="720"/>
      <c r="D17" s="720"/>
      <c r="E17" s="720" t="s">
        <v>21</v>
      </c>
      <c r="F17" s="720" t="s">
        <v>4</v>
      </c>
      <c r="G17" s="720"/>
      <c r="H17" s="720" t="s">
        <v>5</v>
      </c>
      <c r="I17" s="720" t="s">
        <v>6</v>
      </c>
      <c r="J17" s="720" t="s">
        <v>7</v>
      </c>
      <c r="K17" s="720" t="s">
        <v>8</v>
      </c>
      <c r="L17" s="720" t="s">
        <v>9</v>
      </c>
      <c r="M17" s="720" t="s">
        <v>10</v>
      </c>
      <c r="N17" s="720" t="s">
        <v>11</v>
      </c>
      <c r="O17" s="720" t="s">
        <v>12</v>
      </c>
      <c r="P17" s="720" t="s">
        <v>13</v>
      </c>
      <c r="Q17" s="720" t="s">
        <v>14</v>
      </c>
      <c r="R17" s="720" t="s">
        <v>15</v>
      </c>
      <c r="S17" s="720" t="s">
        <v>16</v>
      </c>
      <c r="T17" s="720"/>
    </row>
    <row r="18" spans="1:20" s="337" customFormat="1" ht="20.25">
      <c r="A18" s="720"/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</row>
    <row r="19" spans="1:20" s="1" customFormat="1" ht="121.5">
      <c r="A19" s="347" t="s">
        <v>1290</v>
      </c>
      <c r="B19" s="11" t="s">
        <v>1026</v>
      </c>
      <c r="C19" s="11" t="s">
        <v>1027</v>
      </c>
      <c r="D19" s="11" t="s">
        <v>1028</v>
      </c>
      <c r="E19" s="298">
        <v>27620</v>
      </c>
      <c r="F19" s="202" t="s">
        <v>38</v>
      </c>
      <c r="G19" s="346">
        <v>22270</v>
      </c>
      <c r="H19" s="203"/>
      <c r="I19" s="203"/>
      <c r="J19" s="203">
        <v>27620</v>
      </c>
      <c r="K19" s="203"/>
      <c r="L19" s="203"/>
      <c r="M19" s="203"/>
      <c r="N19" s="203"/>
      <c r="O19" s="203"/>
      <c r="P19" s="203"/>
      <c r="Q19" s="203"/>
      <c r="R19" s="203"/>
      <c r="S19" s="203"/>
      <c r="T19" s="11" t="s">
        <v>72</v>
      </c>
    </row>
    <row r="20" spans="1:20" s="1" customFormat="1" ht="141.75">
      <c r="A20" s="347" t="s">
        <v>1337</v>
      </c>
      <c r="B20" s="11" t="s">
        <v>1019</v>
      </c>
      <c r="C20" s="11" t="s">
        <v>1020</v>
      </c>
      <c r="D20" s="11" t="s">
        <v>1021</v>
      </c>
      <c r="E20" s="298"/>
      <c r="F20" s="202" t="s">
        <v>1022</v>
      </c>
      <c r="G20" s="11" t="s">
        <v>1023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761" t="s">
        <v>72</v>
      </c>
    </row>
    <row r="21" spans="1:20" s="1" customFormat="1" ht="40.5">
      <c r="A21" s="761" t="s">
        <v>1385</v>
      </c>
      <c r="B21" s="761"/>
      <c r="C21" s="761"/>
      <c r="D21" s="320" t="s">
        <v>1564</v>
      </c>
      <c r="E21" s="149"/>
      <c r="F21" s="320" t="s">
        <v>1024</v>
      </c>
      <c r="G21" s="348"/>
      <c r="H21" s="309"/>
      <c r="I21" s="34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761"/>
    </row>
    <row r="22" spans="1:20" s="1" customFormat="1" ht="54.75" customHeight="1">
      <c r="A22" s="761" t="s">
        <v>1433</v>
      </c>
      <c r="B22" s="761"/>
      <c r="C22" s="761"/>
      <c r="D22" s="320" t="s">
        <v>1564</v>
      </c>
      <c r="E22" s="686">
        <v>20000</v>
      </c>
      <c r="F22" s="320" t="s">
        <v>38</v>
      </c>
      <c r="G22" s="348"/>
      <c r="H22" s="309"/>
      <c r="I22" s="309"/>
      <c r="J22" s="309"/>
      <c r="K22" s="309"/>
      <c r="L22" s="309"/>
      <c r="M22" s="157">
        <v>20000</v>
      </c>
      <c r="N22" s="309"/>
      <c r="O22" s="309"/>
      <c r="P22" s="309"/>
      <c r="Q22" s="309"/>
      <c r="R22" s="309"/>
      <c r="S22" s="309"/>
      <c r="T22" s="761"/>
    </row>
    <row r="23" spans="1:20" s="1" customFormat="1" ht="40.5">
      <c r="A23" s="761" t="s">
        <v>1291</v>
      </c>
      <c r="B23" s="761"/>
      <c r="C23" s="761"/>
      <c r="D23" s="320" t="s">
        <v>1563</v>
      </c>
      <c r="E23" s="149"/>
      <c r="F23" s="320" t="s">
        <v>1025</v>
      </c>
      <c r="G23" s="348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761"/>
    </row>
    <row r="24" spans="1:20" s="337" customFormat="1" ht="20.25">
      <c r="A24" s="720" t="s">
        <v>0</v>
      </c>
      <c r="B24" s="720" t="s">
        <v>1</v>
      </c>
      <c r="C24" s="720" t="s">
        <v>17</v>
      </c>
      <c r="D24" s="720" t="s">
        <v>18</v>
      </c>
      <c r="E24" s="720" t="s">
        <v>2</v>
      </c>
      <c r="F24" s="720"/>
      <c r="G24" s="720" t="s">
        <v>19</v>
      </c>
      <c r="H24" s="720" t="s">
        <v>3</v>
      </c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 t="s">
        <v>20</v>
      </c>
    </row>
    <row r="25" spans="1:20" s="337" customFormat="1" ht="20.25">
      <c r="A25" s="720"/>
      <c r="B25" s="720"/>
      <c r="C25" s="720"/>
      <c r="D25" s="720"/>
      <c r="E25" s="720" t="s">
        <v>21</v>
      </c>
      <c r="F25" s="720" t="s">
        <v>4</v>
      </c>
      <c r="G25" s="720"/>
      <c r="H25" s="720" t="s">
        <v>5</v>
      </c>
      <c r="I25" s="720" t="s">
        <v>6</v>
      </c>
      <c r="J25" s="720" t="s">
        <v>7</v>
      </c>
      <c r="K25" s="720" t="s">
        <v>8</v>
      </c>
      <c r="L25" s="720" t="s">
        <v>9</v>
      </c>
      <c r="M25" s="720" t="s">
        <v>10</v>
      </c>
      <c r="N25" s="720" t="s">
        <v>11</v>
      </c>
      <c r="O25" s="720" t="s">
        <v>12</v>
      </c>
      <c r="P25" s="720" t="s">
        <v>13</v>
      </c>
      <c r="Q25" s="720" t="s">
        <v>14</v>
      </c>
      <c r="R25" s="720" t="s">
        <v>15</v>
      </c>
      <c r="S25" s="720" t="s">
        <v>16</v>
      </c>
      <c r="T25" s="720"/>
    </row>
    <row r="26" spans="1:20" s="337" customFormat="1" ht="20.25">
      <c r="A26" s="720"/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</row>
    <row r="27" spans="1:20" s="1" customFormat="1" ht="101.25">
      <c r="A27" s="347" t="s">
        <v>1292</v>
      </c>
      <c r="B27" s="11" t="s">
        <v>1014</v>
      </c>
      <c r="C27" s="11" t="s">
        <v>1015</v>
      </c>
      <c r="D27" s="11" t="s">
        <v>1016</v>
      </c>
      <c r="E27" s="298">
        <f>SUM(E28:E31)</f>
        <v>100000</v>
      </c>
      <c r="F27" s="11" t="s">
        <v>1017</v>
      </c>
      <c r="G27" s="11" t="s">
        <v>1018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761" t="s">
        <v>72</v>
      </c>
    </row>
    <row r="28" spans="1:20" s="1" customFormat="1" ht="57.75" customHeight="1">
      <c r="A28" s="764" t="s">
        <v>1293</v>
      </c>
      <c r="B28" s="764"/>
      <c r="C28" s="764"/>
      <c r="D28" s="764"/>
      <c r="E28" s="149">
        <v>20600</v>
      </c>
      <c r="F28" s="11"/>
      <c r="G28" s="136" t="s">
        <v>1535</v>
      </c>
      <c r="H28" s="309"/>
      <c r="I28" s="349">
        <v>20600</v>
      </c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761"/>
    </row>
    <row r="29" spans="1:20" s="1" customFormat="1" ht="57.75" customHeight="1">
      <c r="A29" s="764" t="s">
        <v>1294</v>
      </c>
      <c r="B29" s="764"/>
      <c r="C29" s="764"/>
      <c r="D29" s="764"/>
      <c r="E29" s="149">
        <v>23000</v>
      </c>
      <c r="F29" s="11"/>
      <c r="G29" s="136" t="s">
        <v>1050</v>
      </c>
      <c r="H29" s="309"/>
      <c r="I29" s="309"/>
      <c r="J29" s="309">
        <v>23000</v>
      </c>
      <c r="K29" s="309"/>
      <c r="L29" s="309"/>
      <c r="M29" s="309"/>
      <c r="N29" s="309"/>
      <c r="O29" s="309"/>
      <c r="P29" s="309"/>
      <c r="Q29" s="309"/>
      <c r="R29" s="309"/>
      <c r="S29" s="309"/>
      <c r="T29" s="761"/>
    </row>
    <row r="30" spans="1:20" s="1" customFormat="1" ht="57.75" customHeight="1">
      <c r="A30" s="764" t="s">
        <v>1295</v>
      </c>
      <c r="B30" s="764"/>
      <c r="C30" s="764"/>
      <c r="D30" s="764"/>
      <c r="E30" s="149">
        <v>45400</v>
      </c>
      <c r="F30" s="11"/>
      <c r="G30" s="136" t="s">
        <v>555</v>
      </c>
      <c r="H30" s="309"/>
      <c r="I30" s="309"/>
      <c r="J30" s="309"/>
      <c r="K30" s="309">
        <v>45400</v>
      </c>
      <c r="L30" s="309"/>
      <c r="M30" s="309"/>
      <c r="N30" s="309"/>
      <c r="O30" s="309"/>
      <c r="P30" s="309"/>
      <c r="Q30" s="309"/>
      <c r="R30" s="309"/>
      <c r="S30" s="309"/>
      <c r="T30" s="761"/>
    </row>
    <row r="31" spans="1:20" s="1" customFormat="1" ht="57.75" customHeight="1">
      <c r="A31" s="764" t="s">
        <v>1296</v>
      </c>
      <c r="B31" s="764"/>
      <c r="C31" s="764"/>
      <c r="D31" s="764"/>
      <c r="E31" s="149">
        <v>11000</v>
      </c>
      <c r="F31" s="11"/>
      <c r="G31" s="156" t="s">
        <v>1543</v>
      </c>
      <c r="H31" s="309"/>
      <c r="I31" s="309"/>
      <c r="J31" s="309"/>
      <c r="K31" s="309"/>
      <c r="L31" s="309"/>
      <c r="M31" s="309">
        <v>11000</v>
      </c>
      <c r="N31" s="309"/>
      <c r="O31" s="309"/>
      <c r="P31" s="309"/>
      <c r="Q31" s="309"/>
      <c r="R31" s="309"/>
      <c r="S31" s="309"/>
      <c r="T31" s="761"/>
    </row>
    <row r="32" spans="1:20" s="582" customFormat="1" ht="62.25">
      <c r="A32" s="763" t="s">
        <v>1654</v>
      </c>
      <c r="B32" s="763"/>
      <c r="C32" s="763"/>
      <c r="D32" s="763"/>
      <c r="E32" s="111">
        <f>SUM(E9,E11,E12,E19,E22,E27)</f>
        <v>827620</v>
      </c>
      <c r="F32" s="367"/>
      <c r="G32" s="367"/>
      <c r="H32" s="563">
        <f>SUM(H9:H31)</f>
        <v>0</v>
      </c>
      <c r="I32" s="563">
        <f t="shared" ref="I32:S32" si="0">SUM(I9:I31)</f>
        <v>170600</v>
      </c>
      <c r="J32" s="563">
        <f t="shared" si="0"/>
        <v>358400</v>
      </c>
      <c r="K32" s="563">
        <f t="shared" si="0"/>
        <v>51620</v>
      </c>
      <c r="L32" s="563">
        <f t="shared" si="0"/>
        <v>0</v>
      </c>
      <c r="M32" s="563">
        <f t="shared" si="0"/>
        <v>31000</v>
      </c>
      <c r="N32" s="563">
        <f t="shared" si="0"/>
        <v>0</v>
      </c>
      <c r="O32" s="563">
        <f t="shared" si="0"/>
        <v>0</v>
      </c>
      <c r="P32" s="563">
        <f t="shared" si="0"/>
        <v>0</v>
      </c>
      <c r="Q32" s="563">
        <f t="shared" si="0"/>
        <v>0</v>
      </c>
      <c r="R32" s="563">
        <f t="shared" si="0"/>
        <v>216000</v>
      </c>
      <c r="S32" s="563">
        <f t="shared" si="0"/>
        <v>0</v>
      </c>
      <c r="T32" s="357"/>
    </row>
    <row r="33" spans="1:6">
      <c r="A33" s="27"/>
      <c r="E33" s="697">
        <f>SUM(E19,E22)</f>
        <v>47620</v>
      </c>
      <c r="F33" s="698" t="s">
        <v>858</v>
      </c>
    </row>
    <row r="34" spans="1:6">
      <c r="E34" s="699">
        <f>SUM(E9,E11,E12,E27)</f>
        <v>780000</v>
      </c>
      <c r="F34" s="698" t="s">
        <v>1029</v>
      </c>
    </row>
    <row r="35" spans="1:6">
      <c r="E35" s="698"/>
      <c r="F35" s="698"/>
    </row>
    <row r="74" spans="1:1">
      <c r="A74" s="22" t="s">
        <v>1704</v>
      </c>
    </row>
  </sheetData>
  <mergeCells count="83">
    <mergeCell ref="R17:R18"/>
    <mergeCell ref="S17:S18"/>
    <mergeCell ref="M17:M18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A16:A18"/>
    <mergeCell ref="B16:B18"/>
    <mergeCell ref="C16:C18"/>
    <mergeCell ref="D16:D18"/>
    <mergeCell ref="E16:F16"/>
    <mergeCell ref="E17:E18"/>
    <mergeCell ref="F17:F18"/>
    <mergeCell ref="E24:F24"/>
    <mergeCell ref="E25:E26"/>
    <mergeCell ref="Q25:Q26"/>
    <mergeCell ref="R25:R26"/>
    <mergeCell ref="S25:S26"/>
    <mergeCell ref="L25:L26"/>
    <mergeCell ref="M25:M26"/>
    <mergeCell ref="N25:N26"/>
    <mergeCell ref="O25:O26"/>
    <mergeCell ref="P25:P26"/>
    <mergeCell ref="F25:F26"/>
    <mergeCell ref="A23:C23"/>
    <mergeCell ref="A24:A26"/>
    <mergeCell ref="B24:B26"/>
    <mergeCell ref="C24:C26"/>
    <mergeCell ref="D24:D26"/>
    <mergeCell ref="T27:T31"/>
    <mergeCell ref="G6:G8"/>
    <mergeCell ref="T20:T23"/>
    <mergeCell ref="K7:K8"/>
    <mergeCell ref="L7:L8"/>
    <mergeCell ref="M7:M8"/>
    <mergeCell ref="G24:G26"/>
    <mergeCell ref="H24:S24"/>
    <mergeCell ref="T24:T26"/>
    <mergeCell ref="H25:H26"/>
    <mergeCell ref="I25:I26"/>
    <mergeCell ref="J25:J26"/>
    <mergeCell ref="K25:K26"/>
    <mergeCell ref="G16:G18"/>
    <mergeCell ref="H16:S16"/>
    <mergeCell ref="T16:T18"/>
    <mergeCell ref="A1:T1"/>
    <mergeCell ref="A6:A8"/>
    <mergeCell ref="B6:B8"/>
    <mergeCell ref="C6:C8"/>
    <mergeCell ref="D6:D8"/>
    <mergeCell ref="E6:F6"/>
    <mergeCell ref="Q7:Q8"/>
    <mergeCell ref="R7:R8"/>
    <mergeCell ref="S7:S8"/>
    <mergeCell ref="H6:S6"/>
    <mergeCell ref="T6:T8"/>
    <mergeCell ref="H7:H8"/>
    <mergeCell ref="I7:I8"/>
    <mergeCell ref="J7:J8"/>
    <mergeCell ref="A2:T2"/>
    <mergeCell ref="A3:T3"/>
    <mergeCell ref="A32:D32"/>
    <mergeCell ref="N7:N8"/>
    <mergeCell ref="O7:O8"/>
    <mergeCell ref="P7:P8"/>
    <mergeCell ref="E7:E8"/>
    <mergeCell ref="F7:F8"/>
    <mergeCell ref="A29:D29"/>
    <mergeCell ref="A30:D30"/>
    <mergeCell ref="A31:D31"/>
    <mergeCell ref="A12:D12"/>
    <mergeCell ref="A13:D13"/>
    <mergeCell ref="A14:D14"/>
    <mergeCell ref="A15:D15"/>
    <mergeCell ref="A28:D28"/>
    <mergeCell ref="A21:C21"/>
    <mergeCell ref="A22:C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49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  <rowBreaks count="2" manualBreakCount="2">
    <brk id="15" max="19" man="1"/>
    <brk id="23" max="1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Layout" topLeftCell="A25" zoomScaleNormal="100" workbookViewId="0">
      <selection activeCell="F17" sqref="F17"/>
    </sheetView>
  </sheetViews>
  <sheetFormatPr defaultRowHeight="20.25"/>
  <cols>
    <col min="1" max="4" width="20.625" style="33" customWidth="1"/>
    <col min="5" max="5" width="12.625" style="33" customWidth="1"/>
    <col min="6" max="7" width="10.625" style="33" customWidth="1"/>
    <col min="8" max="19" width="5.5" style="33" customWidth="1"/>
    <col min="20" max="20" width="12.625" style="33" customWidth="1"/>
    <col min="21" max="16384" width="9" style="33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8" customFormat="1">
      <c r="A2" s="767" t="s">
        <v>1703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</row>
    <row r="3" spans="1:20" s="8" customFormat="1" ht="38.25" customHeight="1">
      <c r="A3" s="755" t="s">
        <v>1335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>
      <c r="A4" s="45" t="s">
        <v>1565</v>
      </c>
    </row>
    <row r="5" spans="1:20" ht="10.5" customHeight="1">
      <c r="A5" s="41"/>
      <c r="B5" s="42"/>
      <c r="C5" s="42"/>
      <c r="D5" s="42"/>
    </row>
    <row r="6" spans="1:20" s="337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37" customFormat="1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37" customFormat="1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ht="40.5">
      <c r="A9" s="371" t="s">
        <v>998</v>
      </c>
      <c r="B9" s="371"/>
      <c r="C9" s="37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1" t="s">
        <v>1373</v>
      </c>
    </row>
    <row r="10" spans="1:20" ht="101.25">
      <c r="A10" s="371" t="s">
        <v>999</v>
      </c>
      <c r="B10" s="371" t="s">
        <v>1000</v>
      </c>
      <c r="C10" s="371" t="s">
        <v>1001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11" t="s">
        <v>1566</v>
      </c>
    </row>
    <row r="11" spans="1:20" ht="60.75">
      <c r="A11" s="371" t="s">
        <v>1002</v>
      </c>
      <c r="B11" s="371" t="s">
        <v>1003</v>
      </c>
      <c r="C11" s="371" t="s">
        <v>1004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1" t="s">
        <v>69</v>
      </c>
    </row>
    <row r="12" spans="1:20" ht="40.5">
      <c r="A12" s="371" t="s">
        <v>1005</v>
      </c>
      <c r="B12" s="371" t="s">
        <v>1006</v>
      </c>
      <c r="C12" s="371" t="s">
        <v>1007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1" t="s">
        <v>1564</v>
      </c>
    </row>
    <row r="13" spans="1:20" ht="101.25">
      <c r="A13" s="371" t="s">
        <v>1008</v>
      </c>
      <c r="B13" s="371" t="s">
        <v>1009</v>
      </c>
      <c r="C13" s="371" t="s">
        <v>1010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1" t="s">
        <v>1567</v>
      </c>
    </row>
    <row r="14" spans="1:20" ht="101.25">
      <c r="A14" s="371" t="s">
        <v>1011</v>
      </c>
      <c r="B14" s="371" t="s">
        <v>1012</v>
      </c>
      <c r="C14" s="37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1" t="s">
        <v>1567</v>
      </c>
    </row>
    <row r="15" spans="1:20" s="45" customFormat="1">
      <c r="A15" s="759" t="s">
        <v>55</v>
      </c>
      <c r="B15" s="759"/>
      <c r="C15" s="759"/>
      <c r="D15" s="759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</row>
    <row r="16" spans="1:20">
      <c r="A16" s="71"/>
      <c r="B16" s="25"/>
      <c r="C16" s="25"/>
    </row>
    <row r="17" spans="1:3">
      <c r="A17" s="71"/>
      <c r="B17" s="25"/>
      <c r="C17" s="25"/>
    </row>
    <row r="18" spans="1:3">
      <c r="A18" s="71"/>
      <c r="B18" s="25"/>
      <c r="C18" s="25"/>
    </row>
    <row r="19" spans="1:3">
      <c r="A19" s="71"/>
      <c r="B19" s="25"/>
      <c r="C19" s="25"/>
    </row>
    <row r="20" spans="1:3">
      <c r="A20" s="72"/>
      <c r="B20" s="25"/>
      <c r="C20" s="25"/>
    </row>
    <row r="21" spans="1:3">
      <c r="A21" s="25"/>
      <c r="B21" s="26"/>
      <c r="C21" s="26"/>
    </row>
    <row r="22" spans="1:3">
      <c r="A22" s="62"/>
    </row>
    <row r="23" spans="1:3">
      <c r="A23" s="62"/>
    </row>
    <row r="24" spans="1:3">
      <c r="A24" s="62"/>
    </row>
    <row r="25" spans="1:3">
      <c r="A25" s="62"/>
    </row>
    <row r="26" spans="1:3">
      <c r="A26" s="62"/>
    </row>
    <row r="27" spans="1:3">
      <c r="A27" s="316"/>
    </row>
    <row r="28" spans="1:3">
      <c r="A28" s="62"/>
    </row>
    <row r="29" spans="1:3">
      <c r="A29" s="62"/>
    </row>
    <row r="30" spans="1:3">
      <c r="A30" s="62"/>
    </row>
    <row r="31" spans="1:3">
      <c r="A31" s="62"/>
    </row>
    <row r="32" spans="1:3">
      <c r="A32" s="62"/>
    </row>
    <row r="33" spans="1:1">
      <c r="A33" s="316"/>
    </row>
    <row r="34" spans="1:1">
      <c r="A34" s="62"/>
    </row>
    <row r="35" spans="1:1">
      <c r="A35" s="62"/>
    </row>
    <row r="36" spans="1:1">
      <c r="A36" s="62" t="s">
        <v>1704</v>
      </c>
    </row>
    <row r="37" spans="1:1">
      <c r="A37" s="62"/>
    </row>
    <row r="38" spans="1:1">
      <c r="A38" s="62"/>
    </row>
  </sheetData>
  <mergeCells count="26">
    <mergeCell ref="E6:F6"/>
    <mergeCell ref="G6:G8"/>
    <mergeCell ref="H6:S6"/>
    <mergeCell ref="T6:T8"/>
    <mergeCell ref="E7:E8"/>
    <mergeCell ref="F7:F8"/>
    <mergeCell ref="H7:H8"/>
    <mergeCell ref="I7:I8"/>
    <mergeCell ref="J7:J8"/>
    <mergeCell ref="K7:K8"/>
    <mergeCell ref="A1:T1"/>
    <mergeCell ref="A15:D15"/>
    <mergeCell ref="L7:L8"/>
    <mergeCell ref="S7:S8"/>
    <mergeCell ref="M7:M8"/>
    <mergeCell ref="N7:N8"/>
    <mergeCell ref="O7:O8"/>
    <mergeCell ref="P7:P8"/>
    <mergeCell ref="Q7:Q8"/>
    <mergeCell ref="R7:R8"/>
    <mergeCell ref="A2:T2"/>
    <mergeCell ref="A3:T3"/>
    <mergeCell ref="A6:A8"/>
    <mergeCell ref="B6:B8"/>
    <mergeCell ref="C6:C8"/>
    <mergeCell ref="D6:D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53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Layout" topLeftCell="A10" zoomScaleNormal="100" workbookViewId="0">
      <selection activeCell="F15" sqref="F15"/>
    </sheetView>
  </sheetViews>
  <sheetFormatPr defaultRowHeight="20.25"/>
  <cols>
    <col min="1" max="4" width="20.625" style="33" customWidth="1"/>
    <col min="5" max="5" width="12.625" style="84" customWidth="1"/>
    <col min="6" max="6" width="10.625" style="33" customWidth="1"/>
    <col min="7" max="7" width="10.625" style="77" customWidth="1"/>
    <col min="8" max="19" width="5.5" style="33" customWidth="1"/>
    <col min="20" max="20" width="12.625" style="33" customWidth="1"/>
    <col min="21" max="16384" width="9" style="33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8" customFormat="1">
      <c r="A2" s="762" t="s">
        <v>1703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8" customFormat="1" ht="38.25" customHeight="1">
      <c r="A3" s="727" t="s">
        <v>1335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</row>
    <row r="4" spans="1:20" s="8" customFormat="1">
      <c r="A4" s="45" t="s">
        <v>1611</v>
      </c>
      <c r="B4" s="33"/>
      <c r="C4" s="33"/>
      <c r="D4" s="33"/>
      <c r="E4" s="84"/>
      <c r="F4" s="350"/>
      <c r="G4" s="77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33"/>
    </row>
    <row r="5" spans="1:20" ht="10.5" customHeight="1">
      <c r="A5" s="41"/>
      <c r="B5" s="42"/>
      <c r="C5" s="42"/>
      <c r="D5" s="42"/>
    </row>
    <row r="6" spans="1:20" s="337" customFormat="1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37" customFormat="1">
      <c r="A7" s="720"/>
      <c r="B7" s="720"/>
      <c r="C7" s="720"/>
      <c r="D7" s="720"/>
      <c r="E7" s="771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37" customFormat="1">
      <c r="A8" s="720"/>
      <c r="B8" s="720"/>
      <c r="C8" s="720"/>
      <c r="D8" s="720"/>
      <c r="E8" s="771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 s="8" customFormat="1">
      <c r="A9" s="323" t="s">
        <v>364</v>
      </c>
      <c r="B9" s="30"/>
      <c r="C9" s="30"/>
      <c r="D9" s="352"/>
      <c r="E9" s="158"/>
      <c r="F9" s="155"/>
      <c r="G9" s="353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30"/>
    </row>
    <row r="10" spans="1:20" s="8" customFormat="1" ht="81">
      <c r="A10" s="319" t="s">
        <v>365</v>
      </c>
      <c r="B10" s="11" t="s">
        <v>366</v>
      </c>
      <c r="C10" s="347" t="s">
        <v>367</v>
      </c>
      <c r="D10" s="11" t="s">
        <v>368</v>
      </c>
      <c r="E10" s="158">
        <v>21600</v>
      </c>
      <c r="F10" s="320" t="s">
        <v>369</v>
      </c>
      <c r="G10" s="320" t="s">
        <v>370</v>
      </c>
      <c r="H10" s="157"/>
      <c r="I10" s="157"/>
      <c r="J10" s="157"/>
      <c r="K10" s="157">
        <v>10800</v>
      </c>
      <c r="L10" s="157"/>
      <c r="M10" s="157"/>
      <c r="N10" s="157"/>
      <c r="O10" s="157"/>
      <c r="P10" s="157">
        <v>10800</v>
      </c>
      <c r="Q10" s="157"/>
      <c r="R10" s="157"/>
      <c r="S10" s="157"/>
      <c r="T10" s="11" t="s">
        <v>69</v>
      </c>
    </row>
    <row r="11" spans="1:20" s="8" customFormat="1" ht="81">
      <c r="A11" s="319" t="s">
        <v>371</v>
      </c>
      <c r="C11" s="11" t="s">
        <v>373</v>
      </c>
      <c r="D11" s="11" t="s">
        <v>374</v>
      </c>
      <c r="E11" s="149">
        <v>350000</v>
      </c>
      <c r="F11" s="320" t="s">
        <v>375</v>
      </c>
      <c r="G11" s="320" t="s">
        <v>370</v>
      </c>
      <c r="H11" s="157"/>
      <c r="I11" s="157"/>
      <c r="J11" s="157"/>
      <c r="K11" s="157">
        <v>350000</v>
      </c>
      <c r="L11" s="157"/>
      <c r="M11" s="157"/>
      <c r="N11" s="157"/>
      <c r="O11" s="157"/>
      <c r="P11" s="157"/>
      <c r="Q11" s="157"/>
      <c r="R11" s="157"/>
      <c r="S11" s="157"/>
      <c r="T11" s="11" t="s">
        <v>69</v>
      </c>
    </row>
    <row r="12" spans="1:20" s="8" customFormat="1" ht="81">
      <c r="A12" s="11" t="s">
        <v>376</v>
      </c>
      <c r="B12" s="347" t="s">
        <v>372</v>
      </c>
      <c r="C12" s="11"/>
      <c r="D12" s="11"/>
      <c r="E12" s="354"/>
      <c r="F12" s="30"/>
      <c r="G12" s="353"/>
      <c r="H12" s="309"/>
      <c r="I12" s="309"/>
      <c r="J12" s="309"/>
      <c r="K12" s="309"/>
      <c r="L12" s="309"/>
      <c r="M12" s="309"/>
      <c r="N12" s="309"/>
      <c r="O12" s="309"/>
      <c r="P12" s="309"/>
      <c r="Q12" s="157"/>
      <c r="R12" s="157"/>
      <c r="S12" s="157"/>
      <c r="T12" s="30"/>
    </row>
    <row r="13" spans="1:20" s="8" customFormat="1" ht="101.25">
      <c r="A13" s="347" t="s">
        <v>378</v>
      </c>
      <c r="B13" s="11" t="s">
        <v>377</v>
      </c>
      <c r="C13" s="320"/>
      <c r="D13" s="320"/>
      <c r="E13" s="354"/>
      <c r="F13" s="30"/>
      <c r="G13" s="353"/>
      <c r="H13" s="309"/>
      <c r="I13" s="309"/>
      <c r="J13" s="309"/>
      <c r="K13" s="309"/>
      <c r="L13" s="309"/>
      <c r="M13" s="309"/>
      <c r="N13" s="309"/>
      <c r="O13" s="309"/>
      <c r="P13" s="309"/>
      <c r="Q13" s="157"/>
      <c r="R13" s="157"/>
      <c r="S13" s="157"/>
      <c r="T13" s="30"/>
    </row>
    <row r="14" spans="1:20" s="8" customFormat="1" ht="121.5">
      <c r="A14" s="204" t="s">
        <v>1594</v>
      </c>
      <c r="B14" s="11" t="s">
        <v>379</v>
      </c>
      <c r="C14" s="11" t="s">
        <v>380</v>
      </c>
      <c r="D14" s="11" t="s">
        <v>381</v>
      </c>
      <c r="E14" s="149">
        <v>528000</v>
      </c>
      <c r="F14" s="320" t="s">
        <v>375</v>
      </c>
      <c r="G14" s="320" t="s">
        <v>370</v>
      </c>
      <c r="H14" s="157"/>
      <c r="I14" s="157"/>
      <c r="J14" s="157">
        <v>528000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1" t="s">
        <v>645</v>
      </c>
    </row>
    <row r="15" spans="1:20" s="8" customFormat="1" ht="101.25">
      <c r="A15" s="355" t="s">
        <v>1595</v>
      </c>
      <c r="B15" s="11" t="s">
        <v>382</v>
      </c>
      <c r="C15" s="320"/>
      <c r="D15" s="11" t="s">
        <v>383</v>
      </c>
      <c r="E15" s="149">
        <v>50000</v>
      </c>
      <c r="F15" s="320" t="s">
        <v>369</v>
      </c>
      <c r="G15" s="320" t="s">
        <v>370</v>
      </c>
      <c r="H15" s="157"/>
      <c r="I15" s="157"/>
      <c r="J15" s="157">
        <v>50000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1" t="s">
        <v>1373</v>
      </c>
    </row>
    <row r="16" spans="1:20" s="8" customFormat="1" ht="62.25">
      <c r="A16" s="768" t="s">
        <v>55</v>
      </c>
      <c r="B16" s="769"/>
      <c r="C16" s="769"/>
      <c r="D16" s="770"/>
      <c r="E16" s="370">
        <f>E15+E14+E11+E10</f>
        <v>949600</v>
      </c>
      <c r="F16" s="326"/>
      <c r="G16" s="356"/>
      <c r="H16" s="146">
        <f>SUM(H9:H15)</f>
        <v>0</v>
      </c>
      <c r="I16" s="146">
        <f t="shared" ref="I16:S16" si="0">SUM(I9:I15)</f>
        <v>0</v>
      </c>
      <c r="J16" s="146">
        <f t="shared" si="0"/>
        <v>578000</v>
      </c>
      <c r="K16" s="146">
        <f t="shared" si="0"/>
        <v>360800</v>
      </c>
      <c r="L16" s="146">
        <f t="shared" si="0"/>
        <v>0</v>
      </c>
      <c r="M16" s="146">
        <f t="shared" si="0"/>
        <v>0</v>
      </c>
      <c r="N16" s="146">
        <f t="shared" si="0"/>
        <v>0</v>
      </c>
      <c r="O16" s="146">
        <f t="shared" si="0"/>
        <v>0</v>
      </c>
      <c r="P16" s="146">
        <f t="shared" si="0"/>
        <v>10800</v>
      </c>
      <c r="Q16" s="146">
        <f t="shared" si="0"/>
        <v>0</v>
      </c>
      <c r="R16" s="146">
        <f t="shared" si="0"/>
        <v>0</v>
      </c>
      <c r="S16" s="146">
        <f t="shared" si="0"/>
        <v>0</v>
      </c>
      <c r="T16" s="357"/>
    </row>
    <row r="17" spans="1:7">
      <c r="A17" s="62"/>
      <c r="E17" s="84">
        <f>E15+E10</f>
        <v>71600</v>
      </c>
      <c r="F17" s="33" t="s">
        <v>1030</v>
      </c>
      <c r="G17" s="33"/>
    </row>
    <row r="18" spans="1:7">
      <c r="A18" s="62"/>
      <c r="E18" s="84">
        <f>E10</f>
        <v>21600</v>
      </c>
      <c r="G18" s="77" t="s">
        <v>1593</v>
      </c>
    </row>
    <row r="19" spans="1:7">
      <c r="A19" s="62"/>
      <c r="E19" s="84">
        <f>E15</f>
        <v>50000</v>
      </c>
      <c r="G19" s="77" t="s">
        <v>1246</v>
      </c>
    </row>
    <row r="20" spans="1:7">
      <c r="A20" s="316"/>
      <c r="E20" s="84">
        <f>E14+E11</f>
        <v>878000</v>
      </c>
      <c r="F20" s="33" t="s">
        <v>1029</v>
      </c>
    </row>
    <row r="21" spans="1:7">
      <c r="A21" s="62"/>
      <c r="E21" s="84">
        <f>E11</f>
        <v>350000</v>
      </c>
      <c r="G21" s="77" t="s">
        <v>1593</v>
      </c>
    </row>
    <row r="22" spans="1:7">
      <c r="A22" s="62"/>
      <c r="E22" s="84">
        <f>E14</f>
        <v>528000</v>
      </c>
      <c r="G22" s="77" t="s">
        <v>1409</v>
      </c>
    </row>
    <row r="23" spans="1:7">
      <c r="A23" s="62"/>
    </row>
    <row r="24" spans="1:7">
      <c r="A24" s="62"/>
    </row>
    <row r="25" spans="1:7">
      <c r="A25" s="62"/>
    </row>
    <row r="26" spans="1:7">
      <c r="A26" s="316"/>
    </row>
    <row r="27" spans="1:7">
      <c r="A27" s="62"/>
    </row>
    <row r="28" spans="1:7">
      <c r="A28" s="62"/>
    </row>
    <row r="29" spans="1:7">
      <c r="A29" s="62"/>
    </row>
    <row r="30" spans="1:7">
      <c r="A30" s="62"/>
    </row>
    <row r="31" spans="1:7">
      <c r="A31" s="62"/>
    </row>
  </sheetData>
  <mergeCells count="26">
    <mergeCell ref="A16:D16"/>
    <mergeCell ref="A2:T2"/>
    <mergeCell ref="A3:T3"/>
    <mergeCell ref="A6:A8"/>
    <mergeCell ref="B6:B8"/>
    <mergeCell ref="C6:C8"/>
    <mergeCell ref="D6:D8"/>
    <mergeCell ref="E6:F6"/>
    <mergeCell ref="G6:G8"/>
    <mergeCell ref="R7:R8"/>
    <mergeCell ref="S7:S8"/>
    <mergeCell ref="H6:S6"/>
    <mergeCell ref="T6:T8"/>
    <mergeCell ref="E7:E8"/>
    <mergeCell ref="F7:F8"/>
    <mergeCell ref="H7:H8"/>
    <mergeCell ref="A1:T1"/>
    <mergeCell ref="I7:I8"/>
    <mergeCell ref="N7:N8"/>
    <mergeCell ref="O7:O8"/>
    <mergeCell ref="P7:P8"/>
    <mergeCell ref="Q7:Q8"/>
    <mergeCell ref="J7:J8"/>
    <mergeCell ref="K7:K8"/>
    <mergeCell ref="L7:L8"/>
    <mergeCell ref="M7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55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view="pageBreakPreview" zoomScaleNormal="100" zoomScaleSheetLayoutView="100" zoomScalePageLayoutView="90" workbookViewId="0">
      <selection activeCell="E30" sqref="E30"/>
    </sheetView>
  </sheetViews>
  <sheetFormatPr defaultRowHeight="24"/>
  <cols>
    <col min="1" max="4" width="20.625" style="22" customWidth="1"/>
    <col min="5" max="5" width="12.625" style="22" customWidth="1"/>
    <col min="6" max="7" width="10.625" style="22" customWidth="1"/>
    <col min="8" max="19" width="5.5" style="22" customWidth="1"/>
    <col min="20" max="20" width="12.625" style="22" customWidth="1"/>
    <col min="21" max="16384" width="9" style="22"/>
  </cols>
  <sheetData>
    <row r="1" spans="1:20" s="45" customFormat="1" ht="23.25">
      <c r="A1" s="706" t="s">
        <v>641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s="8" customFormat="1" ht="20.25">
      <c r="A2" s="767" t="s">
        <v>1703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</row>
    <row r="3" spans="1:20" s="8" customFormat="1" ht="40.5" customHeight="1">
      <c r="A3" s="755" t="s">
        <v>1335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>
      <c r="A4" s="85" t="s">
        <v>1683</v>
      </c>
    </row>
    <row r="5" spans="1:20" s="33" customFormat="1" ht="10.5" customHeight="1">
      <c r="A5" s="41"/>
      <c r="B5" s="42"/>
      <c r="C5" s="42"/>
      <c r="D5" s="42"/>
    </row>
    <row r="6" spans="1:20" s="337" customFormat="1" ht="20.25">
      <c r="A6" s="720" t="s">
        <v>0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20</v>
      </c>
    </row>
    <row r="7" spans="1:20" s="337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0"/>
    </row>
    <row r="8" spans="1:20" s="337" customFormat="1" ht="20.25">
      <c r="A8" s="720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</row>
    <row r="9" spans="1:20">
      <c r="A9" s="669" t="s">
        <v>1031</v>
      </c>
      <c r="B9" s="659"/>
      <c r="C9" s="659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</row>
    <row r="10" spans="1:20" s="36" customFormat="1" ht="81">
      <c r="A10" s="656" t="s">
        <v>1032</v>
      </c>
      <c r="B10" s="268" t="s">
        <v>1033</v>
      </c>
      <c r="C10" s="268" t="s">
        <v>1034</v>
      </c>
      <c r="D10" s="358" t="s">
        <v>1035</v>
      </c>
      <c r="E10" s="135">
        <v>30900</v>
      </c>
      <c r="F10" s="358" t="s">
        <v>1013</v>
      </c>
      <c r="G10" s="12" t="s">
        <v>1036</v>
      </c>
      <c r="H10" s="359"/>
      <c r="I10" s="360"/>
      <c r="J10" s="359">
        <v>30900</v>
      </c>
      <c r="K10" s="360"/>
      <c r="L10" s="360"/>
      <c r="M10" s="360"/>
      <c r="N10" s="360"/>
      <c r="O10" s="360"/>
      <c r="P10" s="360"/>
      <c r="Q10" s="360"/>
      <c r="R10" s="360"/>
      <c r="S10" s="360"/>
      <c r="T10" s="12" t="s">
        <v>1562</v>
      </c>
    </row>
    <row r="11" spans="1:20" s="36" customFormat="1" ht="42.75">
      <c r="A11" s="12" t="s">
        <v>1041</v>
      </c>
      <c r="B11" s="656" t="s">
        <v>1042</v>
      </c>
      <c r="C11" s="361" t="s">
        <v>1043</v>
      </c>
      <c r="D11" s="656" t="s">
        <v>1044</v>
      </c>
      <c r="E11" s="362">
        <v>192000</v>
      </c>
      <c r="F11" s="358" t="s">
        <v>1013</v>
      </c>
      <c r="G11" s="12" t="s">
        <v>1045</v>
      </c>
      <c r="H11" s="363">
        <v>16000</v>
      </c>
      <c r="I11" s="363">
        <v>16000</v>
      </c>
      <c r="J11" s="363">
        <v>16000</v>
      </c>
      <c r="K11" s="363">
        <v>16000</v>
      </c>
      <c r="L11" s="363">
        <v>16000</v>
      </c>
      <c r="M11" s="363">
        <v>16000</v>
      </c>
      <c r="N11" s="363">
        <v>16000</v>
      </c>
      <c r="O11" s="363">
        <v>16000</v>
      </c>
      <c r="P11" s="363">
        <v>16000</v>
      </c>
      <c r="Q11" s="363">
        <v>16000</v>
      </c>
      <c r="R11" s="363">
        <v>16000</v>
      </c>
      <c r="S11" s="363">
        <v>16000</v>
      </c>
      <c r="T11" s="12" t="s">
        <v>1562</v>
      </c>
    </row>
    <row r="12" spans="1:20" s="36" customFormat="1" ht="42.75">
      <c r="A12" s="12" t="s">
        <v>1046</v>
      </c>
      <c r="B12" s="12" t="s">
        <v>1047</v>
      </c>
      <c r="C12" s="361" t="s">
        <v>1048</v>
      </c>
      <c r="D12" s="12" t="s">
        <v>1049</v>
      </c>
      <c r="E12" s="362">
        <v>15000</v>
      </c>
      <c r="F12" s="358" t="s">
        <v>1013</v>
      </c>
      <c r="G12" s="364" t="s">
        <v>1050</v>
      </c>
      <c r="H12" s="363"/>
      <c r="I12" s="360"/>
      <c r="J12" s="363">
        <v>15000</v>
      </c>
      <c r="K12" s="360"/>
      <c r="L12" s="360"/>
      <c r="M12" s="360"/>
      <c r="N12" s="360"/>
      <c r="O12" s="360"/>
      <c r="P12" s="360"/>
      <c r="Q12" s="360"/>
      <c r="R12" s="360"/>
      <c r="S12" s="360"/>
      <c r="T12" s="12" t="s">
        <v>1562</v>
      </c>
    </row>
    <row r="13" spans="1:20" s="36" customFormat="1" ht="50.25">
      <c r="A13" s="720" t="s">
        <v>1568</v>
      </c>
      <c r="B13" s="720"/>
      <c r="C13" s="720"/>
      <c r="D13" s="720"/>
      <c r="E13" s="222">
        <f>SUM(E10:E12)</f>
        <v>237900</v>
      </c>
      <c r="F13" s="358"/>
      <c r="G13" s="364"/>
      <c r="H13" s="628">
        <f>SUM(H10:H12)</f>
        <v>16000</v>
      </c>
      <c r="I13" s="628">
        <f t="shared" ref="I13:S13" si="0">SUM(I10:I12)</f>
        <v>16000</v>
      </c>
      <c r="J13" s="628">
        <f t="shared" si="0"/>
        <v>61900</v>
      </c>
      <c r="K13" s="628">
        <f t="shared" si="0"/>
        <v>16000</v>
      </c>
      <c r="L13" s="628">
        <f t="shared" si="0"/>
        <v>16000</v>
      </c>
      <c r="M13" s="628">
        <f t="shared" si="0"/>
        <v>16000</v>
      </c>
      <c r="N13" s="628">
        <f t="shared" si="0"/>
        <v>16000</v>
      </c>
      <c r="O13" s="628">
        <f t="shared" si="0"/>
        <v>16000</v>
      </c>
      <c r="P13" s="628">
        <f t="shared" si="0"/>
        <v>16000</v>
      </c>
      <c r="Q13" s="628">
        <f t="shared" si="0"/>
        <v>16000</v>
      </c>
      <c r="R13" s="628">
        <f t="shared" si="0"/>
        <v>16000</v>
      </c>
      <c r="S13" s="628">
        <f t="shared" si="0"/>
        <v>16000</v>
      </c>
      <c r="T13" s="670"/>
    </row>
    <row r="14" spans="1:20" s="8" customFormat="1" ht="20.25">
      <c r="A14" s="772" t="s">
        <v>1051</v>
      </c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</row>
    <row r="15" spans="1:20" s="8" customFormat="1" ht="81">
      <c r="A15" s="657" t="s">
        <v>1052</v>
      </c>
      <c r="B15" s="657" t="s">
        <v>1053</v>
      </c>
      <c r="C15" s="340" t="s">
        <v>1054</v>
      </c>
      <c r="D15" s="657" t="s">
        <v>1053</v>
      </c>
      <c r="E15" s="671">
        <v>188060</v>
      </c>
      <c r="F15" s="341" t="s">
        <v>1013</v>
      </c>
      <c r="G15" s="11" t="s">
        <v>1055</v>
      </c>
      <c r="H15" s="343"/>
      <c r="I15" s="343"/>
      <c r="J15" s="343"/>
      <c r="K15" s="203">
        <v>188060</v>
      </c>
      <c r="L15" s="343"/>
      <c r="M15" s="343"/>
      <c r="N15" s="343"/>
      <c r="O15" s="343"/>
      <c r="P15" s="343"/>
      <c r="Q15" s="343"/>
      <c r="R15" s="343"/>
      <c r="S15" s="343"/>
      <c r="T15" s="11" t="s">
        <v>1562</v>
      </c>
    </row>
    <row r="16" spans="1:20" s="8" customFormat="1" ht="60.75">
      <c r="A16" s="657" t="s">
        <v>1056</v>
      </c>
      <c r="B16" s="657" t="s">
        <v>1057</v>
      </c>
      <c r="C16" s="340" t="s">
        <v>1058</v>
      </c>
      <c r="D16" s="657" t="s">
        <v>1059</v>
      </c>
      <c r="E16" s="671">
        <v>839450</v>
      </c>
      <c r="F16" s="341" t="s">
        <v>1013</v>
      </c>
      <c r="G16" s="11" t="s">
        <v>1060</v>
      </c>
      <c r="H16" s="343"/>
      <c r="I16" s="343"/>
      <c r="J16" s="343"/>
      <c r="K16" s="329">
        <v>369576</v>
      </c>
      <c r="L16" s="329">
        <v>469874</v>
      </c>
      <c r="M16" s="672"/>
      <c r="N16" s="343"/>
      <c r="O16" s="343"/>
      <c r="P16" s="343"/>
      <c r="Q16" s="343"/>
      <c r="R16" s="343"/>
      <c r="S16" s="343"/>
      <c r="T16" s="11" t="s">
        <v>1562</v>
      </c>
    </row>
    <row r="17" spans="1:20" s="8" customFormat="1" ht="81">
      <c r="A17" s="657" t="s">
        <v>1061</v>
      </c>
      <c r="B17" s="657" t="s">
        <v>1062</v>
      </c>
      <c r="C17" s="340" t="s">
        <v>1063</v>
      </c>
      <c r="D17" s="657" t="s">
        <v>1062</v>
      </c>
      <c r="E17" s="671">
        <v>12800</v>
      </c>
      <c r="F17" s="341" t="s">
        <v>1013</v>
      </c>
      <c r="G17" s="11" t="s">
        <v>1064</v>
      </c>
      <c r="H17" s="343"/>
      <c r="I17" s="343"/>
      <c r="J17" s="343"/>
      <c r="K17" s="343"/>
      <c r="L17" s="203">
        <v>12800</v>
      </c>
      <c r="M17" s="343"/>
      <c r="N17" s="343"/>
      <c r="O17" s="343"/>
      <c r="P17" s="343"/>
      <c r="Q17" s="343"/>
      <c r="R17" s="343"/>
      <c r="S17" s="343"/>
      <c r="T17" s="11" t="s">
        <v>1562</v>
      </c>
    </row>
    <row r="18" spans="1:20" s="8" customFormat="1" ht="60.75">
      <c r="A18" s="11" t="s">
        <v>1065</v>
      </c>
      <c r="B18" s="657" t="s">
        <v>1066</v>
      </c>
      <c r="C18" s="340" t="s">
        <v>1067</v>
      </c>
      <c r="D18" s="657" t="s">
        <v>1066</v>
      </c>
      <c r="E18" s="671">
        <v>50800</v>
      </c>
      <c r="F18" s="341" t="s">
        <v>1013</v>
      </c>
      <c r="G18" s="16"/>
      <c r="H18" s="365"/>
      <c r="I18" s="365"/>
      <c r="J18" s="365"/>
      <c r="K18" s="365"/>
      <c r="L18" s="365"/>
      <c r="M18" s="365">
        <v>25400</v>
      </c>
      <c r="N18" s="365"/>
      <c r="O18" s="365"/>
      <c r="P18" s="365"/>
      <c r="Q18" s="365"/>
      <c r="R18" s="365">
        <v>25400</v>
      </c>
      <c r="S18" s="365"/>
      <c r="T18" s="11" t="s">
        <v>1562</v>
      </c>
    </row>
    <row r="19" spans="1:20" s="8" customFormat="1" ht="62.25">
      <c r="A19" s="773" t="s">
        <v>1569</v>
      </c>
      <c r="B19" s="773"/>
      <c r="C19" s="773"/>
      <c r="D19" s="773"/>
      <c r="E19" s="207">
        <f>SUM(E15:E18)</f>
        <v>1091110</v>
      </c>
      <c r="F19" s="204"/>
      <c r="G19" s="204"/>
      <c r="H19" s="205">
        <f>SUM(H15:H18)</f>
        <v>0</v>
      </c>
      <c r="I19" s="205">
        <f t="shared" ref="I19:S19" si="1">SUM(I15:I18)</f>
        <v>0</v>
      </c>
      <c r="J19" s="205">
        <f t="shared" si="1"/>
        <v>0</v>
      </c>
      <c r="K19" s="205">
        <f t="shared" si="1"/>
        <v>557636</v>
      </c>
      <c r="L19" s="205">
        <f t="shared" si="1"/>
        <v>482674</v>
      </c>
      <c r="M19" s="205">
        <f t="shared" si="1"/>
        <v>25400</v>
      </c>
      <c r="N19" s="205">
        <f t="shared" si="1"/>
        <v>0</v>
      </c>
      <c r="O19" s="205">
        <f t="shared" si="1"/>
        <v>0</v>
      </c>
      <c r="P19" s="205">
        <f t="shared" si="1"/>
        <v>0</v>
      </c>
      <c r="Q19" s="205">
        <f t="shared" si="1"/>
        <v>0</v>
      </c>
      <c r="R19" s="205">
        <f t="shared" si="1"/>
        <v>25400</v>
      </c>
      <c r="S19" s="205">
        <f t="shared" si="1"/>
        <v>0</v>
      </c>
      <c r="T19" s="206"/>
    </row>
    <row r="20" spans="1:20" s="8" customFormat="1" ht="20.25">
      <c r="A20" s="774" t="s">
        <v>1262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</row>
    <row r="21" spans="1:20" s="8" customFormat="1" ht="121.5">
      <c r="A21" s="11" t="s">
        <v>1249</v>
      </c>
      <c r="B21" s="673" t="s">
        <v>1250</v>
      </c>
      <c r="C21" s="673" t="s">
        <v>1251</v>
      </c>
      <c r="D21" s="674" t="s">
        <v>1252</v>
      </c>
      <c r="E21" s="202">
        <v>150000</v>
      </c>
      <c r="F21" s="11" t="s">
        <v>1029</v>
      </c>
      <c r="G21" s="11" t="s">
        <v>1050</v>
      </c>
      <c r="H21" s="365"/>
      <c r="I21" s="365"/>
      <c r="J21" s="203">
        <v>150000</v>
      </c>
      <c r="K21" s="365"/>
      <c r="L21" s="365"/>
      <c r="M21" s="365"/>
      <c r="N21" s="365"/>
      <c r="O21" s="365"/>
      <c r="P21" s="365"/>
      <c r="Q21" s="365"/>
      <c r="R21" s="365"/>
      <c r="S21" s="365"/>
      <c r="T21" s="11" t="s">
        <v>1562</v>
      </c>
    </row>
    <row r="22" spans="1:20" s="8" customFormat="1" ht="81">
      <c r="A22" s="11" t="s">
        <v>1253</v>
      </c>
      <c r="B22" s="11" t="s">
        <v>1254</v>
      </c>
      <c r="C22" s="11" t="s">
        <v>1255</v>
      </c>
      <c r="D22" s="11" t="s">
        <v>1256</v>
      </c>
      <c r="E22" s="298">
        <v>19200</v>
      </c>
      <c r="F22" s="11" t="s">
        <v>1078</v>
      </c>
      <c r="G22" s="11" t="s">
        <v>1257</v>
      </c>
      <c r="H22" s="203">
        <v>2400</v>
      </c>
      <c r="I22" s="203">
        <v>2400</v>
      </c>
      <c r="J22" s="203">
        <v>2400</v>
      </c>
      <c r="K22" s="203">
        <v>2400</v>
      </c>
      <c r="L22" s="203">
        <v>2400</v>
      </c>
      <c r="M22" s="203"/>
      <c r="N22" s="203">
        <v>2400</v>
      </c>
      <c r="O22" s="203"/>
      <c r="P22" s="203">
        <v>2400</v>
      </c>
      <c r="Q22" s="203"/>
      <c r="R22" s="203">
        <v>2400</v>
      </c>
      <c r="S22" s="203"/>
      <c r="T22" s="11" t="s">
        <v>1562</v>
      </c>
    </row>
    <row r="23" spans="1:20" s="47" customFormat="1" ht="121.5">
      <c r="A23" s="657" t="s">
        <v>1258</v>
      </c>
      <c r="B23" s="657" t="s">
        <v>1259</v>
      </c>
      <c r="C23" s="657" t="s">
        <v>1260</v>
      </c>
      <c r="D23" s="657" t="s">
        <v>1261</v>
      </c>
      <c r="E23" s="675">
        <v>30000</v>
      </c>
      <c r="F23" s="11" t="s">
        <v>1078</v>
      </c>
      <c r="G23" s="657" t="s">
        <v>1257</v>
      </c>
      <c r="H23" s="676"/>
      <c r="I23" s="676">
        <v>3000</v>
      </c>
      <c r="J23" s="676">
        <v>3000</v>
      </c>
      <c r="K23" s="676">
        <v>3000</v>
      </c>
      <c r="L23" s="676">
        <v>3000</v>
      </c>
      <c r="M23" s="676">
        <v>3000</v>
      </c>
      <c r="N23" s="676">
        <v>3000</v>
      </c>
      <c r="O23" s="676">
        <v>3000</v>
      </c>
      <c r="P23" s="676">
        <v>3000</v>
      </c>
      <c r="Q23" s="676">
        <v>3000</v>
      </c>
      <c r="R23" s="676">
        <v>3000</v>
      </c>
      <c r="S23" s="676"/>
      <c r="T23" s="657" t="s">
        <v>1562</v>
      </c>
    </row>
    <row r="24" spans="1:20" s="8" customFormat="1" ht="61.5">
      <c r="A24" s="763" t="s">
        <v>1570</v>
      </c>
      <c r="B24" s="763"/>
      <c r="C24" s="763"/>
      <c r="D24" s="763"/>
      <c r="E24" s="667">
        <f>SUM(E21:E23)</f>
        <v>199200</v>
      </c>
      <c r="F24" s="112"/>
      <c r="G24" s="112"/>
      <c r="H24" s="113">
        <f>SUM(H21:H23)</f>
        <v>2400</v>
      </c>
      <c r="I24" s="113">
        <f t="shared" ref="I24:S24" si="2">SUM(I21:I23)</f>
        <v>5400</v>
      </c>
      <c r="J24" s="113">
        <f t="shared" si="2"/>
        <v>155400</v>
      </c>
      <c r="K24" s="113">
        <f t="shared" si="2"/>
        <v>5400</v>
      </c>
      <c r="L24" s="113">
        <f t="shared" si="2"/>
        <v>5400</v>
      </c>
      <c r="M24" s="113">
        <f t="shared" si="2"/>
        <v>3000</v>
      </c>
      <c r="N24" s="113">
        <f t="shared" si="2"/>
        <v>5400</v>
      </c>
      <c r="O24" s="113">
        <f t="shared" si="2"/>
        <v>3000</v>
      </c>
      <c r="P24" s="113">
        <f t="shared" si="2"/>
        <v>5400</v>
      </c>
      <c r="Q24" s="113">
        <f t="shared" si="2"/>
        <v>3000</v>
      </c>
      <c r="R24" s="113">
        <f t="shared" si="2"/>
        <v>5400</v>
      </c>
      <c r="S24" s="113">
        <f t="shared" si="2"/>
        <v>0</v>
      </c>
      <c r="T24" s="111"/>
    </row>
    <row r="25" spans="1:20" s="8" customFormat="1" ht="21.75" customHeight="1">
      <c r="A25" s="774" t="s">
        <v>1283</v>
      </c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</row>
    <row r="26" spans="1:20" s="8" customFormat="1" ht="81">
      <c r="A26" s="11" t="s">
        <v>1263</v>
      </c>
      <c r="B26" s="11" t="s">
        <v>1264</v>
      </c>
      <c r="C26" s="11" t="s">
        <v>1265</v>
      </c>
      <c r="D26" s="11" t="s">
        <v>1705</v>
      </c>
      <c r="E26" s="202">
        <v>43960</v>
      </c>
      <c r="F26" s="657" t="s">
        <v>1013</v>
      </c>
      <c r="G26" s="11" t="s">
        <v>1266</v>
      </c>
      <c r="H26" s="343"/>
      <c r="I26" s="343"/>
      <c r="J26" s="343"/>
      <c r="K26" s="343"/>
      <c r="L26" s="343"/>
      <c r="M26" s="343"/>
      <c r="N26" s="343"/>
      <c r="O26" s="203">
        <v>43960</v>
      </c>
      <c r="P26" s="343"/>
      <c r="Q26" s="343"/>
      <c r="R26" s="343"/>
      <c r="S26" s="343"/>
      <c r="T26" s="11" t="s">
        <v>1562</v>
      </c>
    </row>
    <row r="27" spans="1:20" s="49" customFormat="1" ht="81">
      <c r="A27" s="11" t="s">
        <v>1267</v>
      </c>
      <c r="B27" s="11" t="s">
        <v>1268</v>
      </c>
      <c r="C27" s="11" t="s">
        <v>1269</v>
      </c>
      <c r="D27" s="11" t="s">
        <v>1684</v>
      </c>
      <c r="E27" s="154">
        <v>123460</v>
      </c>
      <c r="F27" s="155" t="s">
        <v>1013</v>
      </c>
      <c r="G27" s="11" t="s">
        <v>1706</v>
      </c>
      <c r="H27" s="203"/>
      <c r="I27" s="203"/>
      <c r="J27" s="203"/>
      <c r="K27" s="203"/>
      <c r="L27" s="203">
        <v>61730</v>
      </c>
      <c r="M27" s="203">
        <v>61730</v>
      </c>
      <c r="N27" s="203"/>
      <c r="O27" s="203"/>
      <c r="P27" s="203"/>
      <c r="Q27" s="203"/>
      <c r="R27" s="203"/>
      <c r="S27" s="203"/>
      <c r="T27" s="11" t="s">
        <v>1562</v>
      </c>
    </row>
    <row r="28" spans="1:20" s="8" customFormat="1" ht="141.75">
      <c r="A28" s="677" t="s">
        <v>1270</v>
      </c>
      <c r="B28" s="11" t="s">
        <v>1271</v>
      </c>
      <c r="C28" s="11" t="s">
        <v>1272</v>
      </c>
      <c r="D28" s="11" t="s">
        <v>1273</v>
      </c>
      <c r="E28" s="342">
        <v>28380</v>
      </c>
      <c r="F28" s="678" t="s">
        <v>1013</v>
      </c>
      <c r="G28" s="678" t="s">
        <v>1274</v>
      </c>
      <c r="H28" s="365"/>
      <c r="I28" s="365"/>
      <c r="J28" s="365"/>
      <c r="K28" s="365"/>
      <c r="L28" s="365"/>
      <c r="M28" s="203">
        <v>28380</v>
      </c>
      <c r="N28" s="365"/>
      <c r="O28" s="365"/>
      <c r="P28" s="365"/>
      <c r="Q28" s="365"/>
      <c r="R28" s="365"/>
      <c r="S28" s="365"/>
      <c r="T28" s="11" t="s">
        <v>1562</v>
      </c>
    </row>
    <row r="29" spans="1:20" s="49" customFormat="1" ht="101.25">
      <c r="A29" s="11" t="s">
        <v>1685</v>
      </c>
      <c r="B29" s="11" t="s">
        <v>1275</v>
      </c>
      <c r="C29" s="11" t="s">
        <v>1276</v>
      </c>
      <c r="D29" s="11" t="s">
        <v>1686</v>
      </c>
      <c r="E29" s="202">
        <v>15380</v>
      </c>
      <c r="F29" s="155" t="s">
        <v>1013</v>
      </c>
      <c r="G29" s="11" t="s">
        <v>1707</v>
      </c>
      <c r="H29" s="203"/>
      <c r="I29" s="203"/>
      <c r="J29" s="203"/>
      <c r="K29" s="203"/>
      <c r="L29" s="203">
        <v>15380</v>
      </c>
      <c r="M29" s="203"/>
      <c r="N29" s="203"/>
      <c r="O29" s="203"/>
      <c r="P29" s="203"/>
      <c r="Q29" s="203"/>
      <c r="R29" s="203"/>
      <c r="S29" s="203"/>
      <c r="T29" s="11" t="s">
        <v>1562</v>
      </c>
    </row>
    <row r="30" spans="1:20" s="49" customFormat="1" ht="101.25">
      <c r="A30" s="11" t="s">
        <v>1690</v>
      </c>
      <c r="B30" s="11" t="s">
        <v>1689</v>
      </c>
      <c r="C30" s="11" t="s">
        <v>1687</v>
      </c>
      <c r="D30" s="11" t="s">
        <v>1688</v>
      </c>
      <c r="E30" s="202">
        <v>12700</v>
      </c>
      <c r="F30" s="155" t="s">
        <v>1013</v>
      </c>
      <c r="G30" s="11" t="s">
        <v>1708</v>
      </c>
      <c r="H30" s="203"/>
      <c r="I30" s="203"/>
      <c r="J30" s="203"/>
      <c r="K30" s="203"/>
      <c r="L30" s="203"/>
      <c r="M30" s="203"/>
      <c r="N30" s="203"/>
      <c r="O30" s="203"/>
      <c r="P30" s="203">
        <v>12700</v>
      </c>
      <c r="Q30" s="203"/>
      <c r="R30" s="203"/>
      <c r="S30" s="203"/>
      <c r="T30" s="11" t="s">
        <v>1562</v>
      </c>
    </row>
    <row r="31" spans="1:20" s="49" customFormat="1" ht="60.75">
      <c r="A31" s="11" t="s">
        <v>1691</v>
      </c>
      <c r="B31" s="657" t="s">
        <v>1277</v>
      </c>
      <c r="C31" s="11" t="s">
        <v>1278</v>
      </c>
      <c r="D31" s="11" t="s">
        <v>1279</v>
      </c>
      <c r="E31" s="154">
        <v>200000</v>
      </c>
      <c r="F31" s="145" t="s">
        <v>1013</v>
      </c>
      <c r="G31" s="366" t="s">
        <v>721</v>
      </c>
      <c r="H31" s="203"/>
      <c r="I31" s="203"/>
      <c r="J31" s="203"/>
      <c r="K31" s="203"/>
      <c r="L31" s="203"/>
      <c r="M31" s="203"/>
      <c r="N31" s="203"/>
      <c r="O31" s="203">
        <v>200000</v>
      </c>
      <c r="P31" s="203"/>
      <c r="Q31" s="203"/>
      <c r="R31" s="203"/>
      <c r="S31" s="203"/>
      <c r="T31" s="11" t="s">
        <v>1562</v>
      </c>
    </row>
    <row r="32" spans="1:20" s="49" customFormat="1" ht="60.75">
      <c r="A32" s="11" t="s">
        <v>1692</v>
      </c>
      <c r="B32" s="657" t="s">
        <v>1280</v>
      </c>
      <c r="C32" s="11" t="s">
        <v>1281</v>
      </c>
      <c r="D32" s="11" t="s">
        <v>1282</v>
      </c>
      <c r="E32" s="154">
        <v>200000</v>
      </c>
      <c r="F32" s="145" t="s">
        <v>1013</v>
      </c>
      <c r="G32" s="366" t="s">
        <v>721</v>
      </c>
      <c r="H32" s="203"/>
      <c r="I32" s="203"/>
      <c r="J32" s="203"/>
      <c r="K32" s="203"/>
      <c r="L32" s="203"/>
      <c r="M32" s="203"/>
      <c r="N32" s="203"/>
      <c r="O32" s="203">
        <v>200000</v>
      </c>
      <c r="P32" s="203"/>
      <c r="Q32" s="203"/>
      <c r="R32" s="203"/>
      <c r="S32" s="203"/>
      <c r="T32" s="11" t="s">
        <v>1562</v>
      </c>
    </row>
    <row r="33" spans="1:20" s="49" customFormat="1" ht="62.25">
      <c r="A33" s="773" t="s">
        <v>1571</v>
      </c>
      <c r="B33" s="773"/>
      <c r="C33" s="773"/>
      <c r="D33" s="773"/>
      <c r="E33" s="666">
        <f>SUM(E26:E32)</f>
        <v>623880</v>
      </c>
      <c r="F33" s="204"/>
      <c r="G33" s="204"/>
      <c r="H33" s="205">
        <f>SUM(H26:H32)</f>
        <v>0</v>
      </c>
      <c r="I33" s="205">
        <f t="shared" ref="I33:S33" si="3">SUM(I26:I32)</f>
        <v>0</v>
      </c>
      <c r="J33" s="205">
        <f t="shared" si="3"/>
        <v>0</v>
      </c>
      <c r="K33" s="205">
        <f t="shared" si="3"/>
        <v>0</v>
      </c>
      <c r="L33" s="205">
        <f t="shared" si="3"/>
        <v>77110</v>
      </c>
      <c r="M33" s="205">
        <f t="shared" si="3"/>
        <v>90110</v>
      </c>
      <c r="N33" s="205">
        <f t="shared" si="3"/>
        <v>0</v>
      </c>
      <c r="O33" s="205">
        <f t="shared" si="3"/>
        <v>443960</v>
      </c>
      <c r="P33" s="205">
        <f t="shared" si="3"/>
        <v>12700</v>
      </c>
      <c r="Q33" s="205">
        <f t="shared" si="3"/>
        <v>0</v>
      </c>
      <c r="R33" s="205">
        <f t="shared" si="3"/>
        <v>0</v>
      </c>
      <c r="S33" s="205">
        <f t="shared" si="3"/>
        <v>0</v>
      </c>
      <c r="T33" s="204"/>
    </row>
    <row r="34" spans="1:20" ht="54.75">
      <c r="A34" s="763" t="s">
        <v>1342</v>
      </c>
      <c r="B34" s="763"/>
      <c r="C34" s="763"/>
      <c r="D34" s="763"/>
      <c r="E34" s="667">
        <f>E13+E19+E24+E33</f>
        <v>2152090</v>
      </c>
      <c r="F34" s="367"/>
      <c r="G34" s="367"/>
      <c r="H34" s="668">
        <f>H13+H19+H24+H33</f>
        <v>18400</v>
      </c>
      <c r="I34" s="668">
        <f t="shared" ref="I34:S34" si="4">I13+I19+I24+I33</f>
        <v>21400</v>
      </c>
      <c r="J34" s="668">
        <f t="shared" si="4"/>
        <v>217300</v>
      </c>
      <c r="K34" s="668">
        <f t="shared" si="4"/>
        <v>579036</v>
      </c>
      <c r="L34" s="668">
        <f t="shared" si="4"/>
        <v>581184</v>
      </c>
      <c r="M34" s="668">
        <f t="shared" si="4"/>
        <v>134510</v>
      </c>
      <c r="N34" s="668">
        <f t="shared" si="4"/>
        <v>21400</v>
      </c>
      <c r="O34" s="668">
        <f t="shared" si="4"/>
        <v>462960</v>
      </c>
      <c r="P34" s="668">
        <f t="shared" si="4"/>
        <v>34100</v>
      </c>
      <c r="Q34" s="668">
        <f t="shared" si="4"/>
        <v>19000</v>
      </c>
      <c r="R34" s="668">
        <f t="shared" si="4"/>
        <v>46800</v>
      </c>
      <c r="S34" s="668">
        <f t="shared" si="4"/>
        <v>16000</v>
      </c>
      <c r="T34" s="368"/>
    </row>
    <row r="35" spans="1:20">
      <c r="A35" s="27"/>
      <c r="E35" s="29">
        <f>E13+E19+E33</f>
        <v>1952890</v>
      </c>
      <c r="F35" s="22" t="s">
        <v>1013</v>
      </c>
    </row>
    <row r="36" spans="1:20">
      <c r="A36" s="27"/>
      <c r="E36" s="87">
        <f>SUM(E22:E23)</f>
        <v>49200</v>
      </c>
      <c r="F36" s="22" t="s">
        <v>1078</v>
      </c>
    </row>
    <row r="37" spans="1:20">
      <c r="A37" s="27"/>
      <c r="E37" s="29">
        <f>E21</f>
        <v>150000</v>
      </c>
      <c r="F37" s="22" t="s">
        <v>1029</v>
      </c>
    </row>
    <row r="38" spans="1:20">
      <c r="A38" s="28"/>
      <c r="E38" s="29"/>
    </row>
    <row r="39" spans="1:20">
      <c r="A39" s="27"/>
    </row>
    <row r="40" spans="1:20">
      <c r="A40" s="27"/>
    </row>
    <row r="41" spans="1:20">
      <c r="A41" s="27"/>
    </row>
    <row r="42" spans="1:20">
      <c r="A42" s="27"/>
    </row>
    <row r="43" spans="1:20">
      <c r="A43" s="27"/>
    </row>
    <row r="44" spans="1:20">
      <c r="A44" s="28"/>
    </row>
    <row r="45" spans="1:20">
      <c r="A45" s="27"/>
    </row>
    <row r="46" spans="1:20">
      <c r="A46" s="27"/>
    </row>
    <row r="47" spans="1:20">
      <c r="A47" s="27"/>
    </row>
    <row r="48" spans="1:20">
      <c r="A48" s="27"/>
    </row>
    <row r="49" spans="1:1">
      <c r="A49" s="27"/>
    </row>
  </sheetData>
  <mergeCells count="33">
    <mergeCell ref="A24:D24"/>
    <mergeCell ref="H7:H8"/>
    <mergeCell ref="A33:D33"/>
    <mergeCell ref="O7:O8"/>
    <mergeCell ref="A34:D34"/>
    <mergeCell ref="J7:J8"/>
    <mergeCell ref="I7:I8"/>
    <mergeCell ref="A20:T20"/>
    <mergeCell ref="Q7:Q8"/>
    <mergeCell ref="A25:T25"/>
    <mergeCell ref="K7:K8"/>
    <mergeCell ref="L7:L8"/>
    <mergeCell ref="M7:M8"/>
    <mergeCell ref="G6:G8"/>
    <mergeCell ref="N7:N8"/>
    <mergeCell ref="P7:P8"/>
    <mergeCell ref="A13:D13"/>
    <mergeCell ref="A14:T14"/>
    <mergeCell ref="A19:D19"/>
    <mergeCell ref="A1:T1"/>
    <mergeCell ref="A2:T2"/>
    <mergeCell ref="A3:T3"/>
    <mergeCell ref="A6:A8"/>
    <mergeCell ref="B6:B8"/>
    <mergeCell ref="C6:C8"/>
    <mergeCell ref="D6:D8"/>
    <mergeCell ref="E6:F6"/>
    <mergeCell ref="R7:R8"/>
    <mergeCell ref="S7:S8"/>
    <mergeCell ref="H6:S6"/>
    <mergeCell ref="T6:T8"/>
    <mergeCell ref="F7:F8"/>
    <mergeCell ref="E7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57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  <rowBreaks count="2" manualBreakCount="2">
    <brk id="24" max="19" man="1"/>
    <brk id="30" max="1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J41"/>
  <sheetViews>
    <sheetView topLeftCell="A25" zoomScaleNormal="100" zoomScaleSheetLayoutView="120" workbookViewId="0">
      <selection activeCell="L36" sqref="L36"/>
    </sheetView>
  </sheetViews>
  <sheetFormatPr defaultColWidth="9" defaultRowHeight="18.75"/>
  <cols>
    <col min="1" max="1" width="6.125" style="35" customWidth="1"/>
    <col min="2" max="2" width="39.75" style="35" customWidth="1"/>
    <col min="3" max="3" width="7.5" style="35" customWidth="1"/>
    <col min="4" max="5" width="10.75" style="35" bestFit="1" customWidth="1"/>
    <col min="6" max="6" width="8.125" style="35" bestFit="1" customWidth="1"/>
    <col min="7" max="7" width="12.25" style="35" customWidth="1"/>
    <col min="8" max="8" width="11.875" style="35" bestFit="1" customWidth="1"/>
    <col min="9" max="9" width="10.75" style="35" bestFit="1" customWidth="1"/>
    <col min="10" max="10" width="11.875" style="35" bestFit="1" customWidth="1"/>
    <col min="11" max="16384" width="9" style="35"/>
  </cols>
  <sheetData>
    <row r="12" spans="1:10" ht="92.25">
      <c r="A12" s="714" t="s">
        <v>1630</v>
      </c>
      <c r="B12" s="714"/>
      <c r="C12" s="714"/>
      <c r="D12" s="714"/>
      <c r="E12" s="714"/>
      <c r="F12" s="714"/>
      <c r="G12" s="714"/>
      <c r="H12" s="714"/>
      <c r="I12" s="714"/>
      <c r="J12" s="714"/>
    </row>
    <row r="23" spans="1:10" ht="20.25">
      <c r="A23" s="775" t="s">
        <v>1417</v>
      </c>
      <c r="B23" s="775"/>
      <c r="C23" s="775"/>
      <c r="D23" s="775"/>
      <c r="E23" s="775"/>
      <c r="F23" s="775"/>
      <c r="G23" s="775"/>
      <c r="H23" s="775"/>
      <c r="I23" s="775"/>
      <c r="J23" s="775"/>
    </row>
    <row r="24" spans="1:10" ht="9.75" customHeight="1"/>
    <row r="25" spans="1:10">
      <c r="A25" s="776" t="s">
        <v>50</v>
      </c>
      <c r="B25" s="776" t="s">
        <v>51</v>
      </c>
      <c r="C25" s="777" t="s">
        <v>1418</v>
      </c>
      <c r="D25" s="776" t="s">
        <v>1416</v>
      </c>
      <c r="E25" s="776"/>
      <c r="F25" s="776"/>
      <c r="G25" s="776"/>
      <c r="H25" s="776"/>
      <c r="I25" s="776"/>
      <c r="J25" s="776" t="s">
        <v>55</v>
      </c>
    </row>
    <row r="26" spans="1:10" ht="37.5">
      <c r="A26" s="776"/>
      <c r="B26" s="776"/>
      <c r="C26" s="778"/>
      <c r="D26" s="102" t="s">
        <v>858</v>
      </c>
      <c r="E26" s="103" t="s">
        <v>59</v>
      </c>
      <c r="F26" s="103" t="s">
        <v>60</v>
      </c>
      <c r="G26" s="103" t="s">
        <v>1419</v>
      </c>
      <c r="H26" s="103" t="s">
        <v>1591</v>
      </c>
      <c r="I26" s="103" t="s">
        <v>62</v>
      </c>
      <c r="J26" s="776"/>
    </row>
    <row r="27" spans="1:10" s="105" customFormat="1">
      <c r="A27" s="38">
        <v>1</v>
      </c>
      <c r="B27" s="90" t="s">
        <v>63</v>
      </c>
      <c r="C27" s="702">
        <v>2</v>
      </c>
      <c r="D27" s="59">
        <f>'1.บริหาร'!E89</f>
        <v>141600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104">
        <f t="shared" ref="J27:J40" si="0">SUM(D27:I27)</f>
        <v>141600</v>
      </c>
    </row>
    <row r="28" spans="1:10" s="105" customFormat="1">
      <c r="A28" s="38">
        <v>2</v>
      </c>
      <c r="B28" s="90" t="s">
        <v>64</v>
      </c>
      <c r="C28" s="702">
        <v>1</v>
      </c>
      <c r="D28" s="59">
        <f>'2.พยส'!E86</f>
        <v>381880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104">
        <f t="shared" si="0"/>
        <v>381880</v>
      </c>
    </row>
    <row r="29" spans="1:10" s="105" customFormat="1">
      <c r="A29" s="38">
        <v>3</v>
      </c>
      <c r="B29" s="90" t="s">
        <v>65</v>
      </c>
      <c r="C29" s="702">
        <v>1</v>
      </c>
      <c r="D29" s="59">
        <f>'3.ทรัพฯ'!E95</f>
        <v>110600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04">
        <f t="shared" si="0"/>
        <v>110600</v>
      </c>
    </row>
    <row r="30" spans="1:10" s="105" customFormat="1">
      <c r="A30" s="38">
        <v>4</v>
      </c>
      <c r="B30" s="90" t="s">
        <v>66</v>
      </c>
      <c r="C30" s="702">
        <v>0</v>
      </c>
      <c r="D30" s="106">
        <v>0</v>
      </c>
      <c r="E30" s="106">
        <v>0</v>
      </c>
      <c r="F30" s="59">
        <v>0</v>
      </c>
      <c r="G30" s="59">
        <v>0</v>
      </c>
      <c r="H30" s="59">
        <v>0</v>
      </c>
      <c r="I30" s="59">
        <v>0</v>
      </c>
      <c r="J30" s="104">
        <f t="shared" si="0"/>
        <v>0</v>
      </c>
    </row>
    <row r="31" spans="1:10" s="105" customFormat="1">
      <c r="A31" s="38">
        <v>5</v>
      </c>
      <c r="B31" s="37" t="s">
        <v>67</v>
      </c>
      <c r="C31" s="702">
        <v>1</v>
      </c>
      <c r="D31" s="59">
        <f>'5.คบส'!E143</f>
        <v>116880</v>
      </c>
      <c r="E31" s="59">
        <f>'5.คบส'!E144</f>
        <v>297800</v>
      </c>
      <c r="F31" s="59">
        <v>0</v>
      </c>
      <c r="G31" s="59">
        <v>0</v>
      </c>
      <c r="H31" s="59">
        <v>0</v>
      </c>
      <c r="I31" s="59">
        <v>0</v>
      </c>
      <c r="J31" s="104">
        <f t="shared" si="0"/>
        <v>414680</v>
      </c>
    </row>
    <row r="32" spans="1:10" s="105" customFormat="1">
      <c r="A32" s="38">
        <v>6</v>
      </c>
      <c r="B32" s="89" t="s">
        <v>68</v>
      </c>
      <c r="C32" s="702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104">
        <f t="shared" si="0"/>
        <v>0</v>
      </c>
    </row>
    <row r="33" spans="1:10" s="105" customFormat="1">
      <c r="A33" s="38">
        <v>7</v>
      </c>
      <c r="B33" s="90" t="s">
        <v>69</v>
      </c>
      <c r="C33" s="702">
        <v>4</v>
      </c>
      <c r="D33" s="59">
        <f>'7.ประกัน'!E91</f>
        <v>17500</v>
      </c>
      <c r="E33" s="59">
        <v>0</v>
      </c>
      <c r="F33" s="59">
        <f>'7.ประกัน'!E93</f>
        <v>30975</v>
      </c>
      <c r="G33" s="59">
        <f>'7.ประกัน'!E92</f>
        <v>749000</v>
      </c>
      <c r="H33" s="59">
        <v>0</v>
      </c>
      <c r="I33" s="59">
        <v>0</v>
      </c>
      <c r="J33" s="104">
        <f t="shared" si="0"/>
        <v>797475</v>
      </c>
    </row>
    <row r="34" spans="1:10" s="105" customFormat="1">
      <c r="A34" s="38">
        <v>8</v>
      </c>
      <c r="B34" s="90" t="s">
        <v>70</v>
      </c>
      <c r="C34" s="702">
        <v>2</v>
      </c>
      <c r="D34" s="59">
        <f>'8.คร'!E133</f>
        <v>145080</v>
      </c>
      <c r="E34" s="59">
        <f>'8.คร'!E130+'8.คร'!E131</f>
        <v>520000</v>
      </c>
      <c r="F34" s="59">
        <v>0</v>
      </c>
      <c r="G34" s="59">
        <f>'8.คร'!E132</f>
        <v>1500000</v>
      </c>
      <c r="H34" s="59">
        <f>'8.คร'!E129</f>
        <v>15157000</v>
      </c>
      <c r="I34" s="59">
        <v>0</v>
      </c>
      <c r="J34" s="104">
        <f t="shared" si="0"/>
        <v>17322080</v>
      </c>
    </row>
    <row r="35" spans="1:10" s="105" customFormat="1">
      <c r="A35" s="38">
        <v>9</v>
      </c>
      <c r="B35" s="90" t="s">
        <v>71</v>
      </c>
      <c r="C35" s="702">
        <v>2</v>
      </c>
      <c r="D35" s="59">
        <f>'9.สส'!E85</f>
        <v>36300</v>
      </c>
      <c r="E35" s="59">
        <f>'9.สส'!E95</f>
        <v>100000</v>
      </c>
      <c r="F35" s="59">
        <v>0</v>
      </c>
      <c r="G35" s="59">
        <v>0</v>
      </c>
      <c r="H35" s="59">
        <v>0</v>
      </c>
      <c r="I35" s="59">
        <v>0</v>
      </c>
      <c r="J35" s="104">
        <f t="shared" si="0"/>
        <v>136300</v>
      </c>
    </row>
    <row r="36" spans="1:10" s="105" customFormat="1">
      <c r="A36" s="38">
        <v>10</v>
      </c>
      <c r="B36" s="90" t="s">
        <v>43</v>
      </c>
      <c r="C36" s="702">
        <v>1</v>
      </c>
      <c r="D36" s="59">
        <f>'10.ทันตฯ'!E81</f>
        <v>102800</v>
      </c>
      <c r="E36" s="59">
        <v>0</v>
      </c>
      <c r="F36" s="59">
        <v>0</v>
      </c>
      <c r="G36" s="59">
        <f>'10.ทันตฯ'!E79</f>
        <v>250000</v>
      </c>
      <c r="H36" s="59">
        <v>0</v>
      </c>
      <c r="I36" s="59">
        <v>0</v>
      </c>
      <c r="J36" s="104">
        <f t="shared" si="0"/>
        <v>352800</v>
      </c>
    </row>
    <row r="37" spans="1:10" s="105" customFormat="1">
      <c r="A37" s="38">
        <v>11</v>
      </c>
      <c r="B37" s="89" t="s">
        <v>72</v>
      </c>
      <c r="C37" s="702">
        <v>2</v>
      </c>
      <c r="D37" s="59">
        <f>'11.อน'!E86</f>
        <v>187540</v>
      </c>
      <c r="E37" s="59">
        <f>'11.อน'!E93</f>
        <v>169200</v>
      </c>
      <c r="F37" s="59">
        <v>0</v>
      </c>
      <c r="G37" s="59">
        <v>0</v>
      </c>
      <c r="H37" s="59">
        <v>0</v>
      </c>
      <c r="I37" s="59">
        <v>0</v>
      </c>
      <c r="J37" s="104">
        <f t="shared" si="0"/>
        <v>356740</v>
      </c>
    </row>
    <row r="38" spans="1:10" s="105" customFormat="1">
      <c r="A38" s="38">
        <v>12</v>
      </c>
      <c r="B38" s="89" t="s">
        <v>73</v>
      </c>
      <c r="C38" s="702">
        <v>3</v>
      </c>
      <c r="D38" s="59">
        <f>'12.NCD'!E127</f>
        <v>349840</v>
      </c>
      <c r="E38" s="59">
        <f>'12.NCD'!E128</f>
        <v>3834240</v>
      </c>
      <c r="F38" s="59">
        <v>0</v>
      </c>
      <c r="G38" s="59">
        <v>0</v>
      </c>
      <c r="H38" s="59">
        <f>'12.NCD'!E129</f>
        <v>250000</v>
      </c>
      <c r="I38" s="59">
        <f>'12.NCD'!E130+'12.NCD'!E131</f>
        <v>1420000</v>
      </c>
      <c r="J38" s="104">
        <f t="shared" si="0"/>
        <v>5854080</v>
      </c>
    </row>
    <row r="39" spans="1:10" s="105" customFormat="1">
      <c r="A39" s="38">
        <v>13</v>
      </c>
      <c r="B39" s="37" t="s">
        <v>74</v>
      </c>
      <c r="C39" s="702">
        <v>1</v>
      </c>
      <c r="D39" s="59">
        <v>0</v>
      </c>
      <c r="E39" s="59">
        <v>0</v>
      </c>
      <c r="F39" s="59">
        <v>0</v>
      </c>
      <c r="G39" s="59">
        <f>'13.แผนไทย'!E117</f>
        <v>379390</v>
      </c>
      <c r="H39" s="59">
        <v>0</v>
      </c>
      <c r="I39" s="59">
        <v>0</v>
      </c>
      <c r="J39" s="104">
        <f t="shared" si="0"/>
        <v>379390</v>
      </c>
    </row>
    <row r="40" spans="1:10" s="105" customFormat="1">
      <c r="A40" s="38">
        <v>14</v>
      </c>
      <c r="B40" s="107" t="s">
        <v>75</v>
      </c>
      <c r="C40" s="702">
        <v>1</v>
      </c>
      <c r="D40" s="59">
        <f>'14.ตรวจสอบ'!E76</f>
        <v>35000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104">
        <f t="shared" si="0"/>
        <v>35000</v>
      </c>
    </row>
    <row r="41" spans="1:10" s="105" customFormat="1">
      <c r="A41" s="108"/>
      <c r="B41" s="109" t="s">
        <v>58</v>
      </c>
      <c r="C41" s="703">
        <f t="shared" ref="C41" si="1">SUM(C27:C40)</f>
        <v>21</v>
      </c>
      <c r="D41" s="110">
        <f>SUM(D27:D40)</f>
        <v>1625020</v>
      </c>
      <c r="E41" s="110">
        <f t="shared" ref="E41:I41" si="2">SUM(E27:E40)</f>
        <v>4921240</v>
      </c>
      <c r="F41" s="110">
        <f t="shared" si="2"/>
        <v>30975</v>
      </c>
      <c r="G41" s="110">
        <f t="shared" si="2"/>
        <v>2878390</v>
      </c>
      <c r="H41" s="110">
        <f t="shared" si="2"/>
        <v>15407000</v>
      </c>
      <c r="I41" s="110">
        <f t="shared" si="2"/>
        <v>1420000</v>
      </c>
      <c r="J41" s="110">
        <f>SUM(J27:J40)</f>
        <v>26282625</v>
      </c>
    </row>
  </sheetData>
  <mergeCells count="7">
    <mergeCell ref="A12:J12"/>
    <mergeCell ref="A23:J23"/>
    <mergeCell ref="A25:A26"/>
    <mergeCell ref="B25:B26"/>
    <mergeCell ref="C25:C26"/>
    <mergeCell ref="D25:I25"/>
    <mergeCell ref="J25:J26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90"/>
  <sheetViews>
    <sheetView view="pageBreakPreview" topLeftCell="A339" zoomScale="80" zoomScaleNormal="80" zoomScaleSheetLayoutView="80" zoomScalePageLayoutView="90" workbookViewId="0">
      <selection activeCell="F343" sqref="F343"/>
    </sheetView>
  </sheetViews>
  <sheetFormatPr defaultRowHeight="20.25"/>
  <cols>
    <col min="1" max="3" width="18.75" style="405" customWidth="1"/>
    <col min="4" max="4" width="12.625" style="405" customWidth="1"/>
    <col min="5" max="5" width="14" style="405" bestFit="1" customWidth="1"/>
    <col min="6" max="6" width="9" style="405"/>
    <col min="7" max="7" width="10.125" style="405" customWidth="1"/>
    <col min="8" max="19" width="4.625" style="405" customWidth="1"/>
    <col min="20" max="20" width="12.625" style="405" customWidth="1"/>
    <col min="21" max="16384" width="9" style="405"/>
  </cols>
  <sheetData>
    <row r="1" spans="1:20" s="402" customFormat="1" ht="23.25">
      <c r="A1" s="787" t="s">
        <v>641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</row>
    <row r="2" spans="1:20" ht="23.25">
      <c r="A2" s="401" t="s">
        <v>63</v>
      </c>
      <c r="B2" s="403"/>
      <c r="C2" s="403"/>
      <c r="D2" s="403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0" ht="10.5" customHeight="1">
      <c r="A3" s="399"/>
      <c r="B3" s="406"/>
      <c r="C3" s="406"/>
      <c r="D3" s="406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s="402" customFormat="1">
      <c r="A4" s="741" t="s">
        <v>0</v>
      </c>
      <c r="B4" s="741" t="s">
        <v>1</v>
      </c>
      <c r="C4" s="741" t="s">
        <v>17</v>
      </c>
      <c r="D4" s="741" t="s">
        <v>18</v>
      </c>
      <c r="E4" s="741" t="s">
        <v>2</v>
      </c>
      <c r="F4" s="741"/>
      <c r="G4" s="741" t="s">
        <v>19</v>
      </c>
      <c r="H4" s="741" t="s">
        <v>3</v>
      </c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83" t="s">
        <v>20</v>
      </c>
    </row>
    <row r="5" spans="1:20" s="402" customFormat="1">
      <c r="A5" s="741"/>
      <c r="B5" s="741"/>
      <c r="C5" s="741"/>
      <c r="D5" s="741"/>
      <c r="E5" s="741" t="s">
        <v>21</v>
      </c>
      <c r="F5" s="741" t="s">
        <v>4</v>
      </c>
      <c r="G5" s="741"/>
      <c r="H5" s="741" t="s">
        <v>5</v>
      </c>
      <c r="I5" s="741" t="s">
        <v>6</v>
      </c>
      <c r="J5" s="741" t="s">
        <v>7</v>
      </c>
      <c r="K5" s="741" t="s">
        <v>8</v>
      </c>
      <c r="L5" s="741" t="s">
        <v>9</v>
      </c>
      <c r="M5" s="741" t="s">
        <v>10</v>
      </c>
      <c r="N5" s="741" t="s">
        <v>11</v>
      </c>
      <c r="O5" s="741" t="s">
        <v>12</v>
      </c>
      <c r="P5" s="741" t="s">
        <v>13</v>
      </c>
      <c r="Q5" s="741" t="s">
        <v>14</v>
      </c>
      <c r="R5" s="741" t="s">
        <v>15</v>
      </c>
      <c r="S5" s="741" t="s">
        <v>16</v>
      </c>
      <c r="T5" s="784"/>
    </row>
    <row r="6" spans="1:20" s="402" customFormat="1">
      <c r="A6" s="741"/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85"/>
    </row>
    <row r="7" spans="1:20">
      <c r="A7" s="409" t="s">
        <v>418</v>
      </c>
      <c r="B7" s="410"/>
      <c r="C7" s="410"/>
      <c r="D7" s="410"/>
    </row>
    <row r="8" spans="1:20" ht="131.25">
      <c r="A8" s="147" t="s">
        <v>419</v>
      </c>
      <c r="B8" s="147" t="s">
        <v>420</v>
      </c>
      <c r="C8" s="147" t="s">
        <v>421</v>
      </c>
      <c r="D8" s="39" t="s">
        <v>1612</v>
      </c>
      <c r="E8" s="382"/>
      <c r="F8" s="176" t="s">
        <v>38</v>
      </c>
      <c r="G8" s="176" t="s">
        <v>423</v>
      </c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176" t="s">
        <v>1572</v>
      </c>
    </row>
    <row r="9" spans="1:20" ht="243.75">
      <c r="A9" s="147" t="s">
        <v>424</v>
      </c>
      <c r="B9" s="147" t="s">
        <v>420</v>
      </c>
      <c r="C9" s="147" t="s">
        <v>425</v>
      </c>
      <c r="D9" s="39" t="s">
        <v>1613</v>
      </c>
      <c r="E9" s="382">
        <v>10800</v>
      </c>
      <c r="F9" s="176" t="s">
        <v>38</v>
      </c>
      <c r="G9" s="176" t="s">
        <v>426</v>
      </c>
      <c r="H9" s="411"/>
      <c r="I9" s="411"/>
      <c r="J9" s="394">
        <v>3600</v>
      </c>
      <c r="K9" s="394"/>
      <c r="L9" s="394"/>
      <c r="M9" s="394"/>
      <c r="N9" s="394">
        <v>3600</v>
      </c>
      <c r="O9" s="394"/>
      <c r="P9" s="394"/>
      <c r="Q9" s="394"/>
      <c r="R9" s="394">
        <v>3600</v>
      </c>
      <c r="S9" s="411"/>
      <c r="T9" s="176" t="s">
        <v>1572</v>
      </c>
    </row>
    <row r="10" spans="1:20" s="402" customFormat="1">
      <c r="A10" s="741" t="s">
        <v>0</v>
      </c>
      <c r="B10" s="741" t="s">
        <v>1</v>
      </c>
      <c r="C10" s="741" t="s">
        <v>17</v>
      </c>
      <c r="D10" s="741" t="s">
        <v>18</v>
      </c>
      <c r="E10" s="741" t="s">
        <v>2</v>
      </c>
      <c r="F10" s="741"/>
      <c r="G10" s="741" t="s">
        <v>19</v>
      </c>
      <c r="H10" s="741" t="s">
        <v>3</v>
      </c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83" t="s">
        <v>20</v>
      </c>
    </row>
    <row r="11" spans="1:20" s="402" customFormat="1">
      <c r="A11" s="741"/>
      <c r="B11" s="741"/>
      <c r="C11" s="741"/>
      <c r="D11" s="741"/>
      <c r="E11" s="741" t="s">
        <v>21</v>
      </c>
      <c r="F11" s="741" t="s">
        <v>4</v>
      </c>
      <c r="G11" s="741"/>
      <c r="H11" s="741" t="s">
        <v>5</v>
      </c>
      <c r="I11" s="741" t="s">
        <v>6</v>
      </c>
      <c r="J11" s="741" t="s">
        <v>7</v>
      </c>
      <c r="K11" s="741" t="s">
        <v>8</v>
      </c>
      <c r="L11" s="741" t="s">
        <v>9</v>
      </c>
      <c r="M11" s="741" t="s">
        <v>10</v>
      </c>
      <c r="N11" s="741" t="s">
        <v>11</v>
      </c>
      <c r="O11" s="741" t="s">
        <v>12</v>
      </c>
      <c r="P11" s="741" t="s">
        <v>13</v>
      </c>
      <c r="Q11" s="741" t="s">
        <v>14</v>
      </c>
      <c r="R11" s="741" t="s">
        <v>15</v>
      </c>
      <c r="S11" s="741" t="s">
        <v>16</v>
      </c>
      <c r="T11" s="784"/>
    </row>
    <row r="12" spans="1:20" s="402" customFormat="1">
      <c r="A12" s="741"/>
      <c r="B12" s="741"/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85"/>
    </row>
    <row r="13" spans="1:20" ht="141.75">
      <c r="A13" s="147" t="s">
        <v>427</v>
      </c>
      <c r="B13" s="147" t="s">
        <v>428</v>
      </c>
      <c r="C13" s="147" t="s">
        <v>429</v>
      </c>
      <c r="D13" s="176" t="s">
        <v>430</v>
      </c>
      <c r="E13" s="382"/>
      <c r="F13" s="176"/>
      <c r="G13" s="176" t="s">
        <v>431</v>
      </c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76" t="s">
        <v>1572</v>
      </c>
    </row>
    <row r="14" spans="1:20" ht="101.25">
      <c r="A14" s="147" t="s">
        <v>432</v>
      </c>
      <c r="B14" s="147" t="s">
        <v>433</v>
      </c>
      <c r="C14" s="147" t="s">
        <v>434</v>
      </c>
      <c r="D14" s="147" t="s">
        <v>435</v>
      </c>
      <c r="E14" s="382">
        <v>10000</v>
      </c>
      <c r="F14" s="176" t="s">
        <v>38</v>
      </c>
      <c r="G14" s="176" t="s">
        <v>436</v>
      </c>
      <c r="H14" s="411"/>
      <c r="I14" s="411"/>
      <c r="J14" s="411"/>
      <c r="K14" s="411"/>
      <c r="L14" s="411"/>
      <c r="M14" s="411"/>
      <c r="N14" s="411"/>
      <c r="O14" s="411"/>
      <c r="P14" s="411"/>
      <c r="Q14" s="394">
        <v>5000</v>
      </c>
      <c r="R14" s="394">
        <v>5000</v>
      </c>
      <c r="S14" s="411"/>
      <c r="T14" s="176" t="s">
        <v>1572</v>
      </c>
    </row>
    <row r="15" spans="1:20" s="402" customFormat="1" ht="47.25">
      <c r="A15" s="736" t="s">
        <v>1575</v>
      </c>
      <c r="B15" s="737"/>
      <c r="C15" s="737"/>
      <c r="D15" s="738"/>
      <c r="E15" s="412">
        <f>SUM(E8:E14)</f>
        <v>20800</v>
      </c>
      <c r="F15" s="413"/>
      <c r="G15" s="413"/>
      <c r="H15" s="414">
        <f>SUM(H8:H14)</f>
        <v>0</v>
      </c>
      <c r="I15" s="414">
        <f t="shared" ref="I15:S15" si="0">SUM(I8:I14)</f>
        <v>0</v>
      </c>
      <c r="J15" s="414">
        <f t="shared" si="0"/>
        <v>3600</v>
      </c>
      <c r="K15" s="414">
        <f t="shared" si="0"/>
        <v>0</v>
      </c>
      <c r="L15" s="414">
        <f t="shared" si="0"/>
        <v>0</v>
      </c>
      <c r="M15" s="414">
        <f t="shared" si="0"/>
        <v>0</v>
      </c>
      <c r="N15" s="414">
        <f t="shared" si="0"/>
        <v>3600</v>
      </c>
      <c r="O15" s="414">
        <f t="shared" si="0"/>
        <v>0</v>
      </c>
      <c r="P15" s="414">
        <f t="shared" si="0"/>
        <v>0</v>
      </c>
      <c r="Q15" s="414">
        <f t="shared" si="0"/>
        <v>5000</v>
      </c>
      <c r="R15" s="414">
        <f t="shared" si="0"/>
        <v>8600</v>
      </c>
      <c r="S15" s="414">
        <f t="shared" si="0"/>
        <v>0</v>
      </c>
      <c r="T15" s="412"/>
    </row>
    <row r="16" spans="1:20">
      <c r="A16" s="409" t="s">
        <v>437</v>
      </c>
      <c r="B16" s="410"/>
      <c r="C16" s="410"/>
      <c r="D16" s="410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</row>
    <row r="17" spans="1:20">
      <c r="A17" s="195" t="s">
        <v>438</v>
      </c>
      <c r="B17" s="416"/>
      <c r="C17" s="416"/>
      <c r="D17" s="416"/>
      <c r="E17" s="416"/>
      <c r="F17" s="416"/>
      <c r="G17" s="416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6"/>
    </row>
    <row r="18" spans="1:20" ht="121.5">
      <c r="A18" s="147" t="s">
        <v>439</v>
      </c>
      <c r="B18" s="147" t="s">
        <v>440</v>
      </c>
      <c r="C18" s="147" t="s">
        <v>441</v>
      </c>
      <c r="D18" s="147" t="s">
        <v>442</v>
      </c>
      <c r="E18" s="382">
        <v>36920</v>
      </c>
      <c r="F18" s="176" t="s">
        <v>85</v>
      </c>
      <c r="G18" s="176" t="s">
        <v>443</v>
      </c>
      <c r="H18" s="411"/>
      <c r="I18" s="411"/>
      <c r="J18" s="411"/>
      <c r="K18" s="411"/>
      <c r="L18" s="411"/>
      <c r="M18" s="411"/>
      <c r="N18" s="411"/>
      <c r="O18" s="394">
        <v>18460</v>
      </c>
      <c r="P18" s="394">
        <v>18460</v>
      </c>
      <c r="Q18" s="411"/>
      <c r="R18" s="411"/>
      <c r="S18" s="411"/>
      <c r="T18" s="418" t="s">
        <v>1573</v>
      </c>
    </row>
    <row r="19" spans="1:20" s="402" customFormat="1">
      <c r="A19" s="741" t="s">
        <v>0</v>
      </c>
      <c r="B19" s="741" t="s">
        <v>1</v>
      </c>
      <c r="C19" s="741" t="s">
        <v>17</v>
      </c>
      <c r="D19" s="741" t="s">
        <v>18</v>
      </c>
      <c r="E19" s="741" t="s">
        <v>2</v>
      </c>
      <c r="F19" s="741"/>
      <c r="G19" s="741" t="s">
        <v>19</v>
      </c>
      <c r="H19" s="741" t="s">
        <v>3</v>
      </c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83" t="s">
        <v>20</v>
      </c>
    </row>
    <row r="20" spans="1:20" s="402" customFormat="1">
      <c r="A20" s="741"/>
      <c r="B20" s="741"/>
      <c r="C20" s="741"/>
      <c r="D20" s="741"/>
      <c r="E20" s="741" t="s">
        <v>21</v>
      </c>
      <c r="F20" s="741" t="s">
        <v>4</v>
      </c>
      <c r="G20" s="741"/>
      <c r="H20" s="741" t="s">
        <v>5</v>
      </c>
      <c r="I20" s="741" t="s">
        <v>6</v>
      </c>
      <c r="J20" s="741" t="s">
        <v>7</v>
      </c>
      <c r="K20" s="741" t="s">
        <v>8</v>
      </c>
      <c r="L20" s="741" t="s">
        <v>9</v>
      </c>
      <c r="M20" s="741" t="s">
        <v>10</v>
      </c>
      <c r="N20" s="741" t="s">
        <v>11</v>
      </c>
      <c r="O20" s="741" t="s">
        <v>12</v>
      </c>
      <c r="P20" s="741" t="s">
        <v>13</v>
      </c>
      <c r="Q20" s="741" t="s">
        <v>14</v>
      </c>
      <c r="R20" s="741" t="s">
        <v>15</v>
      </c>
      <c r="S20" s="741" t="s">
        <v>16</v>
      </c>
      <c r="T20" s="784"/>
    </row>
    <row r="21" spans="1:20" s="402" customFormat="1">
      <c r="A21" s="741"/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85"/>
    </row>
    <row r="22" spans="1:20" ht="141.75">
      <c r="A22" s="147" t="s">
        <v>444</v>
      </c>
      <c r="B22" s="147" t="s">
        <v>445</v>
      </c>
      <c r="C22" s="147" t="s">
        <v>446</v>
      </c>
      <c r="D22" s="147" t="s">
        <v>447</v>
      </c>
      <c r="E22" s="382">
        <v>49000</v>
      </c>
      <c r="F22" s="176" t="s">
        <v>85</v>
      </c>
      <c r="G22" s="176" t="s">
        <v>448</v>
      </c>
      <c r="H22" s="411"/>
      <c r="I22" s="411"/>
      <c r="J22" s="411"/>
      <c r="K22" s="394">
        <v>8100</v>
      </c>
      <c r="L22" s="394">
        <v>8100</v>
      </c>
      <c r="M22" s="394">
        <v>8100</v>
      </c>
      <c r="N22" s="394">
        <v>8100</v>
      </c>
      <c r="O22" s="394">
        <v>8100</v>
      </c>
      <c r="P22" s="394">
        <v>8500</v>
      </c>
      <c r="Q22" s="411"/>
      <c r="R22" s="411"/>
      <c r="S22" s="411"/>
      <c r="T22" s="418" t="s">
        <v>1573</v>
      </c>
    </row>
    <row r="23" spans="1:20">
      <c r="A23" s="419" t="s">
        <v>449</v>
      </c>
      <c r="B23" s="147"/>
      <c r="C23" s="147"/>
      <c r="D23" s="147"/>
      <c r="E23" s="382"/>
      <c r="F23" s="176"/>
      <c r="G23" s="176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8"/>
    </row>
    <row r="24" spans="1:20" ht="141.75">
      <c r="A24" s="147" t="s">
        <v>450</v>
      </c>
      <c r="B24" s="147" t="s">
        <v>451</v>
      </c>
      <c r="C24" s="147" t="s">
        <v>452</v>
      </c>
      <c r="D24" s="147" t="s">
        <v>453</v>
      </c>
      <c r="E24" s="382">
        <v>34880</v>
      </c>
      <c r="F24" s="176" t="s">
        <v>85</v>
      </c>
      <c r="G24" s="176" t="s">
        <v>448</v>
      </c>
      <c r="H24" s="411"/>
      <c r="I24" s="411"/>
      <c r="J24" s="411"/>
      <c r="K24" s="394">
        <v>5800</v>
      </c>
      <c r="L24" s="394">
        <v>5800</v>
      </c>
      <c r="M24" s="394">
        <v>5800</v>
      </c>
      <c r="N24" s="394">
        <v>5800</v>
      </c>
      <c r="O24" s="394">
        <v>5800</v>
      </c>
      <c r="P24" s="394">
        <v>5880</v>
      </c>
      <c r="Q24" s="411"/>
      <c r="R24" s="411"/>
      <c r="S24" s="411"/>
      <c r="T24" s="418" t="s">
        <v>1573</v>
      </c>
    </row>
    <row r="25" spans="1:20" ht="54.75">
      <c r="A25" s="736" t="s">
        <v>1574</v>
      </c>
      <c r="B25" s="737"/>
      <c r="C25" s="737"/>
      <c r="D25" s="738"/>
      <c r="E25" s="420">
        <f>SUM(E18:E24)</f>
        <v>120800</v>
      </c>
      <c r="F25" s="413"/>
      <c r="G25" s="413"/>
      <c r="H25" s="421">
        <f t="shared" ref="H25:S25" si="1">SUM(H17:H24)</f>
        <v>0</v>
      </c>
      <c r="I25" s="421">
        <f t="shared" si="1"/>
        <v>0</v>
      </c>
      <c r="J25" s="421">
        <f t="shared" si="1"/>
        <v>0</v>
      </c>
      <c r="K25" s="421">
        <f t="shared" si="1"/>
        <v>13900</v>
      </c>
      <c r="L25" s="421">
        <f t="shared" si="1"/>
        <v>13900</v>
      </c>
      <c r="M25" s="421">
        <f t="shared" si="1"/>
        <v>13900</v>
      </c>
      <c r="N25" s="421">
        <f t="shared" si="1"/>
        <v>13900</v>
      </c>
      <c r="O25" s="421">
        <f t="shared" si="1"/>
        <v>32360</v>
      </c>
      <c r="P25" s="421">
        <f t="shared" si="1"/>
        <v>32840</v>
      </c>
      <c r="Q25" s="421">
        <f t="shared" si="1"/>
        <v>0</v>
      </c>
      <c r="R25" s="421">
        <f t="shared" si="1"/>
        <v>0</v>
      </c>
      <c r="S25" s="421">
        <f t="shared" si="1"/>
        <v>0</v>
      </c>
      <c r="T25" s="412"/>
    </row>
    <row r="26" spans="1:20" ht="54.75">
      <c r="A26" s="786" t="s">
        <v>1342</v>
      </c>
      <c r="B26" s="786"/>
      <c r="C26" s="786"/>
      <c r="D26" s="786"/>
      <c r="E26" s="422">
        <f>E15+E25</f>
        <v>141600</v>
      </c>
      <c r="F26" s="400"/>
      <c r="G26" s="400"/>
      <c r="H26" s="423">
        <f t="shared" ref="H26:S26" si="2">H15+H25</f>
        <v>0</v>
      </c>
      <c r="I26" s="423">
        <f t="shared" si="2"/>
        <v>0</v>
      </c>
      <c r="J26" s="423">
        <f t="shared" si="2"/>
        <v>3600</v>
      </c>
      <c r="K26" s="423">
        <f t="shared" si="2"/>
        <v>13900</v>
      </c>
      <c r="L26" s="423">
        <f t="shared" si="2"/>
        <v>13900</v>
      </c>
      <c r="M26" s="423">
        <f t="shared" si="2"/>
        <v>13900</v>
      </c>
      <c r="N26" s="423">
        <f t="shared" si="2"/>
        <v>17500</v>
      </c>
      <c r="O26" s="423">
        <f t="shared" si="2"/>
        <v>32360</v>
      </c>
      <c r="P26" s="423">
        <f t="shared" si="2"/>
        <v>32840</v>
      </c>
      <c r="Q26" s="423">
        <f t="shared" si="2"/>
        <v>5000</v>
      </c>
      <c r="R26" s="423">
        <f t="shared" si="2"/>
        <v>8600</v>
      </c>
      <c r="S26" s="423">
        <f t="shared" si="2"/>
        <v>0</v>
      </c>
      <c r="T26" s="422"/>
    </row>
    <row r="27" spans="1:20" s="402" customFormat="1" ht="23.25">
      <c r="A27" s="787" t="s">
        <v>641</v>
      </c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</row>
    <row r="28" spans="1:20" ht="23.25">
      <c r="A28" s="401" t="s">
        <v>64</v>
      </c>
      <c r="B28" s="403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</row>
    <row r="29" spans="1:20" ht="10.5" customHeight="1">
      <c r="A29" s="399"/>
      <c r="B29" s="406"/>
      <c r="C29" s="406"/>
      <c r="D29" s="406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</row>
    <row r="30" spans="1:20">
      <c r="A30" s="741" t="s">
        <v>0</v>
      </c>
      <c r="B30" s="741" t="s">
        <v>1</v>
      </c>
      <c r="C30" s="741" t="s">
        <v>17</v>
      </c>
      <c r="D30" s="741" t="s">
        <v>18</v>
      </c>
      <c r="E30" s="741" t="s">
        <v>2</v>
      </c>
      <c r="F30" s="741"/>
      <c r="G30" s="741" t="s">
        <v>19</v>
      </c>
      <c r="H30" s="741" t="s">
        <v>3</v>
      </c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 t="s">
        <v>20</v>
      </c>
    </row>
    <row r="31" spans="1:20">
      <c r="A31" s="741"/>
      <c r="B31" s="741"/>
      <c r="C31" s="741"/>
      <c r="D31" s="741"/>
      <c r="E31" s="741" t="s">
        <v>21</v>
      </c>
      <c r="F31" s="741" t="s">
        <v>4</v>
      </c>
      <c r="G31" s="741"/>
      <c r="H31" s="782" t="s">
        <v>5</v>
      </c>
      <c r="I31" s="782" t="s">
        <v>6</v>
      </c>
      <c r="J31" s="782" t="s">
        <v>7</v>
      </c>
      <c r="K31" s="782" t="s">
        <v>8</v>
      </c>
      <c r="L31" s="782" t="s">
        <v>9</v>
      </c>
      <c r="M31" s="782" t="s">
        <v>10</v>
      </c>
      <c r="N31" s="782" t="s">
        <v>11</v>
      </c>
      <c r="O31" s="782" t="s">
        <v>12</v>
      </c>
      <c r="P31" s="782" t="s">
        <v>13</v>
      </c>
      <c r="Q31" s="782" t="s">
        <v>14</v>
      </c>
      <c r="R31" s="782" t="s">
        <v>15</v>
      </c>
      <c r="S31" s="782" t="s">
        <v>16</v>
      </c>
      <c r="T31" s="741"/>
    </row>
    <row r="32" spans="1:20">
      <c r="A32" s="741"/>
      <c r="B32" s="741"/>
      <c r="C32" s="741"/>
      <c r="D32" s="741"/>
      <c r="E32" s="741"/>
      <c r="F32" s="741"/>
      <c r="G32" s="741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41"/>
    </row>
    <row r="33" spans="1:20">
      <c r="A33" s="400" t="s">
        <v>676</v>
      </c>
      <c r="B33" s="424"/>
      <c r="C33" s="424"/>
      <c r="D33" s="424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</row>
    <row r="34" spans="1:20" ht="100.5" customHeight="1">
      <c r="A34" s="147" t="s">
        <v>677</v>
      </c>
      <c r="B34" s="147" t="s">
        <v>678</v>
      </c>
      <c r="C34" s="147" t="s">
        <v>679</v>
      </c>
      <c r="D34" s="147" t="s">
        <v>680</v>
      </c>
      <c r="E34" s="381">
        <v>41200</v>
      </c>
      <c r="F34" s="176" t="s">
        <v>38</v>
      </c>
      <c r="G34" s="147" t="s">
        <v>681</v>
      </c>
      <c r="H34" s="142">
        <v>3435</v>
      </c>
      <c r="I34" s="142">
        <v>3435</v>
      </c>
      <c r="J34" s="142">
        <v>3435</v>
      </c>
      <c r="K34" s="142">
        <v>3435</v>
      </c>
      <c r="L34" s="142">
        <v>3435</v>
      </c>
      <c r="M34" s="142">
        <v>3435</v>
      </c>
      <c r="N34" s="142">
        <v>3435</v>
      </c>
      <c r="O34" s="142">
        <v>3435</v>
      </c>
      <c r="P34" s="142">
        <v>3435</v>
      </c>
      <c r="Q34" s="142">
        <v>3435</v>
      </c>
      <c r="R34" s="142">
        <v>3435</v>
      </c>
      <c r="S34" s="142">
        <v>3415</v>
      </c>
      <c r="T34" s="147" t="s">
        <v>645</v>
      </c>
    </row>
    <row r="35" spans="1:20" ht="60.75">
      <c r="A35" s="147" t="s">
        <v>682</v>
      </c>
      <c r="B35" s="147" t="s">
        <v>683</v>
      </c>
      <c r="C35" s="147" t="s">
        <v>684</v>
      </c>
      <c r="D35" s="147" t="s">
        <v>685</v>
      </c>
      <c r="E35" s="426">
        <v>78800</v>
      </c>
      <c r="F35" s="176" t="s">
        <v>38</v>
      </c>
      <c r="G35" s="147" t="s">
        <v>1500</v>
      </c>
      <c r="H35" s="142"/>
      <c r="I35" s="142">
        <v>39400</v>
      </c>
      <c r="J35" s="142"/>
      <c r="K35" s="142"/>
      <c r="L35" s="142"/>
      <c r="M35" s="142"/>
      <c r="N35" s="142">
        <v>39400</v>
      </c>
      <c r="O35" s="142"/>
      <c r="P35" s="142"/>
      <c r="Q35" s="142"/>
      <c r="R35" s="142"/>
      <c r="S35" s="142"/>
      <c r="T35" s="147"/>
    </row>
    <row r="36" spans="1:20" ht="243">
      <c r="A36" s="147" t="s">
        <v>686</v>
      </c>
      <c r="B36" s="147" t="s">
        <v>687</v>
      </c>
      <c r="C36" s="147" t="s">
        <v>688</v>
      </c>
      <c r="D36" s="147" t="s">
        <v>689</v>
      </c>
      <c r="E36" s="779" t="s">
        <v>690</v>
      </c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</row>
    <row r="37" spans="1:20">
      <c r="A37" s="741" t="s">
        <v>0</v>
      </c>
      <c r="B37" s="741" t="s">
        <v>1</v>
      </c>
      <c r="C37" s="741" t="s">
        <v>17</v>
      </c>
      <c r="D37" s="741" t="s">
        <v>18</v>
      </c>
      <c r="E37" s="741" t="s">
        <v>2</v>
      </c>
      <c r="F37" s="741"/>
      <c r="G37" s="741" t="s">
        <v>19</v>
      </c>
      <c r="H37" s="741" t="s">
        <v>3</v>
      </c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 t="s">
        <v>20</v>
      </c>
    </row>
    <row r="38" spans="1:20">
      <c r="A38" s="741"/>
      <c r="B38" s="741"/>
      <c r="C38" s="741"/>
      <c r="D38" s="741"/>
      <c r="E38" s="741" t="s">
        <v>21</v>
      </c>
      <c r="F38" s="741" t="s">
        <v>4</v>
      </c>
      <c r="G38" s="741"/>
      <c r="H38" s="782" t="s">
        <v>5</v>
      </c>
      <c r="I38" s="782" t="s">
        <v>6</v>
      </c>
      <c r="J38" s="782" t="s">
        <v>7</v>
      </c>
      <c r="K38" s="782" t="s">
        <v>8</v>
      </c>
      <c r="L38" s="782" t="s">
        <v>9</v>
      </c>
      <c r="M38" s="782" t="s">
        <v>10</v>
      </c>
      <c r="N38" s="782" t="s">
        <v>11</v>
      </c>
      <c r="O38" s="782" t="s">
        <v>12</v>
      </c>
      <c r="P38" s="782" t="s">
        <v>13</v>
      </c>
      <c r="Q38" s="782" t="s">
        <v>14</v>
      </c>
      <c r="R38" s="782" t="s">
        <v>15</v>
      </c>
      <c r="S38" s="782" t="s">
        <v>16</v>
      </c>
      <c r="T38" s="741"/>
    </row>
    <row r="39" spans="1:20">
      <c r="A39" s="741"/>
      <c r="B39" s="741"/>
      <c r="C39" s="741"/>
      <c r="D39" s="741"/>
      <c r="E39" s="741"/>
      <c r="F39" s="741"/>
      <c r="G39" s="741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41"/>
    </row>
    <row r="40" spans="1:20" ht="243">
      <c r="A40" s="147" t="s">
        <v>691</v>
      </c>
      <c r="B40" s="147"/>
      <c r="C40" s="147" t="s">
        <v>692</v>
      </c>
      <c r="D40" s="147" t="s">
        <v>693</v>
      </c>
      <c r="E40" s="779" t="s">
        <v>690</v>
      </c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</row>
    <row r="41" spans="1:20" ht="162">
      <c r="A41" s="147" t="s">
        <v>694</v>
      </c>
      <c r="B41" s="147"/>
      <c r="C41" s="147" t="s">
        <v>695</v>
      </c>
      <c r="D41" s="147" t="s">
        <v>696</v>
      </c>
      <c r="E41" s="779" t="s">
        <v>690</v>
      </c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</row>
    <row r="42" spans="1:20" ht="101.25">
      <c r="A42" s="147" t="s">
        <v>697</v>
      </c>
      <c r="B42" s="147" t="s">
        <v>678</v>
      </c>
      <c r="C42" s="147" t="s">
        <v>1422</v>
      </c>
      <c r="D42" s="147" t="s">
        <v>698</v>
      </c>
      <c r="E42" s="381"/>
      <c r="F42" s="176" t="s">
        <v>38</v>
      </c>
      <c r="G42" s="147" t="s">
        <v>699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7" t="s">
        <v>645</v>
      </c>
    </row>
    <row r="43" spans="1:20">
      <c r="A43" s="741" t="s">
        <v>0</v>
      </c>
      <c r="B43" s="741" t="s">
        <v>1</v>
      </c>
      <c r="C43" s="741" t="s">
        <v>17</v>
      </c>
      <c r="D43" s="741" t="s">
        <v>18</v>
      </c>
      <c r="E43" s="741" t="s">
        <v>2</v>
      </c>
      <c r="F43" s="741"/>
      <c r="G43" s="741" t="s">
        <v>19</v>
      </c>
      <c r="H43" s="741" t="s">
        <v>3</v>
      </c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 t="s">
        <v>20</v>
      </c>
    </row>
    <row r="44" spans="1:20">
      <c r="A44" s="741"/>
      <c r="B44" s="741"/>
      <c r="C44" s="741"/>
      <c r="D44" s="741"/>
      <c r="E44" s="741" t="s">
        <v>21</v>
      </c>
      <c r="F44" s="741" t="s">
        <v>4</v>
      </c>
      <c r="G44" s="741"/>
      <c r="H44" s="782" t="s">
        <v>5</v>
      </c>
      <c r="I44" s="782" t="s">
        <v>6</v>
      </c>
      <c r="J44" s="782" t="s">
        <v>7</v>
      </c>
      <c r="K44" s="782" t="s">
        <v>8</v>
      </c>
      <c r="L44" s="782" t="s">
        <v>9</v>
      </c>
      <c r="M44" s="782" t="s">
        <v>10</v>
      </c>
      <c r="N44" s="782" t="s">
        <v>11</v>
      </c>
      <c r="O44" s="782" t="s">
        <v>12</v>
      </c>
      <c r="P44" s="782" t="s">
        <v>13</v>
      </c>
      <c r="Q44" s="782" t="s">
        <v>14</v>
      </c>
      <c r="R44" s="782" t="s">
        <v>15</v>
      </c>
      <c r="S44" s="782" t="s">
        <v>16</v>
      </c>
      <c r="T44" s="741"/>
    </row>
    <row r="45" spans="1:20">
      <c r="A45" s="741"/>
      <c r="B45" s="741"/>
      <c r="C45" s="741"/>
      <c r="D45" s="741"/>
      <c r="E45" s="741"/>
      <c r="F45" s="741"/>
      <c r="G45" s="741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41"/>
    </row>
    <row r="46" spans="1:20" ht="101.25">
      <c r="A46" s="147" t="s">
        <v>700</v>
      </c>
      <c r="B46" s="147" t="s">
        <v>701</v>
      </c>
      <c r="C46" s="147" t="s">
        <v>702</v>
      </c>
      <c r="D46" s="147" t="s">
        <v>703</v>
      </c>
      <c r="E46" s="426">
        <v>5000</v>
      </c>
      <c r="F46" s="176" t="s">
        <v>38</v>
      </c>
      <c r="G46" s="427">
        <v>22275</v>
      </c>
      <c r="H46" s="142"/>
      <c r="I46" s="142"/>
      <c r="J46" s="142">
        <v>5000</v>
      </c>
      <c r="K46" s="142"/>
      <c r="L46" s="142"/>
      <c r="M46" s="142"/>
      <c r="N46" s="142"/>
      <c r="O46" s="142"/>
      <c r="P46" s="142"/>
      <c r="Q46" s="142"/>
      <c r="R46" s="142"/>
      <c r="S46" s="142"/>
      <c r="T46" s="147" t="s">
        <v>645</v>
      </c>
    </row>
    <row r="47" spans="1:20" ht="222.75">
      <c r="A47" s="147" t="s">
        <v>1427</v>
      </c>
      <c r="B47" s="147" t="s">
        <v>683</v>
      </c>
      <c r="C47" s="147" t="s">
        <v>704</v>
      </c>
      <c r="D47" s="147" t="s">
        <v>705</v>
      </c>
      <c r="E47" s="426">
        <v>256880</v>
      </c>
      <c r="F47" s="176" t="s">
        <v>38</v>
      </c>
      <c r="G47" s="427" t="s">
        <v>706</v>
      </c>
      <c r="H47" s="142"/>
      <c r="I47" s="142"/>
      <c r="J47" s="142"/>
      <c r="K47" s="142">
        <v>128440</v>
      </c>
      <c r="L47" s="142"/>
      <c r="M47" s="142"/>
      <c r="N47" s="142"/>
      <c r="O47" s="142">
        <v>128440</v>
      </c>
      <c r="P47" s="142"/>
      <c r="Q47" s="142"/>
      <c r="R47" s="142"/>
      <c r="S47" s="142"/>
      <c r="T47" s="147" t="s">
        <v>645</v>
      </c>
    </row>
    <row r="48" spans="1:20">
      <c r="A48" s="741" t="s">
        <v>0</v>
      </c>
      <c r="B48" s="741" t="s">
        <v>1</v>
      </c>
      <c r="C48" s="741" t="s">
        <v>17</v>
      </c>
      <c r="D48" s="741" t="s">
        <v>18</v>
      </c>
      <c r="E48" s="741" t="s">
        <v>2</v>
      </c>
      <c r="F48" s="741"/>
      <c r="G48" s="741" t="s">
        <v>19</v>
      </c>
      <c r="H48" s="741" t="s">
        <v>3</v>
      </c>
      <c r="I48" s="741"/>
      <c r="J48" s="741"/>
      <c r="K48" s="741"/>
      <c r="L48" s="741"/>
      <c r="M48" s="741"/>
      <c r="N48" s="741"/>
      <c r="O48" s="741"/>
      <c r="P48" s="741"/>
      <c r="Q48" s="741"/>
      <c r="R48" s="741"/>
      <c r="S48" s="741"/>
      <c r="T48" s="741" t="s">
        <v>20</v>
      </c>
    </row>
    <row r="49" spans="1:20">
      <c r="A49" s="741"/>
      <c r="B49" s="741"/>
      <c r="C49" s="741"/>
      <c r="D49" s="741"/>
      <c r="E49" s="741" t="s">
        <v>21</v>
      </c>
      <c r="F49" s="741" t="s">
        <v>4</v>
      </c>
      <c r="G49" s="741"/>
      <c r="H49" s="782" t="s">
        <v>5</v>
      </c>
      <c r="I49" s="782" t="s">
        <v>6</v>
      </c>
      <c r="J49" s="782" t="s">
        <v>7</v>
      </c>
      <c r="K49" s="782" t="s">
        <v>8</v>
      </c>
      <c r="L49" s="782" t="s">
        <v>9</v>
      </c>
      <c r="M49" s="782" t="s">
        <v>10</v>
      </c>
      <c r="N49" s="782" t="s">
        <v>11</v>
      </c>
      <c r="O49" s="782" t="s">
        <v>12</v>
      </c>
      <c r="P49" s="782" t="s">
        <v>13</v>
      </c>
      <c r="Q49" s="782" t="s">
        <v>14</v>
      </c>
      <c r="R49" s="782" t="s">
        <v>15</v>
      </c>
      <c r="S49" s="782" t="s">
        <v>16</v>
      </c>
      <c r="T49" s="741"/>
    </row>
    <row r="50" spans="1:20">
      <c r="A50" s="741"/>
      <c r="B50" s="741"/>
      <c r="C50" s="741"/>
      <c r="D50" s="741"/>
      <c r="E50" s="741"/>
      <c r="F50" s="741"/>
      <c r="G50" s="741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41"/>
    </row>
    <row r="51" spans="1:20" ht="324">
      <c r="A51" s="147" t="s">
        <v>1428</v>
      </c>
      <c r="B51" s="147" t="s">
        <v>683</v>
      </c>
      <c r="C51" s="147" t="s">
        <v>707</v>
      </c>
      <c r="D51" s="147" t="s">
        <v>708</v>
      </c>
      <c r="E51" s="779" t="s">
        <v>690</v>
      </c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</row>
    <row r="52" spans="1:20" s="410" customFormat="1" ht="60.75">
      <c r="A52" s="741" t="s">
        <v>55</v>
      </c>
      <c r="B52" s="741"/>
      <c r="C52" s="741"/>
      <c r="D52" s="741"/>
      <c r="E52" s="513">
        <f>SUM(E34:E51)</f>
        <v>381880</v>
      </c>
      <c r="F52" s="514"/>
      <c r="G52" s="514"/>
      <c r="H52" s="515">
        <f>SUM(H34:H51)</f>
        <v>3435</v>
      </c>
      <c r="I52" s="515">
        <f t="shared" ref="I52:S52" si="3">SUM(I34:I51)</f>
        <v>42835</v>
      </c>
      <c r="J52" s="515">
        <f t="shared" si="3"/>
        <v>8435</v>
      </c>
      <c r="K52" s="515">
        <f t="shared" si="3"/>
        <v>131875</v>
      </c>
      <c r="L52" s="515">
        <f t="shared" si="3"/>
        <v>3435</v>
      </c>
      <c r="M52" s="515">
        <f t="shared" si="3"/>
        <v>3435</v>
      </c>
      <c r="N52" s="515">
        <f t="shared" si="3"/>
        <v>42835</v>
      </c>
      <c r="O52" s="515">
        <f t="shared" si="3"/>
        <v>131875</v>
      </c>
      <c r="P52" s="515">
        <f t="shared" si="3"/>
        <v>3435</v>
      </c>
      <c r="Q52" s="515">
        <f t="shared" si="3"/>
        <v>3435</v>
      </c>
      <c r="R52" s="515">
        <f t="shared" si="3"/>
        <v>3435</v>
      </c>
      <c r="S52" s="515">
        <f t="shared" si="3"/>
        <v>3415</v>
      </c>
      <c r="T52" s="516"/>
    </row>
    <row r="53" spans="1:20" ht="23.25">
      <c r="A53" s="780" t="s">
        <v>641</v>
      </c>
      <c r="B53" s="780"/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</row>
    <row r="54" spans="1:20" ht="23.25">
      <c r="A54" s="781" t="s">
        <v>65</v>
      </c>
      <c r="B54" s="781"/>
      <c r="C54" s="781"/>
      <c r="D54" s="781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</row>
    <row r="55" spans="1:20" ht="10.5" customHeight="1"/>
    <row r="56" spans="1:20" s="428" customFormat="1">
      <c r="A56" s="741" t="s">
        <v>0</v>
      </c>
      <c r="B56" s="741" t="s">
        <v>1</v>
      </c>
      <c r="C56" s="741" t="s">
        <v>17</v>
      </c>
      <c r="D56" s="741" t="s">
        <v>18</v>
      </c>
      <c r="E56" s="741" t="s">
        <v>2</v>
      </c>
      <c r="F56" s="741"/>
      <c r="G56" s="741" t="s">
        <v>19</v>
      </c>
      <c r="H56" s="741" t="s">
        <v>3</v>
      </c>
      <c r="I56" s="741"/>
      <c r="J56" s="741"/>
      <c r="K56" s="741"/>
      <c r="L56" s="741"/>
      <c r="M56" s="741"/>
      <c r="N56" s="741"/>
      <c r="O56" s="741"/>
      <c r="P56" s="741"/>
      <c r="Q56" s="741"/>
      <c r="R56" s="741"/>
      <c r="S56" s="741"/>
      <c r="T56" s="741" t="s">
        <v>20</v>
      </c>
    </row>
    <row r="57" spans="1:20" s="428" customFormat="1">
      <c r="A57" s="741"/>
      <c r="B57" s="741"/>
      <c r="C57" s="741"/>
      <c r="D57" s="741"/>
      <c r="E57" s="741" t="s">
        <v>21</v>
      </c>
      <c r="F57" s="741" t="s">
        <v>4</v>
      </c>
      <c r="G57" s="741"/>
      <c r="H57" s="741" t="s">
        <v>5</v>
      </c>
      <c r="I57" s="741" t="s">
        <v>6</v>
      </c>
      <c r="J57" s="741" t="s">
        <v>7</v>
      </c>
      <c r="K57" s="741" t="s">
        <v>8</v>
      </c>
      <c r="L57" s="741" t="s">
        <v>9</v>
      </c>
      <c r="M57" s="741" t="s">
        <v>10</v>
      </c>
      <c r="N57" s="741" t="s">
        <v>11</v>
      </c>
      <c r="O57" s="741" t="s">
        <v>12</v>
      </c>
      <c r="P57" s="741" t="s">
        <v>13</v>
      </c>
      <c r="Q57" s="741" t="s">
        <v>14</v>
      </c>
      <c r="R57" s="741" t="s">
        <v>15</v>
      </c>
      <c r="S57" s="741" t="s">
        <v>16</v>
      </c>
      <c r="T57" s="741"/>
    </row>
    <row r="58" spans="1:20" s="428" customFormat="1">
      <c r="A58" s="741"/>
      <c r="B58" s="741"/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</row>
    <row r="59" spans="1:20" s="429" customFormat="1">
      <c r="A59" s="160" t="s">
        <v>709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1:20" s="429" customFormat="1" ht="60.75">
      <c r="A60" s="147" t="s">
        <v>710</v>
      </c>
      <c r="B60" s="147" t="s">
        <v>711</v>
      </c>
      <c r="C60" s="147" t="s">
        <v>712</v>
      </c>
      <c r="D60" s="147" t="s">
        <v>713</v>
      </c>
      <c r="E60" s="381"/>
      <c r="F60" s="147"/>
      <c r="G60" s="147" t="s">
        <v>714</v>
      </c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176" t="s">
        <v>1552</v>
      </c>
    </row>
    <row r="61" spans="1:20" s="429" customFormat="1" ht="121.5">
      <c r="A61" s="140" t="s">
        <v>1615</v>
      </c>
      <c r="B61" s="147" t="s">
        <v>711</v>
      </c>
      <c r="C61" s="147" t="s">
        <v>712</v>
      </c>
      <c r="D61" s="147" t="s">
        <v>713</v>
      </c>
      <c r="E61" s="382">
        <v>3600</v>
      </c>
      <c r="F61" s="176" t="s">
        <v>85</v>
      </c>
      <c r="G61" s="147" t="s">
        <v>714</v>
      </c>
      <c r="H61" s="394"/>
      <c r="I61" s="394"/>
      <c r="J61" s="394"/>
      <c r="K61" s="394">
        <v>1800</v>
      </c>
      <c r="L61" s="394"/>
      <c r="M61" s="394"/>
      <c r="N61" s="394"/>
      <c r="O61" s="394"/>
      <c r="P61" s="394">
        <v>1800</v>
      </c>
      <c r="Q61" s="394"/>
      <c r="R61" s="394"/>
      <c r="S61" s="394"/>
      <c r="T61" s="176" t="s">
        <v>1552</v>
      </c>
    </row>
    <row r="62" spans="1:20" s="429" customFormat="1" ht="121.5">
      <c r="A62" s="140" t="s">
        <v>1616</v>
      </c>
      <c r="B62" s="147" t="s">
        <v>711</v>
      </c>
      <c r="C62" s="147" t="s">
        <v>712</v>
      </c>
      <c r="D62" s="147" t="s">
        <v>713</v>
      </c>
      <c r="E62" s="382">
        <v>3600</v>
      </c>
      <c r="F62" s="176" t="s">
        <v>85</v>
      </c>
      <c r="G62" s="147" t="s">
        <v>714</v>
      </c>
      <c r="H62" s="394"/>
      <c r="I62" s="394"/>
      <c r="J62" s="394">
        <v>1800</v>
      </c>
      <c r="K62" s="394"/>
      <c r="L62" s="394"/>
      <c r="M62" s="394"/>
      <c r="N62" s="394"/>
      <c r="O62" s="394">
        <v>1800</v>
      </c>
      <c r="P62" s="394"/>
      <c r="Q62" s="394"/>
      <c r="R62" s="394"/>
      <c r="S62" s="394"/>
      <c r="T62" s="176" t="s">
        <v>1552</v>
      </c>
    </row>
    <row r="63" spans="1:20" s="429" customFormat="1" ht="121.5">
      <c r="A63" s="140" t="s">
        <v>715</v>
      </c>
      <c r="B63" s="147" t="s">
        <v>711</v>
      </c>
      <c r="C63" s="147" t="s">
        <v>712</v>
      </c>
      <c r="D63" s="147" t="s">
        <v>713</v>
      </c>
      <c r="E63" s="382">
        <v>14400</v>
      </c>
      <c r="F63" s="176" t="s">
        <v>85</v>
      </c>
      <c r="G63" s="147" t="s">
        <v>714</v>
      </c>
      <c r="H63" s="394"/>
      <c r="I63" s="394"/>
      <c r="J63" s="394">
        <v>4800</v>
      </c>
      <c r="K63" s="394"/>
      <c r="L63" s="394"/>
      <c r="M63" s="394">
        <v>4800</v>
      </c>
      <c r="N63" s="394"/>
      <c r="O63" s="394">
        <v>4800</v>
      </c>
      <c r="P63" s="394"/>
      <c r="Q63" s="394"/>
      <c r="R63" s="394"/>
      <c r="S63" s="394"/>
      <c r="T63" s="176" t="s">
        <v>1552</v>
      </c>
    </row>
    <row r="64" spans="1:20" s="428" customFormat="1">
      <c r="A64" s="741" t="s">
        <v>0</v>
      </c>
      <c r="B64" s="741" t="s">
        <v>1</v>
      </c>
      <c r="C64" s="741" t="s">
        <v>17</v>
      </c>
      <c r="D64" s="741" t="s">
        <v>18</v>
      </c>
      <c r="E64" s="741" t="s">
        <v>2</v>
      </c>
      <c r="F64" s="741"/>
      <c r="G64" s="741" t="s">
        <v>19</v>
      </c>
      <c r="H64" s="741" t="s">
        <v>3</v>
      </c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 t="s">
        <v>20</v>
      </c>
    </row>
    <row r="65" spans="1:21" s="428" customFormat="1">
      <c r="A65" s="741"/>
      <c r="B65" s="741"/>
      <c r="C65" s="741"/>
      <c r="D65" s="741"/>
      <c r="E65" s="741" t="s">
        <v>21</v>
      </c>
      <c r="F65" s="741" t="s">
        <v>4</v>
      </c>
      <c r="G65" s="741"/>
      <c r="H65" s="741" t="s">
        <v>5</v>
      </c>
      <c r="I65" s="741" t="s">
        <v>6</v>
      </c>
      <c r="J65" s="741" t="s">
        <v>7</v>
      </c>
      <c r="K65" s="741" t="s">
        <v>8</v>
      </c>
      <c r="L65" s="741" t="s">
        <v>9</v>
      </c>
      <c r="M65" s="741" t="s">
        <v>10</v>
      </c>
      <c r="N65" s="741" t="s">
        <v>11</v>
      </c>
      <c r="O65" s="741" t="s">
        <v>12</v>
      </c>
      <c r="P65" s="741" t="s">
        <v>13</v>
      </c>
      <c r="Q65" s="741" t="s">
        <v>14</v>
      </c>
      <c r="R65" s="741" t="s">
        <v>15</v>
      </c>
      <c r="S65" s="741" t="s">
        <v>16</v>
      </c>
      <c r="T65" s="741"/>
    </row>
    <row r="66" spans="1:21" s="428" customFormat="1">
      <c r="A66" s="741"/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</row>
    <row r="67" spans="1:21" s="429" customFormat="1" ht="121.5">
      <c r="A67" s="140" t="s">
        <v>716</v>
      </c>
      <c r="B67" s="147" t="s">
        <v>711</v>
      </c>
      <c r="C67" s="147" t="s">
        <v>712</v>
      </c>
      <c r="D67" s="147" t="s">
        <v>713</v>
      </c>
      <c r="E67" s="382">
        <v>14400</v>
      </c>
      <c r="F67" s="176" t="s">
        <v>85</v>
      </c>
      <c r="G67" s="147" t="s">
        <v>714</v>
      </c>
      <c r="H67" s="394"/>
      <c r="I67" s="394"/>
      <c r="J67" s="394">
        <v>4800</v>
      </c>
      <c r="K67" s="394"/>
      <c r="L67" s="394"/>
      <c r="M67" s="394">
        <v>4800</v>
      </c>
      <c r="N67" s="394"/>
      <c r="O67" s="394">
        <v>4800</v>
      </c>
      <c r="P67" s="394"/>
      <c r="Q67" s="394"/>
      <c r="R67" s="394"/>
      <c r="S67" s="394"/>
      <c r="T67" s="176" t="s">
        <v>1552</v>
      </c>
    </row>
    <row r="68" spans="1:21" s="429" customFormat="1" ht="81">
      <c r="A68" s="147" t="s">
        <v>717</v>
      </c>
      <c r="B68" s="147" t="s">
        <v>711</v>
      </c>
      <c r="C68" s="147" t="s">
        <v>712</v>
      </c>
      <c r="D68" s="147" t="s">
        <v>713</v>
      </c>
      <c r="E68" s="382">
        <v>3600</v>
      </c>
      <c r="F68" s="176" t="s">
        <v>85</v>
      </c>
      <c r="G68" s="147" t="s">
        <v>714</v>
      </c>
      <c r="H68" s="394"/>
      <c r="I68" s="394"/>
      <c r="J68" s="394"/>
      <c r="K68" s="394"/>
      <c r="L68" s="394">
        <v>1200</v>
      </c>
      <c r="M68" s="394"/>
      <c r="N68" s="394">
        <v>1200</v>
      </c>
      <c r="O68" s="394"/>
      <c r="P68" s="394">
        <v>1200</v>
      </c>
      <c r="Q68" s="394"/>
      <c r="R68" s="394"/>
      <c r="S68" s="394"/>
      <c r="T68" s="176" t="s">
        <v>1552</v>
      </c>
    </row>
    <row r="69" spans="1:21" s="429" customFormat="1" ht="81">
      <c r="A69" s="140" t="s">
        <v>718</v>
      </c>
      <c r="B69" s="147" t="s">
        <v>719</v>
      </c>
      <c r="C69" s="147" t="s">
        <v>719</v>
      </c>
      <c r="D69" s="147" t="s">
        <v>720</v>
      </c>
      <c r="E69" s="381">
        <v>10000</v>
      </c>
      <c r="F69" s="176" t="s">
        <v>85</v>
      </c>
      <c r="G69" s="431" t="s">
        <v>721</v>
      </c>
      <c r="H69" s="394"/>
      <c r="I69" s="394"/>
      <c r="J69" s="394"/>
      <c r="K69" s="394"/>
      <c r="L69" s="394"/>
      <c r="M69" s="394"/>
      <c r="N69" s="394"/>
      <c r="O69" s="394">
        <f>E69</f>
        <v>10000</v>
      </c>
      <c r="P69" s="394"/>
      <c r="Q69" s="394"/>
      <c r="R69" s="394"/>
      <c r="S69" s="394"/>
      <c r="T69" s="176" t="s">
        <v>1552</v>
      </c>
    </row>
    <row r="70" spans="1:21" s="428" customFormat="1">
      <c r="A70" s="741" t="s">
        <v>0</v>
      </c>
      <c r="B70" s="741" t="s">
        <v>1</v>
      </c>
      <c r="C70" s="741" t="s">
        <v>17</v>
      </c>
      <c r="D70" s="741" t="s">
        <v>18</v>
      </c>
      <c r="E70" s="741" t="s">
        <v>2</v>
      </c>
      <c r="F70" s="741"/>
      <c r="G70" s="741" t="s">
        <v>19</v>
      </c>
      <c r="H70" s="741" t="s">
        <v>3</v>
      </c>
      <c r="I70" s="741"/>
      <c r="J70" s="741"/>
      <c r="K70" s="741"/>
      <c r="L70" s="741"/>
      <c r="M70" s="741"/>
      <c r="N70" s="741"/>
      <c r="O70" s="741"/>
      <c r="P70" s="741"/>
      <c r="Q70" s="741"/>
      <c r="R70" s="741"/>
      <c r="S70" s="741"/>
      <c r="T70" s="741" t="s">
        <v>20</v>
      </c>
    </row>
    <row r="71" spans="1:21" s="428" customFormat="1">
      <c r="A71" s="741"/>
      <c r="B71" s="741"/>
      <c r="C71" s="741"/>
      <c r="D71" s="741"/>
      <c r="E71" s="741" t="s">
        <v>21</v>
      </c>
      <c r="F71" s="741" t="s">
        <v>4</v>
      </c>
      <c r="G71" s="741"/>
      <c r="H71" s="741" t="s">
        <v>5</v>
      </c>
      <c r="I71" s="741" t="s">
        <v>6</v>
      </c>
      <c r="J71" s="741" t="s">
        <v>7</v>
      </c>
      <c r="K71" s="741" t="s">
        <v>8</v>
      </c>
      <c r="L71" s="741" t="s">
        <v>9</v>
      </c>
      <c r="M71" s="741" t="s">
        <v>10</v>
      </c>
      <c r="N71" s="741" t="s">
        <v>11</v>
      </c>
      <c r="O71" s="741" t="s">
        <v>12</v>
      </c>
      <c r="P71" s="741" t="s">
        <v>13</v>
      </c>
      <c r="Q71" s="741" t="s">
        <v>14</v>
      </c>
      <c r="R71" s="741" t="s">
        <v>15</v>
      </c>
      <c r="S71" s="741" t="s">
        <v>16</v>
      </c>
      <c r="T71" s="741"/>
    </row>
    <row r="72" spans="1:21" s="428" customFormat="1">
      <c r="A72" s="741"/>
      <c r="B72" s="741"/>
      <c r="C72" s="741"/>
      <c r="D72" s="741"/>
      <c r="E72" s="741"/>
      <c r="F72" s="741"/>
      <c r="G72" s="741"/>
      <c r="H72" s="741"/>
      <c r="I72" s="741"/>
      <c r="J72" s="741"/>
      <c r="K72" s="741"/>
      <c r="L72" s="741"/>
      <c r="M72" s="741"/>
      <c r="N72" s="741"/>
      <c r="O72" s="741"/>
      <c r="P72" s="741"/>
      <c r="Q72" s="741"/>
      <c r="R72" s="741"/>
      <c r="S72" s="741"/>
      <c r="T72" s="741"/>
    </row>
    <row r="73" spans="1:21" s="429" customFormat="1" ht="344.25">
      <c r="A73" s="147" t="s">
        <v>722</v>
      </c>
      <c r="B73" s="147" t="s">
        <v>723</v>
      </c>
      <c r="C73" s="147" t="s">
        <v>724</v>
      </c>
      <c r="D73" s="147" t="s">
        <v>725</v>
      </c>
      <c r="E73" s="381">
        <v>24000</v>
      </c>
      <c r="F73" s="176" t="s">
        <v>85</v>
      </c>
      <c r="G73" s="147" t="s">
        <v>714</v>
      </c>
      <c r="H73" s="394"/>
      <c r="I73" s="394"/>
      <c r="J73" s="394">
        <v>4000</v>
      </c>
      <c r="K73" s="394">
        <v>4000</v>
      </c>
      <c r="L73" s="394"/>
      <c r="M73" s="394">
        <v>4000</v>
      </c>
      <c r="N73" s="394"/>
      <c r="O73" s="394">
        <v>4000</v>
      </c>
      <c r="P73" s="394">
        <v>4000</v>
      </c>
      <c r="Q73" s="394">
        <v>4000</v>
      </c>
      <c r="R73" s="394"/>
      <c r="S73" s="394"/>
      <c r="T73" s="176" t="s">
        <v>1552</v>
      </c>
    </row>
    <row r="74" spans="1:21" s="433" customFormat="1" ht="101.25">
      <c r="A74" s="147" t="s">
        <v>726</v>
      </c>
      <c r="B74" s="147" t="s">
        <v>727</v>
      </c>
      <c r="C74" s="147" t="s">
        <v>728</v>
      </c>
      <c r="D74" s="147" t="s">
        <v>729</v>
      </c>
      <c r="E74" s="432">
        <v>10000</v>
      </c>
      <c r="F74" s="176" t="s">
        <v>85</v>
      </c>
      <c r="G74" s="147" t="s">
        <v>714</v>
      </c>
      <c r="H74" s="262"/>
      <c r="I74" s="262"/>
      <c r="J74" s="262"/>
      <c r="K74" s="262">
        <v>4000</v>
      </c>
      <c r="L74" s="262"/>
      <c r="M74" s="262"/>
      <c r="N74" s="262">
        <v>4000</v>
      </c>
      <c r="O74" s="262"/>
      <c r="P74" s="262"/>
      <c r="Q74" s="262">
        <v>2000</v>
      </c>
      <c r="R74" s="262"/>
      <c r="S74" s="262"/>
      <c r="T74" s="147" t="s">
        <v>1552</v>
      </c>
    </row>
    <row r="75" spans="1:21" s="429" customFormat="1" ht="101.25">
      <c r="A75" s="140" t="s">
        <v>1420</v>
      </c>
      <c r="B75" s="140" t="s">
        <v>730</v>
      </c>
      <c r="C75" s="140" t="s">
        <v>731</v>
      </c>
      <c r="D75" s="140" t="s">
        <v>1423</v>
      </c>
      <c r="E75" s="141">
        <v>12000</v>
      </c>
      <c r="F75" s="176" t="s">
        <v>85</v>
      </c>
      <c r="G75" s="184">
        <v>22433</v>
      </c>
      <c r="H75" s="142"/>
      <c r="I75" s="142"/>
      <c r="J75" s="142"/>
      <c r="K75" s="142"/>
      <c r="L75" s="142"/>
      <c r="M75" s="142"/>
      <c r="N75" s="142"/>
      <c r="O75" s="142"/>
      <c r="P75" s="142">
        <v>12000</v>
      </c>
      <c r="Q75" s="142"/>
      <c r="R75" s="142"/>
      <c r="S75" s="142"/>
      <c r="T75" s="140" t="s">
        <v>1552</v>
      </c>
      <c r="U75" s="434"/>
    </row>
    <row r="76" spans="1:21" s="428" customFormat="1">
      <c r="A76" s="741" t="s">
        <v>0</v>
      </c>
      <c r="B76" s="741" t="s">
        <v>1</v>
      </c>
      <c r="C76" s="741" t="s">
        <v>17</v>
      </c>
      <c r="D76" s="741" t="s">
        <v>18</v>
      </c>
      <c r="E76" s="741" t="s">
        <v>2</v>
      </c>
      <c r="F76" s="741"/>
      <c r="G76" s="741" t="s">
        <v>19</v>
      </c>
      <c r="H76" s="741" t="s">
        <v>3</v>
      </c>
      <c r="I76" s="741"/>
      <c r="J76" s="741"/>
      <c r="K76" s="741"/>
      <c r="L76" s="741"/>
      <c r="M76" s="741"/>
      <c r="N76" s="741"/>
      <c r="O76" s="741"/>
      <c r="P76" s="741"/>
      <c r="Q76" s="741"/>
      <c r="R76" s="741"/>
      <c r="S76" s="741"/>
      <c r="T76" s="741" t="s">
        <v>20</v>
      </c>
    </row>
    <row r="77" spans="1:21" s="428" customFormat="1">
      <c r="A77" s="741"/>
      <c r="B77" s="741"/>
      <c r="C77" s="741"/>
      <c r="D77" s="741"/>
      <c r="E77" s="741" t="s">
        <v>21</v>
      </c>
      <c r="F77" s="741" t="s">
        <v>4</v>
      </c>
      <c r="G77" s="741"/>
      <c r="H77" s="741" t="s">
        <v>5</v>
      </c>
      <c r="I77" s="741" t="s">
        <v>6</v>
      </c>
      <c r="J77" s="741" t="s">
        <v>7</v>
      </c>
      <c r="K77" s="741" t="s">
        <v>8</v>
      </c>
      <c r="L77" s="741" t="s">
        <v>9</v>
      </c>
      <c r="M77" s="741" t="s">
        <v>10</v>
      </c>
      <c r="N77" s="741" t="s">
        <v>11</v>
      </c>
      <c r="O77" s="741" t="s">
        <v>12</v>
      </c>
      <c r="P77" s="741" t="s">
        <v>13</v>
      </c>
      <c r="Q77" s="741" t="s">
        <v>14</v>
      </c>
      <c r="R77" s="741" t="s">
        <v>15</v>
      </c>
      <c r="S77" s="741" t="s">
        <v>16</v>
      </c>
      <c r="T77" s="741"/>
    </row>
    <row r="78" spans="1:21" s="428" customFormat="1">
      <c r="A78" s="741"/>
      <c r="B78" s="741"/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741"/>
      <c r="R78" s="741"/>
      <c r="S78" s="741"/>
      <c r="T78" s="741"/>
    </row>
    <row r="79" spans="1:21" s="429" customFormat="1" ht="141.75">
      <c r="A79" s="140" t="s">
        <v>1421</v>
      </c>
      <c r="B79" s="140" t="s">
        <v>732</v>
      </c>
      <c r="C79" s="140" t="s">
        <v>733</v>
      </c>
      <c r="D79" s="140" t="s">
        <v>1424</v>
      </c>
      <c r="E79" s="141">
        <v>15000</v>
      </c>
      <c r="F79" s="176" t="s">
        <v>85</v>
      </c>
      <c r="G79" s="184">
        <v>22525</v>
      </c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>
        <v>15000</v>
      </c>
      <c r="S79" s="142"/>
      <c r="T79" s="140" t="s">
        <v>1552</v>
      </c>
      <c r="U79" s="434"/>
    </row>
    <row r="80" spans="1:21" s="429" customFormat="1" ht="81">
      <c r="A80" s="140" t="s">
        <v>734</v>
      </c>
      <c r="B80" s="140" t="s">
        <v>735</v>
      </c>
      <c r="C80" s="163"/>
      <c r="D80" s="140" t="s">
        <v>736</v>
      </c>
      <c r="E80" s="141" t="s">
        <v>1425</v>
      </c>
      <c r="F80" s="176" t="s">
        <v>85</v>
      </c>
      <c r="G80" s="140" t="s">
        <v>737</v>
      </c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6" t="s">
        <v>1552</v>
      </c>
    </row>
    <row r="81" spans="1:20" s="429" customFormat="1" ht="53.25" customHeight="1">
      <c r="A81" s="786" t="s">
        <v>55</v>
      </c>
      <c r="B81" s="786"/>
      <c r="C81" s="786"/>
      <c r="D81" s="786"/>
      <c r="E81" s="422">
        <f>SUM(E60:E80)</f>
        <v>110600</v>
      </c>
      <c r="F81" s="160"/>
      <c r="G81" s="160"/>
      <c r="H81" s="186"/>
      <c r="I81" s="186"/>
      <c r="J81" s="186">
        <f>SUM(J60:J80)</f>
        <v>15400</v>
      </c>
      <c r="K81" s="186">
        <f t="shared" ref="K81:R81" si="4">SUM(K60:K80)</f>
        <v>9800</v>
      </c>
      <c r="L81" s="186">
        <f t="shared" si="4"/>
        <v>1200</v>
      </c>
      <c r="M81" s="186">
        <f t="shared" si="4"/>
        <v>13600</v>
      </c>
      <c r="N81" s="186">
        <f t="shared" si="4"/>
        <v>5200</v>
      </c>
      <c r="O81" s="186">
        <f t="shared" si="4"/>
        <v>25400</v>
      </c>
      <c r="P81" s="186">
        <f t="shared" si="4"/>
        <v>19000</v>
      </c>
      <c r="Q81" s="186">
        <f t="shared" si="4"/>
        <v>6000</v>
      </c>
      <c r="R81" s="186">
        <f t="shared" si="4"/>
        <v>15000</v>
      </c>
      <c r="S81" s="186"/>
      <c r="T81" s="435"/>
    </row>
    <row r="82" spans="1:20" ht="23.25">
      <c r="A82" s="780" t="s">
        <v>1301</v>
      </c>
      <c r="B82" s="780"/>
      <c r="C82" s="780"/>
      <c r="D82" s="780"/>
      <c r="E82" s="780"/>
      <c r="F82" s="780"/>
      <c r="G82" s="780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</row>
    <row r="83" spans="1:20" ht="23.25">
      <c r="A83" s="781" t="s">
        <v>67</v>
      </c>
      <c r="B83" s="781"/>
      <c r="C83" s="781"/>
      <c r="D83" s="781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</row>
    <row r="84" spans="1:20" ht="12" customHeight="1"/>
    <row r="85" spans="1:20">
      <c r="A85" s="741" t="s">
        <v>0</v>
      </c>
      <c r="B85" s="741" t="s">
        <v>1</v>
      </c>
      <c r="C85" s="741" t="s">
        <v>17</v>
      </c>
      <c r="D85" s="741" t="s">
        <v>18</v>
      </c>
      <c r="E85" s="741" t="s">
        <v>2</v>
      </c>
      <c r="F85" s="741"/>
      <c r="G85" s="741" t="s">
        <v>19</v>
      </c>
      <c r="H85" s="741" t="s">
        <v>3</v>
      </c>
      <c r="I85" s="741"/>
      <c r="J85" s="741"/>
      <c r="K85" s="741"/>
      <c r="L85" s="741"/>
      <c r="M85" s="741"/>
      <c r="N85" s="741"/>
      <c r="O85" s="741"/>
      <c r="P85" s="741"/>
      <c r="Q85" s="741"/>
      <c r="R85" s="741"/>
      <c r="S85" s="741"/>
      <c r="T85" s="741" t="s">
        <v>20</v>
      </c>
    </row>
    <row r="86" spans="1:20">
      <c r="A86" s="741"/>
      <c r="B86" s="741"/>
      <c r="C86" s="741"/>
      <c r="D86" s="741"/>
      <c r="E86" s="741" t="s">
        <v>21</v>
      </c>
      <c r="F86" s="741" t="s">
        <v>4</v>
      </c>
      <c r="G86" s="741"/>
      <c r="H86" s="741" t="s">
        <v>5</v>
      </c>
      <c r="I86" s="741" t="s">
        <v>6</v>
      </c>
      <c r="J86" s="741" t="s">
        <v>7</v>
      </c>
      <c r="K86" s="741" t="s">
        <v>8</v>
      </c>
      <c r="L86" s="741" t="s">
        <v>9</v>
      </c>
      <c r="M86" s="741" t="s">
        <v>10</v>
      </c>
      <c r="N86" s="741" t="s">
        <v>42</v>
      </c>
      <c r="O86" s="741" t="s">
        <v>12</v>
      </c>
      <c r="P86" s="741" t="s">
        <v>13</v>
      </c>
      <c r="Q86" s="741" t="s">
        <v>14</v>
      </c>
      <c r="R86" s="741" t="s">
        <v>15</v>
      </c>
      <c r="S86" s="741" t="s">
        <v>16</v>
      </c>
      <c r="T86" s="741"/>
    </row>
    <row r="87" spans="1:20">
      <c r="A87" s="741"/>
      <c r="B87" s="741"/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  <c r="R87" s="741"/>
      <c r="S87" s="741"/>
      <c r="T87" s="741"/>
    </row>
    <row r="88" spans="1:20" ht="40.5">
      <c r="A88" s="793" t="s">
        <v>887</v>
      </c>
      <c r="B88" s="793"/>
      <c r="C88" s="793"/>
      <c r="D88" s="793"/>
      <c r="E88" s="161"/>
      <c r="F88" s="161"/>
      <c r="G88" s="176" t="s">
        <v>889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 t="s">
        <v>890</v>
      </c>
    </row>
    <row r="89" spans="1:20" ht="101.25">
      <c r="A89" s="376" t="s">
        <v>891</v>
      </c>
      <c r="B89" s="436"/>
      <c r="C89" s="161"/>
      <c r="D89" s="794" t="s">
        <v>888</v>
      </c>
      <c r="E89" s="161"/>
      <c r="F89" s="161"/>
      <c r="G89" s="161"/>
      <c r="H89" s="176" t="s">
        <v>892</v>
      </c>
      <c r="I89" s="176" t="s">
        <v>892</v>
      </c>
      <c r="J89" s="176" t="s">
        <v>892</v>
      </c>
      <c r="K89" s="176" t="s">
        <v>892</v>
      </c>
      <c r="L89" s="176" t="s">
        <v>892</v>
      </c>
      <c r="M89" s="176" t="s">
        <v>892</v>
      </c>
      <c r="N89" s="176" t="s">
        <v>892</v>
      </c>
      <c r="O89" s="176" t="s">
        <v>892</v>
      </c>
      <c r="P89" s="176" t="s">
        <v>892</v>
      </c>
      <c r="Q89" s="176" t="s">
        <v>892</v>
      </c>
      <c r="R89" s="176" t="s">
        <v>892</v>
      </c>
      <c r="S89" s="176" t="s">
        <v>892</v>
      </c>
      <c r="T89" s="161"/>
    </row>
    <row r="90" spans="1:20" ht="69" customHeight="1">
      <c r="A90" s="376" t="s">
        <v>893</v>
      </c>
      <c r="B90" s="436"/>
      <c r="C90" s="161"/>
      <c r="D90" s="794"/>
      <c r="E90" s="382">
        <v>17280</v>
      </c>
      <c r="F90" s="176" t="s">
        <v>894</v>
      </c>
      <c r="G90" s="161"/>
      <c r="H90" s="141"/>
      <c r="I90" s="141"/>
      <c r="J90" s="142">
        <v>4320</v>
      </c>
      <c r="K90" s="141"/>
      <c r="L90" s="141"/>
      <c r="M90" s="142">
        <v>4320</v>
      </c>
      <c r="N90" s="141"/>
      <c r="O90" s="141"/>
      <c r="P90" s="142">
        <v>4320</v>
      </c>
      <c r="Q90" s="141"/>
      <c r="R90" s="141"/>
      <c r="S90" s="142">
        <v>4320</v>
      </c>
      <c r="T90" s="161"/>
    </row>
    <row r="91" spans="1:20" ht="38.25" customHeight="1">
      <c r="A91" s="795" t="s">
        <v>895</v>
      </c>
      <c r="B91" s="795"/>
      <c r="C91" s="795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 t="s">
        <v>890</v>
      </c>
    </row>
    <row r="92" spans="1:20" ht="40.5">
      <c r="A92" s="438" t="s">
        <v>896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</row>
    <row r="93" spans="1:20" ht="60.75">
      <c r="A93" s="439" t="s">
        <v>897</v>
      </c>
      <c r="B93" s="161"/>
      <c r="C93" s="161"/>
      <c r="D93" s="176" t="s">
        <v>898</v>
      </c>
      <c r="E93" s="381">
        <v>5400</v>
      </c>
      <c r="F93" s="176" t="s">
        <v>894</v>
      </c>
      <c r="G93" s="176" t="s">
        <v>714</v>
      </c>
      <c r="H93" s="141"/>
      <c r="I93" s="141"/>
      <c r="J93" s="141"/>
      <c r="K93" s="141"/>
      <c r="L93" s="141"/>
      <c r="M93" s="142">
        <v>3000</v>
      </c>
      <c r="N93" s="141"/>
      <c r="O93" s="141"/>
      <c r="P93" s="141"/>
      <c r="Q93" s="141"/>
      <c r="R93" s="142">
        <v>2400</v>
      </c>
      <c r="S93" s="141"/>
      <c r="T93" s="161"/>
    </row>
    <row r="94" spans="1:20">
      <c r="A94" s="375" t="s">
        <v>899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60.75">
      <c r="A95" s="376" t="s">
        <v>900</v>
      </c>
      <c r="B95" s="161"/>
      <c r="C95" s="161"/>
      <c r="D95" s="176" t="s">
        <v>901</v>
      </c>
      <c r="E95" s="440">
        <v>1440</v>
      </c>
      <c r="F95" s="176" t="s">
        <v>894</v>
      </c>
      <c r="G95" s="178" t="s">
        <v>902</v>
      </c>
      <c r="H95" s="161"/>
      <c r="I95" s="142"/>
      <c r="J95" s="142">
        <v>1440</v>
      </c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20">
      <c r="A96" s="741" t="s">
        <v>0</v>
      </c>
      <c r="B96" s="741" t="s">
        <v>1</v>
      </c>
      <c r="C96" s="741" t="s">
        <v>17</v>
      </c>
      <c r="D96" s="741" t="s">
        <v>18</v>
      </c>
      <c r="E96" s="741" t="s">
        <v>2</v>
      </c>
      <c r="F96" s="741"/>
      <c r="G96" s="741" t="s">
        <v>19</v>
      </c>
      <c r="H96" s="741" t="s">
        <v>3</v>
      </c>
      <c r="I96" s="741"/>
      <c r="J96" s="741"/>
      <c r="K96" s="741"/>
      <c r="L96" s="741"/>
      <c r="M96" s="741"/>
      <c r="N96" s="741"/>
      <c r="O96" s="741"/>
      <c r="P96" s="741"/>
      <c r="Q96" s="741"/>
      <c r="R96" s="741"/>
      <c r="S96" s="741"/>
      <c r="T96" s="741" t="s">
        <v>20</v>
      </c>
    </row>
    <row r="97" spans="1:20">
      <c r="A97" s="741"/>
      <c r="B97" s="741"/>
      <c r="C97" s="741"/>
      <c r="D97" s="741"/>
      <c r="E97" s="741" t="s">
        <v>21</v>
      </c>
      <c r="F97" s="741" t="s">
        <v>4</v>
      </c>
      <c r="G97" s="741"/>
      <c r="H97" s="741" t="s">
        <v>5</v>
      </c>
      <c r="I97" s="741" t="s">
        <v>6</v>
      </c>
      <c r="J97" s="741" t="s">
        <v>7</v>
      </c>
      <c r="K97" s="741" t="s">
        <v>8</v>
      </c>
      <c r="L97" s="741" t="s">
        <v>9</v>
      </c>
      <c r="M97" s="741" t="s">
        <v>10</v>
      </c>
      <c r="N97" s="741" t="s">
        <v>42</v>
      </c>
      <c r="O97" s="741" t="s">
        <v>12</v>
      </c>
      <c r="P97" s="741" t="s">
        <v>13</v>
      </c>
      <c r="Q97" s="741" t="s">
        <v>14</v>
      </c>
      <c r="R97" s="741" t="s">
        <v>15</v>
      </c>
      <c r="S97" s="741" t="s">
        <v>16</v>
      </c>
      <c r="T97" s="741"/>
    </row>
    <row r="98" spans="1:20">
      <c r="A98" s="741"/>
      <c r="B98" s="741"/>
      <c r="C98" s="741"/>
      <c r="D98" s="741"/>
      <c r="E98" s="741"/>
      <c r="F98" s="741"/>
      <c r="G98" s="741"/>
      <c r="H98" s="741"/>
      <c r="I98" s="741"/>
      <c r="J98" s="741"/>
      <c r="K98" s="741"/>
      <c r="L98" s="741"/>
      <c r="M98" s="741"/>
      <c r="N98" s="741"/>
      <c r="O98" s="741"/>
      <c r="P98" s="741"/>
      <c r="Q98" s="741"/>
      <c r="R98" s="741"/>
      <c r="S98" s="741"/>
      <c r="T98" s="741"/>
    </row>
    <row r="99" spans="1:20" ht="206.25">
      <c r="A99" s="517" t="s">
        <v>903</v>
      </c>
      <c r="B99" s="161"/>
      <c r="C99" s="161"/>
      <c r="D99" s="161"/>
      <c r="E99" s="440">
        <v>1440</v>
      </c>
      <c r="F99" s="176" t="s">
        <v>894</v>
      </c>
      <c r="G99" s="176" t="s">
        <v>904</v>
      </c>
      <c r="H99" s="161"/>
      <c r="I99" s="161"/>
      <c r="J99" s="161"/>
      <c r="K99" s="161"/>
      <c r="L99" s="176"/>
      <c r="M99" s="176"/>
      <c r="N99" s="176"/>
      <c r="O99" s="141"/>
      <c r="P99" s="142">
        <v>1440</v>
      </c>
      <c r="Q99" s="176"/>
      <c r="R99" s="161"/>
      <c r="S99" s="161"/>
      <c r="T99" s="161"/>
    </row>
    <row r="100" spans="1:20" ht="121.5">
      <c r="A100" s="376" t="s">
        <v>905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</row>
    <row r="101" spans="1:20" ht="101.25">
      <c r="A101" s="377" t="s">
        <v>906</v>
      </c>
      <c r="B101" s="377"/>
      <c r="C101" s="377"/>
      <c r="D101" s="147" t="s">
        <v>907</v>
      </c>
      <c r="E101" s="147"/>
      <c r="F101" s="161"/>
      <c r="G101" s="176" t="s">
        <v>908</v>
      </c>
      <c r="H101" s="176"/>
      <c r="I101" s="176"/>
      <c r="J101" s="176"/>
      <c r="K101" s="176" t="s">
        <v>892</v>
      </c>
      <c r="L101" s="176" t="s">
        <v>892</v>
      </c>
      <c r="M101" s="176" t="s">
        <v>892</v>
      </c>
      <c r="N101" s="176" t="s">
        <v>892</v>
      </c>
      <c r="O101" s="176"/>
      <c r="P101" s="176"/>
      <c r="Q101" s="176"/>
      <c r="R101" s="176"/>
      <c r="S101" s="176"/>
      <c r="T101" s="161"/>
    </row>
    <row r="102" spans="1:20">
      <c r="A102" s="741" t="s">
        <v>0</v>
      </c>
      <c r="B102" s="741" t="s">
        <v>1</v>
      </c>
      <c r="C102" s="741" t="s">
        <v>17</v>
      </c>
      <c r="D102" s="741" t="s">
        <v>18</v>
      </c>
      <c r="E102" s="741" t="s">
        <v>2</v>
      </c>
      <c r="F102" s="741"/>
      <c r="G102" s="741" t="s">
        <v>19</v>
      </c>
      <c r="H102" s="741" t="s">
        <v>3</v>
      </c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 t="s">
        <v>20</v>
      </c>
    </row>
    <row r="103" spans="1:20">
      <c r="A103" s="741"/>
      <c r="B103" s="741"/>
      <c r="C103" s="741"/>
      <c r="D103" s="741"/>
      <c r="E103" s="741" t="s">
        <v>21</v>
      </c>
      <c r="F103" s="741" t="s">
        <v>4</v>
      </c>
      <c r="G103" s="741"/>
      <c r="H103" s="741" t="s">
        <v>5</v>
      </c>
      <c r="I103" s="741" t="s">
        <v>6</v>
      </c>
      <c r="J103" s="741" t="s">
        <v>7</v>
      </c>
      <c r="K103" s="741" t="s">
        <v>8</v>
      </c>
      <c r="L103" s="741" t="s">
        <v>9</v>
      </c>
      <c r="M103" s="741" t="s">
        <v>10</v>
      </c>
      <c r="N103" s="741" t="s">
        <v>42</v>
      </c>
      <c r="O103" s="741" t="s">
        <v>12</v>
      </c>
      <c r="P103" s="741" t="s">
        <v>13</v>
      </c>
      <c r="Q103" s="741" t="s">
        <v>14</v>
      </c>
      <c r="R103" s="741" t="s">
        <v>15</v>
      </c>
      <c r="S103" s="741" t="s">
        <v>16</v>
      </c>
      <c r="T103" s="741"/>
    </row>
    <row r="104" spans="1:20">
      <c r="A104" s="741"/>
      <c r="B104" s="741"/>
      <c r="C104" s="741"/>
      <c r="D104" s="741"/>
      <c r="E104" s="741"/>
      <c r="F104" s="741"/>
      <c r="G104" s="741"/>
      <c r="H104" s="741"/>
      <c r="I104" s="741"/>
      <c r="J104" s="741"/>
      <c r="K104" s="741"/>
      <c r="L104" s="741"/>
      <c r="M104" s="741"/>
      <c r="N104" s="741"/>
      <c r="O104" s="741"/>
      <c r="P104" s="741"/>
      <c r="Q104" s="741"/>
      <c r="R104" s="741"/>
      <c r="S104" s="741"/>
      <c r="T104" s="741"/>
    </row>
    <row r="105" spans="1:20">
      <c r="A105" s="447" t="s">
        <v>909</v>
      </c>
      <c r="B105" s="518"/>
      <c r="C105" s="518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</row>
    <row r="106" spans="1:20" ht="81">
      <c r="A106" s="378" t="s">
        <v>910</v>
      </c>
      <c r="B106" s="161"/>
      <c r="C106" s="161"/>
      <c r="D106" s="176" t="s">
        <v>911</v>
      </c>
      <c r="E106" s="381">
        <v>4320</v>
      </c>
      <c r="F106" s="176" t="s">
        <v>894</v>
      </c>
      <c r="G106" s="176" t="s">
        <v>912</v>
      </c>
      <c r="H106" s="161"/>
      <c r="I106" s="161"/>
      <c r="J106" s="394">
        <v>960</v>
      </c>
      <c r="K106" s="394"/>
      <c r="L106" s="394"/>
      <c r="M106" s="394">
        <v>1920</v>
      </c>
      <c r="N106" s="394"/>
      <c r="O106" s="394">
        <v>1440</v>
      </c>
      <c r="P106" s="161"/>
      <c r="Q106" s="161"/>
      <c r="R106" s="161"/>
      <c r="S106" s="161"/>
      <c r="T106" s="161"/>
    </row>
    <row r="107" spans="1:20" ht="141.75">
      <c r="A107" s="378" t="s">
        <v>913</v>
      </c>
      <c r="B107" s="161"/>
      <c r="C107" s="161"/>
      <c r="D107" s="176" t="s">
        <v>914</v>
      </c>
      <c r="E107" s="381">
        <v>10180</v>
      </c>
      <c r="F107" s="176" t="s">
        <v>894</v>
      </c>
      <c r="G107" s="176" t="s">
        <v>912</v>
      </c>
      <c r="H107" s="161"/>
      <c r="I107" s="161"/>
      <c r="J107" s="394">
        <v>5500</v>
      </c>
      <c r="K107" s="394"/>
      <c r="L107" s="394"/>
      <c r="M107" s="394"/>
      <c r="N107" s="394"/>
      <c r="O107" s="394">
        <v>4680</v>
      </c>
      <c r="P107" s="161"/>
      <c r="Q107" s="161"/>
      <c r="R107" s="161"/>
      <c r="S107" s="161"/>
      <c r="T107" s="161"/>
    </row>
    <row r="108" spans="1:20" ht="60.75">
      <c r="A108" s="378" t="s">
        <v>915</v>
      </c>
      <c r="B108" s="161"/>
      <c r="C108" s="161"/>
      <c r="D108" s="176" t="s">
        <v>916</v>
      </c>
      <c r="E108" s="147"/>
      <c r="F108" s="176" t="s">
        <v>917</v>
      </c>
      <c r="G108" s="176" t="s">
        <v>918</v>
      </c>
      <c r="H108" s="161"/>
      <c r="I108" s="161"/>
      <c r="J108" s="176"/>
      <c r="K108" s="176"/>
      <c r="L108" s="176" t="s">
        <v>892</v>
      </c>
      <c r="M108" s="176" t="s">
        <v>892</v>
      </c>
      <c r="N108" s="176" t="s">
        <v>892</v>
      </c>
      <c r="O108" s="176" t="s">
        <v>892</v>
      </c>
      <c r="P108" s="176" t="s">
        <v>892</v>
      </c>
      <c r="Q108" s="161"/>
      <c r="R108" s="161"/>
      <c r="S108" s="161"/>
      <c r="T108" s="161"/>
    </row>
    <row r="109" spans="1:20" ht="60.75">
      <c r="A109" s="378" t="s">
        <v>919</v>
      </c>
      <c r="B109" s="161"/>
      <c r="C109" s="161"/>
      <c r="D109" s="147"/>
      <c r="E109" s="147"/>
      <c r="F109" s="161"/>
      <c r="G109" s="176" t="s">
        <v>912</v>
      </c>
      <c r="H109" s="161"/>
      <c r="I109" s="161"/>
      <c r="J109" s="176" t="s">
        <v>892</v>
      </c>
      <c r="K109" s="176" t="s">
        <v>892</v>
      </c>
      <c r="L109" s="176" t="s">
        <v>892</v>
      </c>
      <c r="M109" s="176" t="s">
        <v>892</v>
      </c>
      <c r="N109" s="176" t="s">
        <v>892</v>
      </c>
      <c r="O109" s="176" t="s">
        <v>892</v>
      </c>
      <c r="P109" s="161"/>
      <c r="Q109" s="161"/>
      <c r="R109" s="161"/>
      <c r="S109" s="161"/>
      <c r="T109" s="161"/>
    </row>
    <row r="110" spans="1:20" ht="60.75">
      <c r="A110" s="378" t="s">
        <v>920</v>
      </c>
      <c r="B110" s="161"/>
      <c r="C110" s="161"/>
      <c r="D110" s="147" t="s">
        <v>921</v>
      </c>
      <c r="E110" s="147"/>
      <c r="F110" s="161"/>
      <c r="G110" s="176" t="s">
        <v>912</v>
      </c>
      <c r="H110" s="161"/>
      <c r="I110" s="161"/>
      <c r="J110" s="176" t="s">
        <v>892</v>
      </c>
      <c r="K110" s="176" t="s">
        <v>892</v>
      </c>
      <c r="L110" s="176" t="s">
        <v>892</v>
      </c>
      <c r="M110" s="176" t="s">
        <v>892</v>
      </c>
      <c r="N110" s="176" t="s">
        <v>892</v>
      </c>
      <c r="O110" s="176" t="s">
        <v>892</v>
      </c>
      <c r="P110" s="161"/>
      <c r="Q110" s="161"/>
      <c r="R110" s="161"/>
      <c r="S110" s="161"/>
      <c r="T110" s="161"/>
    </row>
    <row r="111" spans="1:20" ht="121.5">
      <c r="A111" s="441" t="s">
        <v>922</v>
      </c>
      <c r="B111" s="147" t="s">
        <v>923</v>
      </c>
      <c r="C111" s="147" t="s">
        <v>924</v>
      </c>
      <c r="D111" s="147" t="s">
        <v>925</v>
      </c>
      <c r="E111" s="381">
        <v>19200</v>
      </c>
      <c r="F111" s="176" t="s">
        <v>38</v>
      </c>
      <c r="G111" s="176" t="s">
        <v>926</v>
      </c>
      <c r="H111" s="442"/>
      <c r="I111" s="442"/>
      <c r="J111" s="394">
        <v>9600</v>
      </c>
      <c r="K111" s="394"/>
      <c r="L111" s="394"/>
      <c r="M111" s="394">
        <v>4800</v>
      </c>
      <c r="N111" s="394"/>
      <c r="O111" s="394"/>
      <c r="P111" s="394"/>
      <c r="Q111" s="394"/>
      <c r="R111" s="394">
        <v>4800</v>
      </c>
      <c r="S111" s="394"/>
      <c r="T111" s="176" t="s">
        <v>927</v>
      </c>
    </row>
    <row r="112" spans="1:20">
      <c r="A112" s="741" t="s">
        <v>0</v>
      </c>
      <c r="B112" s="741" t="s">
        <v>1</v>
      </c>
      <c r="C112" s="741" t="s">
        <v>17</v>
      </c>
      <c r="D112" s="741" t="s">
        <v>18</v>
      </c>
      <c r="E112" s="741" t="s">
        <v>2</v>
      </c>
      <c r="F112" s="741"/>
      <c r="G112" s="741" t="s">
        <v>19</v>
      </c>
      <c r="H112" s="741" t="s">
        <v>3</v>
      </c>
      <c r="I112" s="741"/>
      <c r="J112" s="741"/>
      <c r="K112" s="741"/>
      <c r="L112" s="741"/>
      <c r="M112" s="741"/>
      <c r="N112" s="741"/>
      <c r="O112" s="741"/>
      <c r="P112" s="741"/>
      <c r="Q112" s="741"/>
      <c r="R112" s="741"/>
      <c r="S112" s="741"/>
      <c r="T112" s="741" t="s">
        <v>20</v>
      </c>
    </row>
    <row r="113" spans="1:20">
      <c r="A113" s="741"/>
      <c r="B113" s="741"/>
      <c r="C113" s="741"/>
      <c r="D113" s="741"/>
      <c r="E113" s="741" t="s">
        <v>21</v>
      </c>
      <c r="F113" s="741" t="s">
        <v>4</v>
      </c>
      <c r="G113" s="741"/>
      <c r="H113" s="741" t="s">
        <v>5</v>
      </c>
      <c r="I113" s="741" t="s">
        <v>6</v>
      </c>
      <c r="J113" s="741" t="s">
        <v>7</v>
      </c>
      <c r="K113" s="741" t="s">
        <v>8</v>
      </c>
      <c r="L113" s="741" t="s">
        <v>9</v>
      </c>
      <c r="M113" s="741" t="s">
        <v>10</v>
      </c>
      <c r="N113" s="741" t="s">
        <v>42</v>
      </c>
      <c r="O113" s="741" t="s">
        <v>12</v>
      </c>
      <c r="P113" s="741" t="s">
        <v>13</v>
      </c>
      <c r="Q113" s="741" t="s">
        <v>14</v>
      </c>
      <c r="R113" s="741" t="s">
        <v>15</v>
      </c>
      <c r="S113" s="741" t="s">
        <v>16</v>
      </c>
      <c r="T113" s="741"/>
    </row>
    <row r="114" spans="1:20">
      <c r="A114" s="741"/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</row>
    <row r="115" spans="1:20" ht="243">
      <c r="A115" s="441" t="s">
        <v>928</v>
      </c>
      <c r="B115" s="147"/>
      <c r="C115" s="147" t="s">
        <v>929</v>
      </c>
      <c r="D115" s="147" t="s">
        <v>930</v>
      </c>
      <c r="E115" s="381">
        <v>5760</v>
      </c>
      <c r="F115" s="176" t="s">
        <v>38</v>
      </c>
      <c r="G115" s="176" t="s">
        <v>926</v>
      </c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394">
        <v>5760</v>
      </c>
      <c r="T115" s="176"/>
    </row>
    <row r="116" spans="1:20">
      <c r="A116" s="793" t="s">
        <v>931</v>
      </c>
      <c r="B116" s="793"/>
      <c r="C116" s="793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7" spans="1:20" ht="81">
      <c r="A117" s="147" t="s">
        <v>932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</row>
    <row r="118" spans="1:20" ht="182.25">
      <c r="A118" s="376" t="s">
        <v>933</v>
      </c>
      <c r="B118" s="161"/>
      <c r="C118" s="161"/>
      <c r="D118" s="176" t="s">
        <v>934</v>
      </c>
      <c r="E118" s="140"/>
      <c r="F118" s="161"/>
      <c r="G118" s="176" t="s">
        <v>935</v>
      </c>
      <c r="H118" s="161"/>
      <c r="I118" s="176"/>
      <c r="J118" s="176"/>
      <c r="K118" s="176"/>
      <c r="L118" s="176"/>
      <c r="M118" s="176"/>
      <c r="N118" s="176"/>
      <c r="O118" s="176"/>
      <c r="P118" s="176"/>
      <c r="Q118" s="176"/>
      <c r="R118" s="161"/>
      <c r="S118" s="161"/>
      <c r="T118" s="176" t="s">
        <v>936</v>
      </c>
    </row>
    <row r="119" spans="1:20">
      <c r="A119" s="741" t="s">
        <v>0</v>
      </c>
      <c r="B119" s="741" t="s">
        <v>1</v>
      </c>
      <c r="C119" s="741" t="s">
        <v>17</v>
      </c>
      <c r="D119" s="741" t="s">
        <v>18</v>
      </c>
      <c r="E119" s="741" t="s">
        <v>2</v>
      </c>
      <c r="F119" s="741"/>
      <c r="G119" s="741" t="s">
        <v>19</v>
      </c>
      <c r="H119" s="741" t="s">
        <v>3</v>
      </c>
      <c r="I119" s="741"/>
      <c r="J119" s="741"/>
      <c r="K119" s="741"/>
      <c r="L119" s="741"/>
      <c r="M119" s="741"/>
      <c r="N119" s="741"/>
      <c r="O119" s="741"/>
      <c r="P119" s="741"/>
      <c r="Q119" s="741"/>
      <c r="R119" s="741"/>
      <c r="S119" s="741"/>
      <c r="T119" s="741" t="s">
        <v>20</v>
      </c>
    </row>
    <row r="120" spans="1:20">
      <c r="A120" s="741"/>
      <c r="B120" s="741"/>
      <c r="C120" s="741"/>
      <c r="D120" s="741"/>
      <c r="E120" s="741" t="s">
        <v>21</v>
      </c>
      <c r="F120" s="741" t="s">
        <v>4</v>
      </c>
      <c r="G120" s="741"/>
      <c r="H120" s="741" t="s">
        <v>5</v>
      </c>
      <c r="I120" s="741" t="s">
        <v>6</v>
      </c>
      <c r="J120" s="741" t="s">
        <v>7</v>
      </c>
      <c r="K120" s="741" t="s">
        <v>8</v>
      </c>
      <c r="L120" s="741" t="s">
        <v>9</v>
      </c>
      <c r="M120" s="741" t="s">
        <v>10</v>
      </c>
      <c r="N120" s="741" t="s">
        <v>42</v>
      </c>
      <c r="O120" s="741" t="s">
        <v>12</v>
      </c>
      <c r="P120" s="741" t="s">
        <v>13</v>
      </c>
      <c r="Q120" s="741" t="s">
        <v>14</v>
      </c>
      <c r="R120" s="741" t="s">
        <v>15</v>
      </c>
      <c r="S120" s="741" t="s">
        <v>16</v>
      </c>
      <c r="T120" s="741"/>
    </row>
    <row r="121" spans="1:20">
      <c r="A121" s="741"/>
      <c r="B121" s="741"/>
      <c r="C121" s="741"/>
      <c r="D121" s="741"/>
      <c r="E121" s="741"/>
      <c r="F121" s="741"/>
      <c r="G121" s="741"/>
      <c r="H121" s="741"/>
      <c r="I121" s="741"/>
      <c r="J121" s="741"/>
      <c r="K121" s="741"/>
      <c r="L121" s="741"/>
      <c r="M121" s="741"/>
      <c r="N121" s="741"/>
      <c r="O121" s="741"/>
      <c r="P121" s="741"/>
      <c r="Q121" s="741"/>
      <c r="R121" s="741"/>
      <c r="S121" s="741"/>
      <c r="T121" s="741"/>
    </row>
    <row r="122" spans="1:20" ht="121.5">
      <c r="A122" s="376" t="s">
        <v>937</v>
      </c>
      <c r="B122" s="161"/>
      <c r="C122" s="161"/>
      <c r="D122" s="161"/>
      <c r="E122" s="140"/>
      <c r="F122" s="161"/>
      <c r="G122" s="161"/>
      <c r="H122" s="161"/>
      <c r="I122" s="176" t="s">
        <v>892</v>
      </c>
      <c r="J122" s="176" t="s">
        <v>892</v>
      </c>
      <c r="K122" s="176" t="s">
        <v>892</v>
      </c>
      <c r="L122" s="176" t="s">
        <v>892</v>
      </c>
      <c r="M122" s="176" t="s">
        <v>892</v>
      </c>
      <c r="N122" s="176" t="s">
        <v>892</v>
      </c>
      <c r="O122" s="176" t="s">
        <v>892</v>
      </c>
      <c r="P122" s="176" t="s">
        <v>892</v>
      </c>
      <c r="Q122" s="176" t="s">
        <v>892</v>
      </c>
      <c r="R122" s="161"/>
      <c r="S122" s="161"/>
      <c r="T122" s="161"/>
    </row>
    <row r="123" spans="1:20" ht="60.75">
      <c r="A123" s="376" t="s">
        <v>938</v>
      </c>
      <c r="B123" s="161"/>
      <c r="C123" s="161"/>
      <c r="D123" s="147" t="s">
        <v>939</v>
      </c>
      <c r="E123" s="147"/>
      <c r="F123" s="161"/>
      <c r="G123" s="176" t="s">
        <v>940</v>
      </c>
      <c r="H123" s="176"/>
      <c r="I123" s="176" t="s">
        <v>892</v>
      </c>
      <c r="J123" s="176" t="s">
        <v>892</v>
      </c>
      <c r="K123" s="176" t="s">
        <v>892</v>
      </c>
      <c r="L123" s="176" t="s">
        <v>892</v>
      </c>
      <c r="M123" s="176" t="s">
        <v>892</v>
      </c>
      <c r="N123" s="176" t="s">
        <v>892</v>
      </c>
      <c r="O123" s="176" t="s">
        <v>892</v>
      </c>
      <c r="P123" s="176" t="s">
        <v>892</v>
      </c>
      <c r="Q123" s="176" t="s">
        <v>892</v>
      </c>
      <c r="R123" s="176" t="s">
        <v>892</v>
      </c>
      <c r="S123" s="176"/>
      <c r="T123" s="161"/>
    </row>
    <row r="124" spans="1:20" ht="60.75">
      <c r="A124" s="376" t="s">
        <v>941</v>
      </c>
      <c r="B124" s="161"/>
      <c r="C124" s="161"/>
      <c r="D124" s="147" t="s">
        <v>942</v>
      </c>
      <c r="E124" s="161"/>
      <c r="F124" s="161"/>
      <c r="G124" s="176" t="s">
        <v>370</v>
      </c>
      <c r="H124" s="176" t="s">
        <v>892</v>
      </c>
      <c r="I124" s="176" t="s">
        <v>892</v>
      </c>
      <c r="J124" s="176" t="s">
        <v>892</v>
      </c>
      <c r="K124" s="176" t="s">
        <v>892</v>
      </c>
      <c r="L124" s="176" t="s">
        <v>892</v>
      </c>
      <c r="M124" s="176" t="s">
        <v>892</v>
      </c>
      <c r="N124" s="176" t="s">
        <v>892</v>
      </c>
      <c r="O124" s="176" t="s">
        <v>892</v>
      </c>
      <c r="P124" s="176" t="s">
        <v>892</v>
      </c>
      <c r="Q124" s="176" t="s">
        <v>892</v>
      </c>
      <c r="R124" s="176" t="s">
        <v>892</v>
      </c>
      <c r="S124" s="176" t="s">
        <v>892</v>
      </c>
      <c r="T124" s="161"/>
    </row>
    <row r="125" spans="1:20" ht="101.25">
      <c r="A125" s="376" t="s">
        <v>943</v>
      </c>
      <c r="B125" s="161"/>
      <c r="C125" s="161"/>
      <c r="D125" s="147" t="s">
        <v>944</v>
      </c>
      <c r="E125" s="381">
        <v>1920</v>
      </c>
      <c r="F125" s="176" t="s">
        <v>38</v>
      </c>
      <c r="G125" s="176" t="s">
        <v>945</v>
      </c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394">
        <v>1920</v>
      </c>
      <c r="S125" s="176"/>
      <c r="T125" s="161"/>
    </row>
    <row r="126" spans="1:20">
      <c r="A126" s="741" t="s">
        <v>0</v>
      </c>
      <c r="B126" s="741" t="s">
        <v>1</v>
      </c>
      <c r="C126" s="741" t="s">
        <v>17</v>
      </c>
      <c r="D126" s="741" t="s">
        <v>18</v>
      </c>
      <c r="E126" s="741" t="s">
        <v>2</v>
      </c>
      <c r="F126" s="741"/>
      <c r="G126" s="741" t="s">
        <v>19</v>
      </c>
      <c r="H126" s="741" t="s">
        <v>3</v>
      </c>
      <c r="I126" s="741"/>
      <c r="J126" s="741"/>
      <c r="K126" s="741"/>
      <c r="L126" s="741"/>
      <c r="M126" s="741"/>
      <c r="N126" s="741"/>
      <c r="O126" s="741"/>
      <c r="P126" s="741"/>
      <c r="Q126" s="741"/>
      <c r="R126" s="741"/>
      <c r="S126" s="741"/>
      <c r="T126" s="741" t="s">
        <v>20</v>
      </c>
    </row>
    <row r="127" spans="1:20">
      <c r="A127" s="741"/>
      <c r="B127" s="741"/>
      <c r="C127" s="741"/>
      <c r="D127" s="741"/>
      <c r="E127" s="741" t="s">
        <v>21</v>
      </c>
      <c r="F127" s="741" t="s">
        <v>4</v>
      </c>
      <c r="G127" s="741"/>
      <c r="H127" s="741" t="s">
        <v>5</v>
      </c>
      <c r="I127" s="741" t="s">
        <v>6</v>
      </c>
      <c r="J127" s="741" t="s">
        <v>7</v>
      </c>
      <c r="K127" s="741" t="s">
        <v>8</v>
      </c>
      <c r="L127" s="741" t="s">
        <v>9</v>
      </c>
      <c r="M127" s="741" t="s">
        <v>10</v>
      </c>
      <c r="N127" s="741" t="s">
        <v>42</v>
      </c>
      <c r="O127" s="741" t="s">
        <v>12</v>
      </c>
      <c r="P127" s="741" t="s">
        <v>13</v>
      </c>
      <c r="Q127" s="741" t="s">
        <v>14</v>
      </c>
      <c r="R127" s="741" t="s">
        <v>15</v>
      </c>
      <c r="S127" s="741" t="s">
        <v>16</v>
      </c>
      <c r="T127" s="741"/>
    </row>
    <row r="128" spans="1:20">
      <c r="A128" s="741"/>
      <c r="B128" s="741"/>
      <c r="C128" s="741"/>
      <c r="D128" s="741"/>
      <c r="E128" s="741"/>
      <c r="F128" s="741"/>
      <c r="G128" s="741"/>
      <c r="H128" s="741"/>
      <c r="I128" s="741"/>
      <c r="J128" s="741"/>
      <c r="K128" s="741"/>
      <c r="L128" s="741"/>
      <c r="M128" s="741"/>
      <c r="N128" s="741"/>
      <c r="O128" s="741"/>
      <c r="P128" s="741"/>
      <c r="Q128" s="741"/>
      <c r="R128" s="741"/>
      <c r="S128" s="741"/>
      <c r="T128" s="741"/>
    </row>
    <row r="129" spans="1:21">
      <c r="A129" s="792" t="s">
        <v>946</v>
      </c>
      <c r="B129" s="792"/>
      <c r="C129" s="792"/>
      <c r="D129" s="792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</row>
    <row r="130" spans="1:21" ht="81">
      <c r="A130" s="379" t="s">
        <v>947</v>
      </c>
      <c r="B130" s="416"/>
      <c r="C130" s="416"/>
      <c r="D130" s="147" t="s">
        <v>948</v>
      </c>
      <c r="E130" s="791">
        <v>10740</v>
      </c>
      <c r="F130" s="176" t="s">
        <v>894</v>
      </c>
      <c r="G130" s="176" t="s">
        <v>949</v>
      </c>
      <c r="H130" s="417"/>
      <c r="I130" s="417"/>
      <c r="J130" s="417"/>
      <c r="K130" s="411"/>
      <c r="L130" s="411"/>
      <c r="M130" s="394">
        <v>4320</v>
      </c>
      <c r="N130" s="411"/>
      <c r="O130" s="411"/>
      <c r="P130" s="394">
        <v>4320</v>
      </c>
      <c r="Q130" s="417"/>
      <c r="R130" s="417"/>
      <c r="S130" s="416"/>
      <c r="T130" s="416"/>
    </row>
    <row r="131" spans="1:21" ht="121.5">
      <c r="A131" s="379" t="s">
        <v>950</v>
      </c>
      <c r="B131" s="416"/>
      <c r="C131" s="416"/>
      <c r="D131" s="147" t="s">
        <v>951</v>
      </c>
      <c r="E131" s="791"/>
      <c r="F131" s="416"/>
      <c r="G131" s="176" t="s">
        <v>949</v>
      </c>
      <c r="H131" s="417"/>
      <c r="I131" s="417"/>
      <c r="J131" s="417"/>
      <c r="K131" s="411"/>
      <c r="L131" s="411"/>
      <c r="M131" s="394">
        <v>2100</v>
      </c>
      <c r="N131" s="411"/>
      <c r="O131" s="411"/>
      <c r="P131" s="411"/>
      <c r="Q131" s="417"/>
      <c r="R131" s="417"/>
      <c r="S131" s="416"/>
      <c r="T131" s="416"/>
    </row>
    <row r="132" spans="1:21">
      <c r="A132" s="792" t="s">
        <v>952</v>
      </c>
      <c r="B132" s="792"/>
      <c r="C132" s="792"/>
      <c r="D132" s="416"/>
      <c r="E132" s="416"/>
      <c r="F132" s="416"/>
      <c r="G132" s="416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6"/>
      <c r="T132" s="416"/>
    </row>
    <row r="133" spans="1:21">
      <c r="A133" s="447" t="s">
        <v>953</v>
      </c>
      <c r="B133" s="416"/>
      <c r="C133" s="416"/>
      <c r="D133" s="416"/>
      <c r="E133" s="416"/>
      <c r="F133" s="416"/>
      <c r="G133" s="416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6"/>
      <c r="T133" s="416"/>
    </row>
    <row r="134" spans="1:21" ht="81">
      <c r="A134" s="147" t="s">
        <v>954</v>
      </c>
      <c r="B134" s="416"/>
      <c r="C134" s="147"/>
      <c r="D134" s="147" t="s">
        <v>955</v>
      </c>
      <c r="E134" s="381">
        <v>6400</v>
      </c>
      <c r="F134" s="176" t="s">
        <v>38</v>
      </c>
      <c r="G134" s="176" t="s">
        <v>956</v>
      </c>
      <c r="H134" s="411"/>
      <c r="I134" s="411"/>
      <c r="J134" s="394">
        <v>6400</v>
      </c>
      <c r="K134" s="417"/>
      <c r="L134" s="417"/>
      <c r="M134" s="417"/>
      <c r="N134" s="417"/>
      <c r="O134" s="417"/>
      <c r="P134" s="417"/>
      <c r="Q134" s="417"/>
      <c r="R134" s="417"/>
      <c r="S134" s="416"/>
      <c r="T134" s="416"/>
    </row>
    <row r="135" spans="1:21" ht="60.75">
      <c r="A135" s="147" t="s">
        <v>957</v>
      </c>
      <c r="B135" s="416"/>
      <c r="C135" s="147"/>
      <c r="D135" s="147" t="s">
        <v>958</v>
      </c>
      <c r="E135" s="381">
        <v>2400</v>
      </c>
      <c r="F135" s="176" t="s">
        <v>38</v>
      </c>
      <c r="G135" s="176" t="s">
        <v>1617</v>
      </c>
      <c r="H135" s="411"/>
      <c r="I135" s="411"/>
      <c r="J135" s="394">
        <v>1200</v>
      </c>
      <c r="K135" s="394"/>
      <c r="L135" s="394"/>
      <c r="M135" s="394"/>
      <c r="N135" s="394"/>
      <c r="O135" s="394"/>
      <c r="P135" s="394">
        <v>1200</v>
      </c>
      <c r="Q135" s="445"/>
      <c r="R135" s="445"/>
      <c r="S135" s="446"/>
      <c r="T135" s="416"/>
    </row>
    <row r="136" spans="1:21" ht="81">
      <c r="A136" s="147" t="s">
        <v>959</v>
      </c>
      <c r="B136" s="416"/>
      <c r="C136" s="147"/>
      <c r="D136" s="147" t="s">
        <v>960</v>
      </c>
      <c r="E136" s="176" t="s">
        <v>961</v>
      </c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</row>
    <row r="137" spans="1:21" ht="60.75">
      <c r="A137" s="147" t="s">
        <v>962</v>
      </c>
      <c r="B137" s="416"/>
      <c r="C137" s="147"/>
      <c r="D137" s="147" t="s">
        <v>958</v>
      </c>
      <c r="E137" s="147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</row>
    <row r="138" spans="1:21">
      <c r="A138" s="741" t="s">
        <v>0</v>
      </c>
      <c r="B138" s="741" t="s">
        <v>1</v>
      </c>
      <c r="C138" s="741" t="s">
        <v>17</v>
      </c>
      <c r="D138" s="741" t="s">
        <v>18</v>
      </c>
      <c r="E138" s="741" t="s">
        <v>2</v>
      </c>
      <c r="F138" s="741"/>
      <c r="G138" s="741" t="s">
        <v>19</v>
      </c>
      <c r="H138" s="741" t="s">
        <v>3</v>
      </c>
      <c r="I138" s="741"/>
      <c r="J138" s="741"/>
      <c r="K138" s="741"/>
      <c r="L138" s="741"/>
      <c r="M138" s="741"/>
      <c r="N138" s="741"/>
      <c r="O138" s="741"/>
      <c r="P138" s="741"/>
      <c r="Q138" s="741"/>
      <c r="R138" s="741"/>
      <c r="S138" s="741"/>
      <c r="T138" s="741" t="s">
        <v>20</v>
      </c>
    </row>
    <row r="139" spans="1:21">
      <c r="A139" s="741"/>
      <c r="B139" s="741"/>
      <c r="C139" s="741"/>
      <c r="D139" s="741"/>
      <c r="E139" s="741" t="s">
        <v>21</v>
      </c>
      <c r="F139" s="741" t="s">
        <v>4</v>
      </c>
      <c r="G139" s="741"/>
      <c r="H139" s="741" t="s">
        <v>5</v>
      </c>
      <c r="I139" s="741" t="s">
        <v>6</v>
      </c>
      <c r="J139" s="741" t="s">
        <v>7</v>
      </c>
      <c r="K139" s="741" t="s">
        <v>8</v>
      </c>
      <c r="L139" s="741" t="s">
        <v>9</v>
      </c>
      <c r="M139" s="741" t="s">
        <v>10</v>
      </c>
      <c r="N139" s="741" t="s">
        <v>42</v>
      </c>
      <c r="O139" s="741" t="s">
        <v>12</v>
      </c>
      <c r="P139" s="741" t="s">
        <v>13</v>
      </c>
      <c r="Q139" s="741" t="s">
        <v>14</v>
      </c>
      <c r="R139" s="741" t="s">
        <v>15</v>
      </c>
      <c r="S139" s="741" t="s">
        <v>16</v>
      </c>
      <c r="T139" s="741"/>
    </row>
    <row r="140" spans="1:21">
      <c r="A140" s="741"/>
      <c r="B140" s="741"/>
      <c r="C140" s="741"/>
      <c r="D140" s="741"/>
      <c r="E140" s="741"/>
      <c r="F140" s="741"/>
      <c r="G140" s="741"/>
      <c r="H140" s="741"/>
      <c r="I140" s="741"/>
      <c r="J140" s="741"/>
      <c r="K140" s="741"/>
      <c r="L140" s="741"/>
      <c r="M140" s="741"/>
      <c r="N140" s="741"/>
      <c r="O140" s="741"/>
      <c r="P140" s="741"/>
      <c r="Q140" s="741"/>
      <c r="R140" s="741"/>
      <c r="S140" s="741"/>
      <c r="T140" s="741"/>
    </row>
    <row r="141" spans="1:21">
      <c r="A141" s="447" t="s">
        <v>963</v>
      </c>
      <c r="B141" s="416"/>
      <c r="C141" s="147"/>
      <c r="D141" s="147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</row>
    <row r="142" spans="1:21" ht="121.5">
      <c r="A142" s="378" t="s">
        <v>964</v>
      </c>
      <c r="B142" s="416"/>
      <c r="C142" s="147"/>
      <c r="D142" s="147" t="s">
        <v>965</v>
      </c>
      <c r="E142" s="147"/>
      <c r="F142" s="416"/>
      <c r="G142" s="176" t="s">
        <v>949</v>
      </c>
      <c r="H142" s="416"/>
      <c r="I142" s="416"/>
      <c r="J142" s="416"/>
      <c r="K142" s="176" t="s">
        <v>892</v>
      </c>
      <c r="L142" s="176" t="s">
        <v>892</v>
      </c>
      <c r="M142" s="176" t="s">
        <v>892</v>
      </c>
      <c r="N142" s="176" t="s">
        <v>892</v>
      </c>
      <c r="O142" s="176" t="s">
        <v>892</v>
      </c>
      <c r="P142" s="176" t="s">
        <v>892</v>
      </c>
      <c r="Q142" s="416"/>
      <c r="R142" s="416"/>
      <c r="S142" s="416"/>
      <c r="T142" s="416" t="s">
        <v>936</v>
      </c>
    </row>
    <row r="143" spans="1:21" ht="60.75">
      <c r="A143" s="379" t="s">
        <v>966</v>
      </c>
      <c r="B143" s="416"/>
      <c r="C143" s="147"/>
      <c r="D143" s="147" t="s">
        <v>967</v>
      </c>
      <c r="E143" s="147"/>
      <c r="F143" s="416"/>
      <c r="G143" s="176" t="s">
        <v>370</v>
      </c>
      <c r="H143" s="176" t="s">
        <v>892</v>
      </c>
      <c r="I143" s="176" t="s">
        <v>892</v>
      </c>
      <c r="J143" s="176" t="s">
        <v>892</v>
      </c>
      <c r="K143" s="176" t="s">
        <v>892</v>
      </c>
      <c r="L143" s="176" t="s">
        <v>892</v>
      </c>
      <c r="M143" s="176" t="s">
        <v>892</v>
      </c>
      <c r="N143" s="176" t="s">
        <v>892</v>
      </c>
      <c r="O143" s="176" t="s">
        <v>892</v>
      </c>
      <c r="P143" s="176" t="s">
        <v>892</v>
      </c>
      <c r="Q143" s="176" t="s">
        <v>892</v>
      </c>
      <c r="R143" s="176" t="s">
        <v>892</v>
      </c>
      <c r="S143" s="176" t="s">
        <v>892</v>
      </c>
      <c r="T143" s="416"/>
    </row>
    <row r="144" spans="1:21" ht="43.5">
      <c r="A144" s="447" t="s">
        <v>968</v>
      </c>
      <c r="B144" s="416"/>
      <c r="C144" s="147"/>
      <c r="D144" s="147" t="s">
        <v>969</v>
      </c>
      <c r="E144" s="381">
        <v>6480</v>
      </c>
      <c r="F144" s="382" t="s">
        <v>38</v>
      </c>
      <c r="G144" s="176" t="s">
        <v>370</v>
      </c>
      <c r="H144" s="411"/>
      <c r="I144" s="411"/>
      <c r="J144" s="394">
        <v>2880</v>
      </c>
      <c r="K144" s="394"/>
      <c r="L144" s="394"/>
      <c r="M144" s="394"/>
      <c r="N144" s="394"/>
      <c r="O144" s="394">
        <v>3600</v>
      </c>
      <c r="P144" s="411"/>
      <c r="Q144" s="411"/>
      <c r="R144" s="411"/>
      <c r="S144" s="411"/>
      <c r="T144" s="416"/>
      <c r="U144" s="407"/>
    </row>
    <row r="145" spans="1:20">
      <c r="A145" s="441" t="s">
        <v>970</v>
      </c>
      <c r="B145" s="416"/>
      <c r="C145" s="147"/>
      <c r="D145" s="147"/>
      <c r="E145" s="416"/>
      <c r="F145" s="416"/>
      <c r="G145" s="416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6"/>
    </row>
    <row r="146" spans="1:20" ht="162">
      <c r="A146" s="378" t="s">
        <v>971</v>
      </c>
      <c r="B146" s="416"/>
      <c r="C146" s="147"/>
      <c r="D146" s="147" t="s">
        <v>972</v>
      </c>
      <c r="E146" s="416"/>
      <c r="F146" s="416"/>
      <c r="G146" s="176" t="s">
        <v>370</v>
      </c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6"/>
    </row>
    <row r="147" spans="1:20">
      <c r="A147" s="741" t="s">
        <v>0</v>
      </c>
      <c r="B147" s="741" t="s">
        <v>1</v>
      </c>
      <c r="C147" s="741" t="s">
        <v>17</v>
      </c>
      <c r="D147" s="741" t="s">
        <v>18</v>
      </c>
      <c r="E147" s="741" t="s">
        <v>2</v>
      </c>
      <c r="F147" s="741"/>
      <c r="G147" s="741" t="s">
        <v>19</v>
      </c>
      <c r="H147" s="741" t="s">
        <v>3</v>
      </c>
      <c r="I147" s="741"/>
      <c r="J147" s="741"/>
      <c r="K147" s="741"/>
      <c r="L147" s="741"/>
      <c r="M147" s="741"/>
      <c r="N147" s="741"/>
      <c r="O147" s="741"/>
      <c r="P147" s="741"/>
      <c r="Q147" s="741"/>
      <c r="R147" s="741"/>
      <c r="S147" s="741"/>
      <c r="T147" s="741" t="s">
        <v>20</v>
      </c>
    </row>
    <row r="148" spans="1:20">
      <c r="A148" s="741"/>
      <c r="B148" s="741"/>
      <c r="C148" s="741"/>
      <c r="D148" s="741"/>
      <c r="E148" s="741" t="s">
        <v>21</v>
      </c>
      <c r="F148" s="741" t="s">
        <v>4</v>
      </c>
      <c r="G148" s="741"/>
      <c r="H148" s="741" t="s">
        <v>5</v>
      </c>
      <c r="I148" s="741" t="s">
        <v>6</v>
      </c>
      <c r="J148" s="741" t="s">
        <v>7</v>
      </c>
      <c r="K148" s="741" t="s">
        <v>8</v>
      </c>
      <c r="L148" s="741" t="s">
        <v>9</v>
      </c>
      <c r="M148" s="741" t="s">
        <v>10</v>
      </c>
      <c r="N148" s="741" t="s">
        <v>42</v>
      </c>
      <c r="O148" s="741" t="s">
        <v>12</v>
      </c>
      <c r="P148" s="741" t="s">
        <v>13</v>
      </c>
      <c r="Q148" s="741" t="s">
        <v>14</v>
      </c>
      <c r="R148" s="741" t="s">
        <v>15</v>
      </c>
      <c r="S148" s="741" t="s">
        <v>16</v>
      </c>
      <c r="T148" s="741"/>
    </row>
    <row r="149" spans="1:20">
      <c r="A149" s="741"/>
      <c r="B149" s="741"/>
      <c r="C149" s="741"/>
      <c r="D149" s="741"/>
      <c r="E149" s="741"/>
      <c r="F149" s="741"/>
      <c r="G149" s="741"/>
      <c r="H149" s="741"/>
      <c r="I149" s="741"/>
      <c r="J149" s="741"/>
      <c r="K149" s="741"/>
      <c r="L149" s="741"/>
      <c r="M149" s="741"/>
      <c r="N149" s="741"/>
      <c r="O149" s="741"/>
      <c r="P149" s="741"/>
      <c r="Q149" s="741"/>
      <c r="R149" s="741"/>
      <c r="S149" s="741"/>
      <c r="T149" s="741"/>
    </row>
    <row r="150" spans="1:20">
      <c r="A150" s="380" t="s">
        <v>973</v>
      </c>
      <c r="B150" s="416"/>
      <c r="C150" s="147"/>
      <c r="D150" s="147"/>
      <c r="E150" s="176"/>
      <c r="F150" s="416"/>
      <c r="G150" s="176" t="s">
        <v>956</v>
      </c>
      <c r="H150" s="176" t="s">
        <v>892</v>
      </c>
      <c r="I150" s="176" t="s">
        <v>892</v>
      </c>
      <c r="J150" s="176" t="s">
        <v>892</v>
      </c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</row>
    <row r="151" spans="1:20">
      <c r="A151" s="380" t="s">
        <v>974</v>
      </c>
      <c r="B151" s="416"/>
      <c r="C151" s="147"/>
      <c r="D151" s="378" t="s">
        <v>975</v>
      </c>
      <c r="E151" s="788">
        <v>57600</v>
      </c>
      <c r="F151" s="789" t="s">
        <v>38</v>
      </c>
      <c r="G151" s="782"/>
      <c r="H151" s="416"/>
      <c r="I151" s="790">
        <v>57600</v>
      </c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</row>
    <row r="152" spans="1:20">
      <c r="A152" s="380" t="s">
        <v>976</v>
      </c>
      <c r="B152" s="416"/>
      <c r="C152" s="147"/>
      <c r="D152" s="378" t="s">
        <v>977</v>
      </c>
      <c r="E152" s="788"/>
      <c r="F152" s="789"/>
      <c r="G152" s="782"/>
      <c r="H152" s="416"/>
      <c r="I152" s="790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</row>
    <row r="153" spans="1:20">
      <c r="A153" s="380" t="s">
        <v>978</v>
      </c>
      <c r="B153" s="416"/>
      <c r="C153" s="147"/>
      <c r="D153" s="378" t="s">
        <v>979</v>
      </c>
      <c r="E153" s="788"/>
      <c r="F153" s="789"/>
      <c r="G153" s="782"/>
      <c r="H153" s="416"/>
      <c r="I153" s="790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</row>
    <row r="154" spans="1:20">
      <c r="A154" s="380" t="s">
        <v>980</v>
      </c>
      <c r="B154" s="416"/>
      <c r="C154" s="147"/>
      <c r="D154" s="378" t="s">
        <v>975</v>
      </c>
      <c r="E154" s="788"/>
      <c r="F154" s="789"/>
      <c r="G154" s="782"/>
      <c r="H154" s="416"/>
      <c r="I154" s="790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</row>
    <row r="155" spans="1:20">
      <c r="A155" s="380" t="s">
        <v>981</v>
      </c>
      <c r="B155" s="416" t="s">
        <v>982</v>
      </c>
      <c r="C155" s="147"/>
      <c r="D155" s="378" t="s">
        <v>979</v>
      </c>
      <c r="E155" s="788"/>
      <c r="F155" s="789"/>
      <c r="G155" s="782"/>
      <c r="H155" s="416"/>
      <c r="I155" s="790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</row>
    <row r="156" spans="1:20">
      <c r="A156" s="380" t="s">
        <v>983</v>
      </c>
      <c r="B156" s="416"/>
      <c r="C156" s="147"/>
      <c r="D156" s="378" t="s">
        <v>984</v>
      </c>
      <c r="E156" s="788"/>
      <c r="F156" s="789"/>
      <c r="G156" s="782"/>
      <c r="H156" s="416"/>
      <c r="I156" s="790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</row>
    <row r="157" spans="1:20">
      <c r="A157" s="380" t="s">
        <v>985</v>
      </c>
      <c r="B157" s="416"/>
      <c r="C157" s="147"/>
      <c r="D157" s="378" t="s">
        <v>986</v>
      </c>
      <c r="E157" s="788"/>
      <c r="F157" s="789"/>
      <c r="G157" s="782"/>
      <c r="H157" s="416"/>
      <c r="I157" s="790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</row>
    <row r="158" spans="1:20" ht="281.25">
      <c r="A158" s="378" t="s">
        <v>987</v>
      </c>
      <c r="B158" s="416"/>
      <c r="C158" s="147"/>
      <c r="D158" s="39" t="s">
        <v>988</v>
      </c>
      <c r="E158" s="381">
        <v>13880</v>
      </c>
      <c r="F158" s="176" t="s">
        <v>38</v>
      </c>
      <c r="G158" s="176" t="s">
        <v>370</v>
      </c>
      <c r="H158" s="394"/>
      <c r="I158" s="394"/>
      <c r="J158" s="394"/>
      <c r="K158" s="394">
        <v>5140</v>
      </c>
      <c r="L158" s="394"/>
      <c r="M158" s="394">
        <v>5860</v>
      </c>
      <c r="N158" s="394"/>
      <c r="O158" s="394"/>
      <c r="P158" s="394">
        <v>2880</v>
      </c>
      <c r="Q158" s="394"/>
      <c r="R158" s="394"/>
      <c r="S158" s="394"/>
      <c r="T158" s="416"/>
    </row>
    <row r="159" spans="1:20" ht="81">
      <c r="A159" s="378" t="s">
        <v>989</v>
      </c>
      <c r="B159" s="416"/>
      <c r="C159" s="147"/>
      <c r="D159" s="147" t="s">
        <v>990</v>
      </c>
      <c r="E159" s="519">
        <v>3240</v>
      </c>
      <c r="F159" s="430" t="s">
        <v>38</v>
      </c>
      <c r="G159" s="416"/>
      <c r="H159" s="416"/>
      <c r="I159" s="416"/>
      <c r="J159" s="416"/>
      <c r="K159" s="445"/>
      <c r="L159" s="445"/>
      <c r="M159" s="445"/>
      <c r="N159" s="445"/>
      <c r="O159" s="445"/>
      <c r="P159" s="445"/>
      <c r="Q159" s="445"/>
      <c r="R159" s="445">
        <v>3240</v>
      </c>
      <c r="S159" s="416"/>
      <c r="T159" s="416"/>
    </row>
    <row r="160" spans="1:20">
      <c r="A160" s="741" t="s">
        <v>0</v>
      </c>
      <c r="B160" s="741" t="s">
        <v>1</v>
      </c>
      <c r="C160" s="741" t="s">
        <v>17</v>
      </c>
      <c r="D160" s="741" t="s">
        <v>18</v>
      </c>
      <c r="E160" s="741" t="s">
        <v>2</v>
      </c>
      <c r="F160" s="741"/>
      <c r="G160" s="741" t="s">
        <v>19</v>
      </c>
      <c r="H160" s="741" t="s">
        <v>3</v>
      </c>
      <c r="I160" s="741"/>
      <c r="J160" s="741"/>
      <c r="K160" s="741"/>
      <c r="L160" s="741"/>
      <c r="M160" s="741"/>
      <c r="N160" s="741"/>
      <c r="O160" s="741"/>
      <c r="P160" s="741"/>
      <c r="Q160" s="741"/>
      <c r="R160" s="741"/>
      <c r="S160" s="741"/>
      <c r="T160" s="741" t="s">
        <v>20</v>
      </c>
    </row>
    <row r="161" spans="1:20">
      <c r="A161" s="741"/>
      <c r="B161" s="741"/>
      <c r="C161" s="741"/>
      <c r="D161" s="741"/>
      <c r="E161" s="741" t="s">
        <v>21</v>
      </c>
      <c r="F161" s="741" t="s">
        <v>4</v>
      </c>
      <c r="G161" s="741"/>
      <c r="H161" s="741" t="s">
        <v>5</v>
      </c>
      <c r="I161" s="741" t="s">
        <v>6</v>
      </c>
      <c r="J161" s="741" t="s">
        <v>7</v>
      </c>
      <c r="K161" s="741" t="s">
        <v>8</v>
      </c>
      <c r="L161" s="741" t="s">
        <v>9</v>
      </c>
      <c r="M161" s="741" t="s">
        <v>10</v>
      </c>
      <c r="N161" s="741" t="s">
        <v>42</v>
      </c>
      <c r="O161" s="741" t="s">
        <v>12</v>
      </c>
      <c r="P161" s="741" t="s">
        <v>13</v>
      </c>
      <c r="Q161" s="741" t="s">
        <v>14</v>
      </c>
      <c r="R161" s="741" t="s">
        <v>15</v>
      </c>
      <c r="S161" s="741" t="s">
        <v>16</v>
      </c>
      <c r="T161" s="741"/>
    </row>
    <row r="162" spans="1:20">
      <c r="A162" s="741"/>
      <c r="B162" s="741"/>
      <c r="C162" s="741"/>
      <c r="D162" s="741"/>
      <c r="E162" s="741"/>
      <c r="F162" s="741"/>
      <c r="G162" s="741"/>
      <c r="H162" s="741"/>
      <c r="I162" s="741"/>
      <c r="J162" s="741"/>
      <c r="K162" s="741"/>
      <c r="L162" s="741"/>
      <c r="M162" s="741"/>
      <c r="N162" s="741"/>
      <c r="O162" s="741"/>
      <c r="P162" s="741"/>
      <c r="Q162" s="741"/>
      <c r="R162" s="741"/>
      <c r="S162" s="741"/>
      <c r="T162" s="741"/>
    </row>
    <row r="163" spans="1:20" ht="121.5">
      <c r="A163" s="378" t="s">
        <v>991</v>
      </c>
      <c r="B163" s="416"/>
      <c r="C163" s="147"/>
      <c r="D163" s="147" t="s">
        <v>990</v>
      </c>
      <c r="E163" s="520"/>
      <c r="F163" s="521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</row>
    <row r="164" spans="1:20" ht="40.5">
      <c r="A164" s="449" t="s">
        <v>992</v>
      </c>
      <c r="B164" s="450"/>
      <c r="C164" s="450"/>
      <c r="D164" s="450"/>
      <c r="E164" s="450"/>
      <c r="F164" s="450"/>
      <c r="G164" s="451" t="s">
        <v>993</v>
      </c>
      <c r="H164" s="450"/>
      <c r="I164" s="450"/>
      <c r="J164" s="450"/>
      <c r="K164" s="450"/>
      <c r="L164" s="450"/>
      <c r="M164" s="450"/>
      <c r="N164" s="450"/>
      <c r="O164" s="450"/>
      <c r="P164" s="450"/>
      <c r="Q164" s="450"/>
      <c r="R164" s="450"/>
      <c r="S164" s="450"/>
      <c r="T164" s="161" t="s">
        <v>890</v>
      </c>
    </row>
    <row r="165" spans="1:20" ht="252">
      <c r="A165" s="522" t="s">
        <v>994</v>
      </c>
      <c r="B165" s="140" t="s">
        <v>995</v>
      </c>
      <c r="C165" s="140" t="s">
        <v>996</v>
      </c>
      <c r="D165" s="522" t="s">
        <v>1618</v>
      </c>
      <c r="E165" s="141">
        <v>247000</v>
      </c>
      <c r="F165" s="176" t="s">
        <v>894</v>
      </c>
      <c r="G165" s="450"/>
      <c r="H165" s="445">
        <v>20000</v>
      </c>
      <c r="I165" s="445">
        <v>20000</v>
      </c>
      <c r="J165" s="445">
        <v>20000</v>
      </c>
      <c r="K165" s="445">
        <v>27000</v>
      </c>
      <c r="L165" s="445">
        <v>20000</v>
      </c>
      <c r="M165" s="445">
        <v>20000</v>
      </c>
      <c r="N165" s="445">
        <v>20000</v>
      </c>
      <c r="O165" s="445">
        <v>20000</v>
      </c>
      <c r="P165" s="445">
        <v>20000</v>
      </c>
      <c r="Q165" s="452">
        <v>20000</v>
      </c>
      <c r="R165" s="452">
        <v>20000</v>
      </c>
      <c r="S165" s="452">
        <v>20000</v>
      </c>
      <c r="T165" s="450"/>
    </row>
    <row r="166" spans="1:20" ht="54.75">
      <c r="A166" s="741" t="s">
        <v>55</v>
      </c>
      <c r="B166" s="741"/>
      <c r="C166" s="741"/>
      <c r="D166" s="741"/>
      <c r="E166" s="180">
        <f>SUM(E88:E165)</f>
        <v>414680</v>
      </c>
      <c r="F166" s="416"/>
      <c r="G166" s="450"/>
      <c r="H166" s="463">
        <f>SUM(H88:H165)</f>
        <v>20000</v>
      </c>
      <c r="I166" s="463">
        <f t="shared" ref="I166:S166" si="5">SUM(I88:I165)</f>
        <v>77600</v>
      </c>
      <c r="J166" s="463">
        <f t="shared" si="5"/>
        <v>52300</v>
      </c>
      <c r="K166" s="463">
        <f t="shared" si="5"/>
        <v>32140</v>
      </c>
      <c r="L166" s="463">
        <f t="shared" si="5"/>
        <v>20000</v>
      </c>
      <c r="M166" s="463">
        <f t="shared" si="5"/>
        <v>46320</v>
      </c>
      <c r="N166" s="463">
        <f t="shared" si="5"/>
        <v>20000</v>
      </c>
      <c r="O166" s="463">
        <f t="shared" si="5"/>
        <v>29720</v>
      </c>
      <c r="P166" s="463">
        <f t="shared" si="5"/>
        <v>34160</v>
      </c>
      <c r="Q166" s="463">
        <f t="shared" si="5"/>
        <v>20000</v>
      </c>
      <c r="R166" s="463">
        <f t="shared" si="5"/>
        <v>32360</v>
      </c>
      <c r="S166" s="463">
        <f t="shared" si="5"/>
        <v>30080</v>
      </c>
      <c r="T166" s="183"/>
    </row>
    <row r="167" spans="1:20" ht="23.25">
      <c r="A167" s="780" t="s">
        <v>1301</v>
      </c>
      <c r="B167" s="780"/>
      <c r="C167" s="780"/>
      <c r="D167" s="780"/>
      <c r="E167" s="780"/>
      <c r="F167" s="780"/>
      <c r="G167" s="780"/>
      <c r="H167" s="780"/>
      <c r="I167" s="780"/>
      <c r="J167" s="780"/>
      <c r="K167" s="780"/>
      <c r="L167" s="780"/>
      <c r="M167" s="780"/>
      <c r="N167" s="780"/>
      <c r="O167" s="780"/>
      <c r="P167" s="780"/>
      <c r="Q167" s="780"/>
      <c r="R167" s="780"/>
      <c r="S167" s="780"/>
      <c r="T167" s="780"/>
    </row>
    <row r="168" spans="1:20" ht="23.25">
      <c r="A168" s="781" t="s">
        <v>69</v>
      </c>
      <c r="B168" s="781"/>
      <c r="C168" s="781"/>
      <c r="D168" s="781"/>
      <c r="E168" s="512"/>
      <c r="F168" s="512"/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512"/>
      <c r="R168" s="512"/>
      <c r="S168" s="512"/>
      <c r="T168" s="512"/>
    </row>
    <row r="169" spans="1:20" ht="10.5" customHeight="1"/>
    <row r="170" spans="1:20">
      <c r="A170" s="741" t="s">
        <v>0</v>
      </c>
      <c r="B170" s="741" t="s">
        <v>1</v>
      </c>
      <c r="C170" s="741" t="s">
        <v>17</v>
      </c>
      <c r="D170" s="741" t="s">
        <v>18</v>
      </c>
      <c r="E170" s="741" t="s">
        <v>2</v>
      </c>
      <c r="F170" s="741"/>
      <c r="G170" s="741" t="s">
        <v>19</v>
      </c>
      <c r="H170" s="741" t="s">
        <v>3</v>
      </c>
      <c r="I170" s="741"/>
      <c r="J170" s="741"/>
      <c r="K170" s="741"/>
      <c r="L170" s="741"/>
      <c r="M170" s="741"/>
      <c r="N170" s="741"/>
      <c r="O170" s="741"/>
      <c r="P170" s="741"/>
      <c r="Q170" s="741"/>
      <c r="R170" s="741"/>
      <c r="S170" s="741"/>
      <c r="T170" s="741" t="s">
        <v>20</v>
      </c>
    </row>
    <row r="171" spans="1:20">
      <c r="A171" s="741"/>
      <c r="B171" s="741"/>
      <c r="C171" s="741"/>
      <c r="D171" s="741"/>
      <c r="E171" s="741" t="s">
        <v>21</v>
      </c>
      <c r="F171" s="741" t="s">
        <v>4</v>
      </c>
      <c r="G171" s="741"/>
      <c r="H171" s="741" t="s">
        <v>5</v>
      </c>
      <c r="I171" s="741" t="s">
        <v>6</v>
      </c>
      <c r="J171" s="741" t="s">
        <v>7</v>
      </c>
      <c r="K171" s="741" t="s">
        <v>8</v>
      </c>
      <c r="L171" s="741" t="s">
        <v>9</v>
      </c>
      <c r="M171" s="741" t="s">
        <v>10</v>
      </c>
      <c r="N171" s="741" t="s">
        <v>42</v>
      </c>
      <c r="O171" s="741" t="s">
        <v>12</v>
      </c>
      <c r="P171" s="741" t="s">
        <v>13</v>
      </c>
      <c r="Q171" s="741" t="s">
        <v>14</v>
      </c>
      <c r="R171" s="741" t="s">
        <v>15</v>
      </c>
      <c r="S171" s="741" t="s">
        <v>16</v>
      </c>
      <c r="T171" s="741"/>
    </row>
    <row r="172" spans="1:20">
      <c r="A172" s="741"/>
      <c r="B172" s="741"/>
      <c r="C172" s="741"/>
      <c r="D172" s="741"/>
      <c r="E172" s="741"/>
      <c r="F172" s="741"/>
      <c r="G172" s="741"/>
      <c r="H172" s="741"/>
      <c r="I172" s="741"/>
      <c r="J172" s="741"/>
      <c r="K172" s="741"/>
      <c r="L172" s="741"/>
      <c r="M172" s="741"/>
      <c r="N172" s="741"/>
      <c r="O172" s="741"/>
      <c r="P172" s="741"/>
      <c r="Q172" s="741"/>
      <c r="R172" s="741"/>
      <c r="S172" s="741"/>
      <c r="T172" s="741"/>
    </row>
    <row r="173" spans="1:20">
      <c r="A173" s="453" t="s">
        <v>384</v>
      </c>
      <c r="B173" s="425"/>
      <c r="C173" s="425"/>
      <c r="D173" s="425"/>
      <c r="E173" s="237"/>
      <c r="F173" s="392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</row>
    <row r="174" spans="1:20" ht="81">
      <c r="A174" s="140" t="s">
        <v>385</v>
      </c>
      <c r="B174" s="140" t="s">
        <v>386</v>
      </c>
      <c r="C174" s="140" t="s">
        <v>360</v>
      </c>
      <c r="D174" s="140" t="s">
        <v>387</v>
      </c>
      <c r="E174" s="164">
        <v>17500</v>
      </c>
      <c r="F174" s="163" t="s">
        <v>38</v>
      </c>
      <c r="G174" s="140" t="s">
        <v>388</v>
      </c>
      <c r="H174" s="165"/>
      <c r="I174" s="170">
        <v>8750</v>
      </c>
      <c r="J174" s="165"/>
      <c r="K174" s="165"/>
      <c r="L174" s="165"/>
      <c r="M174" s="165"/>
      <c r="N174" s="165"/>
      <c r="O174" s="165"/>
      <c r="P174" s="165"/>
      <c r="Q174" s="170">
        <v>8750</v>
      </c>
      <c r="R174" s="165"/>
      <c r="S174" s="165"/>
      <c r="T174" s="140" t="s">
        <v>389</v>
      </c>
    </row>
    <row r="175" spans="1:20">
      <c r="A175" s="453" t="s">
        <v>390</v>
      </c>
      <c r="B175" s="425"/>
      <c r="C175" s="425"/>
      <c r="D175" s="425"/>
      <c r="E175" s="454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</row>
    <row r="176" spans="1:20" ht="101.25">
      <c r="A176" s="147" t="s">
        <v>391</v>
      </c>
      <c r="B176" s="147" t="s">
        <v>392</v>
      </c>
      <c r="C176" s="176"/>
      <c r="D176" s="176" t="s">
        <v>393</v>
      </c>
      <c r="E176" s="454">
        <v>8000</v>
      </c>
      <c r="F176" s="176" t="s">
        <v>60</v>
      </c>
      <c r="G176" s="176" t="s">
        <v>394</v>
      </c>
      <c r="H176" s="455"/>
      <c r="I176" s="455">
        <v>4000</v>
      </c>
      <c r="J176" s="455"/>
      <c r="K176" s="455"/>
      <c r="L176" s="455"/>
      <c r="M176" s="455"/>
      <c r="N176" s="455"/>
      <c r="O176" s="455">
        <v>4000</v>
      </c>
      <c r="P176" s="455"/>
      <c r="Q176" s="455"/>
      <c r="R176" s="455"/>
      <c r="S176" s="455"/>
      <c r="T176" s="176" t="s">
        <v>395</v>
      </c>
    </row>
    <row r="177" spans="1:20" ht="121.5">
      <c r="A177" s="147" t="s">
        <v>396</v>
      </c>
      <c r="B177" s="147" t="s">
        <v>397</v>
      </c>
      <c r="C177" s="176"/>
      <c r="D177" s="176" t="s">
        <v>398</v>
      </c>
      <c r="E177" s="454">
        <v>10000</v>
      </c>
      <c r="F177" s="176" t="s">
        <v>60</v>
      </c>
      <c r="G177" s="176" t="s">
        <v>399</v>
      </c>
      <c r="H177" s="455"/>
      <c r="I177" s="455"/>
      <c r="J177" s="455">
        <v>5000</v>
      </c>
      <c r="K177" s="455"/>
      <c r="L177" s="455"/>
      <c r="M177" s="455"/>
      <c r="N177" s="455">
        <v>5000</v>
      </c>
      <c r="O177" s="455"/>
      <c r="P177" s="455"/>
      <c r="Q177" s="455"/>
      <c r="R177" s="455"/>
      <c r="S177" s="455"/>
      <c r="T177" s="176" t="s">
        <v>395</v>
      </c>
    </row>
    <row r="178" spans="1:20" ht="43.5">
      <c r="A178" s="786" t="s">
        <v>55</v>
      </c>
      <c r="B178" s="786"/>
      <c r="C178" s="786"/>
      <c r="D178" s="786"/>
      <c r="E178" s="185">
        <f>SUM(E176:E177)</f>
        <v>18000</v>
      </c>
      <c r="F178" s="456"/>
      <c r="G178" s="424"/>
      <c r="H178" s="457"/>
      <c r="I178" s="457">
        <f>SUM(I176:I177)</f>
        <v>4000</v>
      </c>
      <c r="J178" s="457">
        <f t="shared" ref="J178:R178" si="6">SUM(J176:J177)</f>
        <v>5000</v>
      </c>
      <c r="K178" s="457">
        <f t="shared" si="6"/>
        <v>0</v>
      </c>
      <c r="L178" s="457">
        <f t="shared" si="6"/>
        <v>0</v>
      </c>
      <c r="M178" s="457">
        <f t="shared" si="6"/>
        <v>0</v>
      </c>
      <c r="N178" s="457">
        <f t="shared" si="6"/>
        <v>5000</v>
      </c>
      <c r="O178" s="457">
        <f t="shared" si="6"/>
        <v>4000</v>
      </c>
      <c r="P178" s="457">
        <f t="shared" si="6"/>
        <v>0</v>
      </c>
      <c r="Q178" s="457">
        <f t="shared" si="6"/>
        <v>0</v>
      </c>
      <c r="R178" s="457">
        <f t="shared" si="6"/>
        <v>0</v>
      </c>
      <c r="S178" s="457"/>
      <c r="T178" s="424"/>
    </row>
    <row r="179" spans="1:20">
      <c r="A179" s="741" t="s">
        <v>0</v>
      </c>
      <c r="B179" s="741" t="s">
        <v>1</v>
      </c>
      <c r="C179" s="741" t="s">
        <v>17</v>
      </c>
      <c r="D179" s="741" t="s">
        <v>18</v>
      </c>
      <c r="E179" s="741" t="s">
        <v>2</v>
      </c>
      <c r="F179" s="741"/>
      <c r="G179" s="741" t="s">
        <v>19</v>
      </c>
      <c r="H179" s="741" t="s">
        <v>3</v>
      </c>
      <c r="I179" s="741"/>
      <c r="J179" s="741"/>
      <c r="K179" s="741"/>
      <c r="L179" s="741"/>
      <c r="M179" s="741"/>
      <c r="N179" s="741"/>
      <c r="O179" s="741"/>
      <c r="P179" s="741"/>
      <c r="Q179" s="741"/>
      <c r="R179" s="741"/>
      <c r="S179" s="741"/>
      <c r="T179" s="741" t="s">
        <v>20</v>
      </c>
    </row>
    <row r="180" spans="1:20">
      <c r="A180" s="741"/>
      <c r="B180" s="741"/>
      <c r="C180" s="741"/>
      <c r="D180" s="741"/>
      <c r="E180" s="741" t="s">
        <v>21</v>
      </c>
      <c r="F180" s="741" t="s">
        <v>4</v>
      </c>
      <c r="G180" s="741"/>
      <c r="H180" s="741" t="s">
        <v>5</v>
      </c>
      <c r="I180" s="741" t="s">
        <v>6</v>
      </c>
      <c r="J180" s="741" t="s">
        <v>7</v>
      </c>
      <c r="K180" s="741" t="s">
        <v>8</v>
      </c>
      <c r="L180" s="741" t="s">
        <v>9</v>
      </c>
      <c r="M180" s="741" t="s">
        <v>10</v>
      </c>
      <c r="N180" s="741" t="s">
        <v>42</v>
      </c>
      <c r="O180" s="741" t="s">
        <v>12</v>
      </c>
      <c r="P180" s="741" t="s">
        <v>13</v>
      </c>
      <c r="Q180" s="741" t="s">
        <v>14</v>
      </c>
      <c r="R180" s="741" t="s">
        <v>15</v>
      </c>
      <c r="S180" s="741" t="s">
        <v>16</v>
      </c>
      <c r="T180" s="741"/>
    </row>
    <row r="181" spans="1:20">
      <c r="A181" s="741"/>
      <c r="B181" s="741"/>
      <c r="C181" s="741"/>
      <c r="D181" s="741"/>
      <c r="E181" s="741"/>
      <c r="F181" s="741"/>
      <c r="G181" s="741"/>
      <c r="H181" s="741"/>
      <c r="I181" s="741"/>
      <c r="J181" s="741"/>
      <c r="K181" s="741"/>
      <c r="L181" s="741"/>
      <c r="M181" s="741"/>
      <c r="N181" s="741"/>
      <c r="O181" s="741"/>
      <c r="P181" s="741"/>
      <c r="Q181" s="741"/>
      <c r="R181" s="741"/>
      <c r="S181" s="741"/>
      <c r="T181" s="741"/>
    </row>
    <row r="182" spans="1:20">
      <c r="A182" s="453" t="s">
        <v>1305</v>
      </c>
      <c r="B182" s="425"/>
      <c r="C182" s="425"/>
      <c r="D182" s="425"/>
      <c r="E182" s="237"/>
      <c r="F182" s="392"/>
      <c r="G182" s="425"/>
      <c r="H182" s="425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</row>
    <row r="183" spans="1:20" ht="81">
      <c r="A183" s="794" t="s">
        <v>400</v>
      </c>
      <c r="B183" s="794" t="s">
        <v>401</v>
      </c>
      <c r="C183" s="147" t="s">
        <v>402</v>
      </c>
      <c r="D183" s="789" t="s">
        <v>403</v>
      </c>
      <c r="E183" s="454">
        <v>12975</v>
      </c>
      <c r="F183" s="140" t="s">
        <v>60</v>
      </c>
      <c r="G183" s="176" t="s">
        <v>404</v>
      </c>
      <c r="H183" s="458"/>
      <c r="I183" s="458"/>
      <c r="J183" s="458"/>
      <c r="K183" s="458"/>
      <c r="L183" s="455">
        <v>12975</v>
      </c>
      <c r="M183" s="458"/>
      <c r="N183" s="458"/>
      <c r="O183" s="458"/>
      <c r="P183" s="458"/>
      <c r="Q183" s="458"/>
      <c r="R183" s="458"/>
      <c r="S183" s="458"/>
      <c r="T183" s="443" t="s">
        <v>405</v>
      </c>
    </row>
    <row r="184" spans="1:20" ht="121.5">
      <c r="A184" s="794"/>
      <c r="B184" s="794"/>
      <c r="C184" s="140" t="s">
        <v>406</v>
      </c>
      <c r="D184" s="789"/>
      <c r="E184" s="454"/>
      <c r="F184" s="140"/>
      <c r="G184" s="443"/>
      <c r="H184" s="458"/>
      <c r="I184" s="458"/>
      <c r="J184" s="458"/>
      <c r="K184" s="458"/>
      <c r="L184" s="458"/>
      <c r="M184" s="458"/>
      <c r="N184" s="458"/>
      <c r="O184" s="458"/>
      <c r="P184" s="458"/>
      <c r="Q184" s="458"/>
      <c r="R184" s="458"/>
      <c r="S184" s="458"/>
      <c r="T184" s="443"/>
    </row>
    <row r="185" spans="1:20" ht="54">
      <c r="A185" s="798" t="s">
        <v>55</v>
      </c>
      <c r="B185" s="799"/>
      <c r="C185" s="799"/>
      <c r="D185" s="800"/>
      <c r="E185" s="185">
        <f>SUM(E183:E184)</f>
        <v>12975</v>
      </c>
      <c r="F185" s="459"/>
      <c r="G185" s="453"/>
      <c r="H185" s="460">
        <f>SUM(H183:H184)</f>
        <v>0</v>
      </c>
      <c r="I185" s="460">
        <f t="shared" ref="I185:S185" si="7">SUM(I183:I184)</f>
        <v>0</v>
      </c>
      <c r="J185" s="460">
        <f t="shared" si="7"/>
        <v>0</v>
      </c>
      <c r="K185" s="460">
        <f t="shared" si="7"/>
        <v>0</v>
      </c>
      <c r="L185" s="460">
        <f t="shared" si="7"/>
        <v>12975</v>
      </c>
      <c r="M185" s="460">
        <f t="shared" si="7"/>
        <v>0</v>
      </c>
      <c r="N185" s="460">
        <f t="shared" si="7"/>
        <v>0</v>
      </c>
      <c r="O185" s="460">
        <f t="shared" si="7"/>
        <v>0</v>
      </c>
      <c r="P185" s="460">
        <f t="shared" si="7"/>
        <v>0</v>
      </c>
      <c r="Q185" s="460">
        <f t="shared" si="7"/>
        <v>0</v>
      </c>
      <c r="R185" s="460">
        <f t="shared" si="7"/>
        <v>0</v>
      </c>
      <c r="S185" s="460">
        <f t="shared" si="7"/>
        <v>0</v>
      </c>
      <c r="T185" s="453"/>
    </row>
    <row r="186" spans="1:20">
      <c r="A186" s="741" t="s">
        <v>0</v>
      </c>
      <c r="B186" s="741" t="s">
        <v>1</v>
      </c>
      <c r="C186" s="741" t="s">
        <v>17</v>
      </c>
      <c r="D186" s="741" t="s">
        <v>18</v>
      </c>
      <c r="E186" s="741" t="s">
        <v>2</v>
      </c>
      <c r="F186" s="741"/>
      <c r="G186" s="741" t="s">
        <v>19</v>
      </c>
      <c r="H186" s="741" t="s">
        <v>3</v>
      </c>
      <c r="I186" s="741"/>
      <c r="J186" s="741"/>
      <c r="K186" s="741"/>
      <c r="L186" s="741"/>
      <c r="M186" s="741"/>
      <c r="N186" s="741"/>
      <c r="O186" s="741"/>
      <c r="P186" s="741"/>
      <c r="Q186" s="741"/>
      <c r="R186" s="741"/>
      <c r="S186" s="741"/>
      <c r="T186" s="741" t="s">
        <v>20</v>
      </c>
    </row>
    <row r="187" spans="1:20">
      <c r="A187" s="741"/>
      <c r="B187" s="741"/>
      <c r="C187" s="741"/>
      <c r="D187" s="741"/>
      <c r="E187" s="741" t="s">
        <v>21</v>
      </c>
      <c r="F187" s="741" t="s">
        <v>4</v>
      </c>
      <c r="G187" s="741"/>
      <c r="H187" s="741" t="s">
        <v>5</v>
      </c>
      <c r="I187" s="741" t="s">
        <v>6</v>
      </c>
      <c r="J187" s="741" t="s">
        <v>7</v>
      </c>
      <c r="K187" s="741" t="s">
        <v>8</v>
      </c>
      <c r="L187" s="741" t="s">
        <v>9</v>
      </c>
      <c r="M187" s="741" t="s">
        <v>10</v>
      </c>
      <c r="N187" s="741" t="s">
        <v>42</v>
      </c>
      <c r="O187" s="741" t="s">
        <v>12</v>
      </c>
      <c r="P187" s="741" t="s">
        <v>13</v>
      </c>
      <c r="Q187" s="741" t="s">
        <v>14</v>
      </c>
      <c r="R187" s="741" t="s">
        <v>15</v>
      </c>
      <c r="S187" s="741" t="s">
        <v>16</v>
      </c>
      <c r="T187" s="741"/>
    </row>
    <row r="188" spans="1:20">
      <c r="A188" s="741"/>
      <c r="B188" s="741"/>
      <c r="C188" s="741"/>
      <c r="D188" s="741"/>
      <c r="E188" s="741"/>
      <c r="F188" s="741"/>
      <c r="G188" s="741"/>
      <c r="H188" s="741"/>
      <c r="I188" s="741"/>
      <c r="J188" s="741"/>
      <c r="K188" s="741"/>
      <c r="L188" s="741"/>
      <c r="M188" s="741"/>
      <c r="N188" s="741"/>
      <c r="O188" s="741"/>
      <c r="P188" s="741"/>
      <c r="Q188" s="741"/>
      <c r="R188" s="741"/>
      <c r="S188" s="741"/>
      <c r="T188" s="741"/>
    </row>
    <row r="189" spans="1:20">
      <c r="A189" s="453" t="s">
        <v>407</v>
      </c>
      <c r="B189" s="425"/>
      <c r="C189" s="425"/>
      <c r="D189" s="425"/>
      <c r="E189" s="237"/>
      <c r="F189" s="392"/>
      <c r="G189" s="425"/>
      <c r="H189" s="425"/>
      <c r="I189" s="425"/>
      <c r="J189" s="425"/>
      <c r="K189" s="425"/>
      <c r="L189" s="425"/>
      <c r="M189" s="425"/>
      <c r="N189" s="425"/>
      <c r="O189" s="425"/>
      <c r="P189" s="425"/>
      <c r="Q189" s="425"/>
      <c r="R189" s="425"/>
      <c r="S189" s="425"/>
      <c r="T189" s="425"/>
    </row>
    <row r="190" spans="1:20" ht="121.5">
      <c r="A190" s="147" t="s">
        <v>408</v>
      </c>
      <c r="B190" s="147" t="s">
        <v>1306</v>
      </c>
      <c r="C190" s="147" t="s">
        <v>409</v>
      </c>
      <c r="D190" s="147" t="s">
        <v>410</v>
      </c>
      <c r="E190" s="432">
        <v>649000</v>
      </c>
      <c r="F190" s="147" t="s">
        <v>369</v>
      </c>
      <c r="G190" s="443"/>
      <c r="H190" s="458"/>
      <c r="I190" s="458"/>
      <c r="J190" s="458">
        <v>649000</v>
      </c>
      <c r="K190" s="425"/>
      <c r="L190" s="458"/>
      <c r="M190" s="458"/>
      <c r="N190" s="458"/>
      <c r="O190" s="458"/>
      <c r="P190" s="458"/>
      <c r="Q190" s="458"/>
      <c r="R190" s="458"/>
      <c r="S190" s="458"/>
      <c r="T190" s="443" t="s">
        <v>411</v>
      </c>
    </row>
    <row r="191" spans="1:20" ht="101.25">
      <c r="A191" s="147" t="s">
        <v>412</v>
      </c>
      <c r="B191" s="147" t="s">
        <v>413</v>
      </c>
      <c r="C191" s="147"/>
      <c r="D191" s="147" t="s">
        <v>414</v>
      </c>
      <c r="E191" s="432">
        <v>100000</v>
      </c>
      <c r="F191" s="147" t="s">
        <v>369</v>
      </c>
      <c r="G191" s="443"/>
      <c r="H191" s="458"/>
      <c r="I191" s="458">
        <v>100000</v>
      </c>
      <c r="J191" s="461"/>
      <c r="K191" s="425"/>
      <c r="L191" s="458"/>
      <c r="M191" s="458" t="s">
        <v>415</v>
      </c>
      <c r="N191" s="458"/>
      <c r="O191" s="458"/>
      <c r="P191" s="458"/>
      <c r="Q191" s="458"/>
      <c r="R191" s="458"/>
      <c r="S191" s="458"/>
      <c r="T191" s="443" t="s">
        <v>416</v>
      </c>
    </row>
    <row r="192" spans="1:20" ht="62.25">
      <c r="A192" s="786" t="s">
        <v>55</v>
      </c>
      <c r="B192" s="786"/>
      <c r="C192" s="786"/>
      <c r="D192" s="786"/>
      <c r="E192" s="185">
        <f>SUM(E190:E191)</f>
        <v>749000</v>
      </c>
      <c r="F192" s="459"/>
      <c r="G192" s="453"/>
      <c r="H192" s="460">
        <f t="shared" ref="H192:S192" si="8">SUM(H190:H191)</f>
        <v>0</v>
      </c>
      <c r="I192" s="460">
        <f>SUM(I190:I191)</f>
        <v>100000</v>
      </c>
      <c r="J192" s="460">
        <f>SUM(J190:J191)</f>
        <v>649000</v>
      </c>
      <c r="K192" s="460">
        <f t="shared" si="8"/>
        <v>0</v>
      </c>
      <c r="L192" s="460">
        <f t="shared" si="8"/>
        <v>0</v>
      </c>
      <c r="M192" s="460">
        <f t="shared" si="8"/>
        <v>0</v>
      </c>
      <c r="N192" s="460">
        <f t="shared" si="8"/>
        <v>0</v>
      </c>
      <c r="O192" s="460">
        <f t="shared" si="8"/>
        <v>0</v>
      </c>
      <c r="P192" s="460">
        <f t="shared" si="8"/>
        <v>0</v>
      </c>
      <c r="Q192" s="460">
        <f t="shared" si="8"/>
        <v>0</v>
      </c>
      <c r="R192" s="460">
        <f t="shared" si="8"/>
        <v>0</v>
      </c>
      <c r="S192" s="460">
        <f t="shared" si="8"/>
        <v>0</v>
      </c>
      <c r="T192" s="453"/>
    </row>
    <row r="193" spans="1:21" ht="62.25">
      <c r="A193" s="786" t="s">
        <v>417</v>
      </c>
      <c r="B193" s="786"/>
      <c r="C193" s="786"/>
      <c r="D193" s="786"/>
      <c r="E193" s="185">
        <f>E174+E178+E185+E192</f>
        <v>797475</v>
      </c>
      <c r="F193" s="462"/>
      <c r="G193" s="462"/>
      <c r="H193" s="423">
        <f>H174+H178+H185+H192</f>
        <v>0</v>
      </c>
      <c r="I193" s="423">
        <f t="shared" ref="I193:S193" si="9">I174+I178+I185+I192</f>
        <v>112750</v>
      </c>
      <c r="J193" s="423">
        <f t="shared" si="9"/>
        <v>654000</v>
      </c>
      <c r="K193" s="423">
        <f t="shared" si="9"/>
        <v>0</v>
      </c>
      <c r="L193" s="423">
        <f t="shared" si="9"/>
        <v>12975</v>
      </c>
      <c r="M193" s="423">
        <f t="shared" si="9"/>
        <v>0</v>
      </c>
      <c r="N193" s="423">
        <f t="shared" si="9"/>
        <v>5000</v>
      </c>
      <c r="O193" s="423">
        <f t="shared" si="9"/>
        <v>4000</v>
      </c>
      <c r="P193" s="423">
        <f t="shared" si="9"/>
        <v>0</v>
      </c>
      <c r="Q193" s="423">
        <f t="shared" si="9"/>
        <v>8750</v>
      </c>
      <c r="R193" s="423">
        <f t="shared" si="9"/>
        <v>0</v>
      </c>
      <c r="S193" s="423">
        <f t="shared" si="9"/>
        <v>0</v>
      </c>
      <c r="T193" s="462"/>
    </row>
    <row r="194" spans="1:21" ht="23.25">
      <c r="A194" s="780" t="s">
        <v>1301</v>
      </c>
      <c r="B194" s="780"/>
      <c r="C194" s="780"/>
      <c r="D194" s="780"/>
      <c r="E194" s="780"/>
      <c r="F194" s="780"/>
      <c r="G194" s="780"/>
      <c r="H194" s="780"/>
      <c r="I194" s="780"/>
      <c r="J194" s="780"/>
      <c r="K194" s="780"/>
      <c r="L194" s="780"/>
      <c r="M194" s="780"/>
      <c r="N194" s="780"/>
      <c r="O194" s="780"/>
      <c r="P194" s="780"/>
      <c r="Q194" s="780"/>
      <c r="R194" s="780"/>
      <c r="S194" s="780"/>
      <c r="T194" s="780"/>
    </row>
    <row r="195" spans="1:21" ht="23.25">
      <c r="A195" s="781" t="s">
        <v>70</v>
      </c>
      <c r="B195" s="781"/>
      <c r="C195" s="781"/>
      <c r="D195" s="781"/>
      <c r="E195" s="512"/>
      <c r="F195" s="512"/>
      <c r="G195" s="512"/>
      <c r="H195" s="512"/>
      <c r="I195" s="512"/>
      <c r="J195" s="512"/>
      <c r="K195" s="512"/>
      <c r="L195" s="512"/>
      <c r="M195" s="512"/>
      <c r="N195" s="512"/>
      <c r="O195" s="512"/>
      <c r="P195" s="512"/>
      <c r="Q195" s="512"/>
      <c r="R195" s="512"/>
      <c r="S195" s="512"/>
      <c r="T195" s="512"/>
    </row>
    <row r="196" spans="1:21" ht="10.5" customHeight="1"/>
    <row r="197" spans="1:21">
      <c r="A197" s="741" t="s">
        <v>0</v>
      </c>
      <c r="B197" s="741" t="s">
        <v>1</v>
      </c>
      <c r="C197" s="741" t="s">
        <v>17</v>
      </c>
      <c r="D197" s="741" t="s">
        <v>1068</v>
      </c>
      <c r="E197" s="741" t="s">
        <v>2</v>
      </c>
      <c r="F197" s="741"/>
      <c r="G197" s="741" t="s">
        <v>1307</v>
      </c>
      <c r="H197" s="741" t="s">
        <v>3</v>
      </c>
      <c r="I197" s="741"/>
      <c r="J197" s="741"/>
      <c r="K197" s="741"/>
      <c r="L197" s="741"/>
      <c r="M197" s="741"/>
      <c r="N197" s="741"/>
      <c r="O197" s="741"/>
      <c r="P197" s="741"/>
      <c r="Q197" s="741"/>
      <c r="R197" s="741"/>
      <c r="S197" s="741"/>
      <c r="T197" s="741" t="s">
        <v>20</v>
      </c>
    </row>
    <row r="198" spans="1:21">
      <c r="A198" s="741"/>
      <c r="B198" s="741"/>
      <c r="C198" s="741"/>
      <c r="D198" s="741"/>
      <c r="E198" s="741" t="s">
        <v>21</v>
      </c>
      <c r="F198" s="741" t="s">
        <v>4</v>
      </c>
      <c r="G198" s="741"/>
      <c r="H198" s="741" t="s">
        <v>1069</v>
      </c>
      <c r="I198" s="741" t="s">
        <v>1070</v>
      </c>
      <c r="J198" s="741" t="s">
        <v>7</v>
      </c>
      <c r="K198" s="741" t="s">
        <v>1071</v>
      </c>
      <c r="L198" s="741" t="s">
        <v>885</v>
      </c>
      <c r="M198" s="741" t="s">
        <v>1072</v>
      </c>
      <c r="N198" s="741" t="s">
        <v>173</v>
      </c>
      <c r="O198" s="741" t="s">
        <v>886</v>
      </c>
      <c r="P198" s="741" t="s">
        <v>13</v>
      </c>
      <c r="Q198" s="741" t="s">
        <v>14</v>
      </c>
      <c r="R198" s="741" t="s">
        <v>1073</v>
      </c>
      <c r="S198" s="741" t="s">
        <v>16</v>
      </c>
      <c r="T198" s="741"/>
    </row>
    <row r="199" spans="1:21" ht="23.25" customHeight="1">
      <c r="A199" s="741"/>
      <c r="B199" s="741"/>
      <c r="C199" s="741"/>
      <c r="D199" s="741"/>
      <c r="E199" s="741"/>
      <c r="F199" s="741"/>
      <c r="G199" s="741"/>
      <c r="H199" s="741"/>
      <c r="I199" s="741"/>
      <c r="J199" s="741"/>
      <c r="K199" s="741"/>
      <c r="L199" s="741"/>
      <c r="M199" s="741"/>
      <c r="N199" s="741"/>
      <c r="O199" s="741"/>
      <c r="P199" s="741"/>
      <c r="Q199" s="741"/>
      <c r="R199" s="741"/>
      <c r="S199" s="741"/>
      <c r="T199" s="741"/>
    </row>
    <row r="200" spans="1:21" ht="21" customHeight="1">
      <c r="A200" s="160" t="s">
        <v>1074</v>
      </c>
      <c r="B200" s="160"/>
      <c r="C200" s="160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</row>
    <row r="201" spans="1:21" ht="101.25">
      <c r="A201" s="140" t="s">
        <v>1426</v>
      </c>
      <c r="B201" s="378" t="s">
        <v>1075</v>
      </c>
      <c r="C201" s="383" t="s">
        <v>1076</v>
      </c>
      <c r="D201" s="386" t="s">
        <v>1077</v>
      </c>
      <c r="E201" s="384">
        <v>43200</v>
      </c>
      <c r="F201" s="386" t="s">
        <v>1078</v>
      </c>
      <c r="G201" s="140" t="s">
        <v>1079</v>
      </c>
      <c r="H201" s="463"/>
      <c r="I201" s="142">
        <v>7200</v>
      </c>
      <c r="J201" s="464"/>
      <c r="K201" s="142">
        <v>7200</v>
      </c>
      <c r="L201" s="464"/>
      <c r="M201" s="142">
        <v>7200</v>
      </c>
      <c r="N201" s="464"/>
      <c r="O201" s="142">
        <v>7200</v>
      </c>
      <c r="P201" s="464"/>
      <c r="Q201" s="142">
        <v>7200</v>
      </c>
      <c r="R201" s="464"/>
      <c r="S201" s="142">
        <v>7200</v>
      </c>
      <c r="T201" s="140" t="s">
        <v>1373</v>
      </c>
      <c r="U201" s="465"/>
    </row>
    <row r="202" spans="1:21" ht="121.5">
      <c r="A202" s="147" t="s">
        <v>1080</v>
      </c>
      <c r="B202" s="147" t="s">
        <v>1081</v>
      </c>
      <c r="C202" s="383" t="s">
        <v>1082</v>
      </c>
      <c r="D202" s="386" t="s">
        <v>1083</v>
      </c>
      <c r="E202" s="384">
        <v>12000</v>
      </c>
      <c r="F202" s="386" t="s">
        <v>1078</v>
      </c>
      <c r="G202" s="140" t="s">
        <v>1084</v>
      </c>
      <c r="H202" s="466"/>
      <c r="I202" s="142"/>
      <c r="J202" s="142">
        <v>2400</v>
      </c>
      <c r="K202" s="142"/>
      <c r="L202" s="142">
        <v>2400</v>
      </c>
      <c r="M202" s="142"/>
      <c r="N202" s="142">
        <v>2400</v>
      </c>
      <c r="O202" s="142"/>
      <c r="P202" s="142">
        <v>2400</v>
      </c>
      <c r="Q202" s="142"/>
      <c r="R202" s="142">
        <v>2400</v>
      </c>
      <c r="S202" s="142"/>
      <c r="T202" s="140" t="s">
        <v>1373</v>
      </c>
      <c r="U202" s="465"/>
    </row>
    <row r="203" spans="1:21" ht="101.25">
      <c r="A203" s="140" t="s">
        <v>1085</v>
      </c>
      <c r="B203" s="378" t="s">
        <v>1086</v>
      </c>
      <c r="C203" s="383" t="s">
        <v>1087</v>
      </c>
      <c r="D203" s="147" t="s">
        <v>1088</v>
      </c>
      <c r="E203" s="384">
        <v>234000</v>
      </c>
      <c r="F203" s="386" t="s">
        <v>1078</v>
      </c>
      <c r="G203" s="140" t="s">
        <v>1089</v>
      </c>
      <c r="H203" s="467">
        <v>19500</v>
      </c>
      <c r="I203" s="467">
        <v>19500</v>
      </c>
      <c r="J203" s="467">
        <v>19500</v>
      </c>
      <c r="K203" s="467">
        <v>19500</v>
      </c>
      <c r="L203" s="467">
        <v>19500</v>
      </c>
      <c r="M203" s="467">
        <v>19500</v>
      </c>
      <c r="N203" s="467">
        <v>19500</v>
      </c>
      <c r="O203" s="467">
        <v>19500</v>
      </c>
      <c r="P203" s="467">
        <v>19500</v>
      </c>
      <c r="Q203" s="467">
        <v>19500</v>
      </c>
      <c r="R203" s="467">
        <v>19500</v>
      </c>
      <c r="S203" s="467">
        <v>19500</v>
      </c>
      <c r="T203" s="140" t="s">
        <v>1373</v>
      </c>
      <c r="U203" s="465"/>
    </row>
    <row r="204" spans="1:21" ht="121.5">
      <c r="A204" s="378" t="s">
        <v>1090</v>
      </c>
      <c r="B204" s="378" t="s">
        <v>1091</v>
      </c>
      <c r="C204" s="383" t="s">
        <v>1092</v>
      </c>
      <c r="D204" s="140" t="s">
        <v>1093</v>
      </c>
      <c r="E204" s="384">
        <v>51840</v>
      </c>
      <c r="F204" s="386" t="s">
        <v>1078</v>
      </c>
      <c r="G204" s="140" t="s">
        <v>1094</v>
      </c>
      <c r="H204" s="467"/>
      <c r="I204" s="468"/>
      <c r="J204" s="142">
        <v>25920</v>
      </c>
      <c r="K204" s="142"/>
      <c r="L204" s="142"/>
      <c r="M204" s="142"/>
      <c r="N204" s="142">
        <v>25920</v>
      </c>
      <c r="O204" s="468"/>
      <c r="P204" s="468"/>
      <c r="Q204" s="468"/>
      <c r="R204" s="468"/>
      <c r="S204" s="468"/>
      <c r="T204" s="140" t="s">
        <v>1373</v>
      </c>
      <c r="U204" s="465"/>
    </row>
    <row r="205" spans="1:21">
      <c r="A205" s="741" t="s">
        <v>0</v>
      </c>
      <c r="B205" s="741" t="s">
        <v>1</v>
      </c>
      <c r="C205" s="741" t="s">
        <v>17</v>
      </c>
      <c r="D205" s="741" t="s">
        <v>1068</v>
      </c>
      <c r="E205" s="741" t="s">
        <v>2</v>
      </c>
      <c r="F205" s="741"/>
      <c r="G205" s="741" t="s">
        <v>1307</v>
      </c>
      <c r="H205" s="741" t="s">
        <v>3</v>
      </c>
      <c r="I205" s="741"/>
      <c r="J205" s="741"/>
      <c r="K205" s="741"/>
      <c r="L205" s="741"/>
      <c r="M205" s="741"/>
      <c r="N205" s="741"/>
      <c r="O205" s="741"/>
      <c r="P205" s="741"/>
      <c r="Q205" s="741"/>
      <c r="R205" s="741"/>
      <c r="S205" s="741"/>
      <c r="T205" s="741" t="s">
        <v>20</v>
      </c>
    </row>
    <row r="206" spans="1:21">
      <c r="A206" s="741"/>
      <c r="B206" s="741"/>
      <c r="C206" s="741"/>
      <c r="D206" s="741"/>
      <c r="E206" s="741" t="s">
        <v>21</v>
      </c>
      <c r="F206" s="741" t="s">
        <v>4</v>
      </c>
      <c r="G206" s="741"/>
      <c r="H206" s="741" t="s">
        <v>1069</v>
      </c>
      <c r="I206" s="741" t="s">
        <v>1070</v>
      </c>
      <c r="J206" s="741" t="s">
        <v>7</v>
      </c>
      <c r="K206" s="741" t="s">
        <v>1071</v>
      </c>
      <c r="L206" s="741" t="s">
        <v>885</v>
      </c>
      <c r="M206" s="741" t="s">
        <v>1072</v>
      </c>
      <c r="N206" s="741" t="s">
        <v>173</v>
      </c>
      <c r="O206" s="741" t="s">
        <v>886</v>
      </c>
      <c r="P206" s="741" t="s">
        <v>13</v>
      </c>
      <c r="Q206" s="741" t="s">
        <v>14</v>
      </c>
      <c r="R206" s="741" t="s">
        <v>1073</v>
      </c>
      <c r="S206" s="741" t="s">
        <v>16</v>
      </c>
      <c r="T206" s="741"/>
    </row>
    <row r="207" spans="1:21" ht="23.25" customHeight="1">
      <c r="A207" s="741"/>
      <c r="B207" s="741"/>
      <c r="C207" s="741"/>
      <c r="D207" s="741"/>
      <c r="E207" s="741"/>
      <c r="F207" s="741"/>
      <c r="G207" s="741"/>
      <c r="H207" s="741"/>
      <c r="I207" s="741"/>
      <c r="J207" s="741"/>
      <c r="K207" s="741"/>
      <c r="L207" s="741"/>
      <c r="M207" s="741"/>
      <c r="N207" s="741"/>
      <c r="O207" s="741"/>
      <c r="P207" s="741"/>
      <c r="Q207" s="741"/>
      <c r="R207" s="741"/>
      <c r="S207" s="741"/>
      <c r="T207" s="741"/>
    </row>
    <row r="208" spans="1:21" ht="121.5">
      <c r="A208" s="378" t="s">
        <v>1095</v>
      </c>
      <c r="B208" s="378" t="s">
        <v>1096</v>
      </c>
      <c r="C208" s="383" t="s">
        <v>1097</v>
      </c>
      <c r="D208" s="147" t="s">
        <v>1098</v>
      </c>
      <c r="E208" s="384">
        <v>30000</v>
      </c>
      <c r="F208" s="386" t="s">
        <v>1078</v>
      </c>
      <c r="G208" s="184" t="s">
        <v>1099</v>
      </c>
      <c r="H208" s="468"/>
      <c r="I208" s="468"/>
      <c r="J208" s="468"/>
      <c r="K208" s="468"/>
      <c r="L208" s="468"/>
      <c r="M208" s="468"/>
      <c r="N208" s="468"/>
      <c r="O208" s="468"/>
      <c r="P208" s="466">
        <v>30000</v>
      </c>
      <c r="Q208" s="468"/>
      <c r="R208" s="468"/>
      <c r="S208" s="468"/>
      <c r="T208" s="140" t="s">
        <v>1373</v>
      </c>
      <c r="U208" s="465"/>
    </row>
    <row r="209" spans="1:21" ht="101.25">
      <c r="A209" s="140" t="s">
        <v>1100</v>
      </c>
      <c r="B209" s="147" t="s">
        <v>1101</v>
      </c>
      <c r="C209" s="383" t="s">
        <v>1102</v>
      </c>
      <c r="D209" s="147" t="s">
        <v>1103</v>
      </c>
      <c r="E209" s="385">
        <v>152000</v>
      </c>
      <c r="F209" s="386" t="s">
        <v>1078</v>
      </c>
      <c r="G209" s="140" t="s">
        <v>1104</v>
      </c>
      <c r="H209" s="464"/>
      <c r="I209" s="464"/>
      <c r="J209" s="142">
        <v>76000</v>
      </c>
      <c r="K209" s="142"/>
      <c r="L209" s="142">
        <v>76000</v>
      </c>
      <c r="M209" s="464"/>
      <c r="N209" s="464"/>
      <c r="O209" s="464"/>
      <c r="P209" s="464"/>
      <c r="Q209" s="464"/>
      <c r="R209" s="468"/>
      <c r="S209" s="468"/>
      <c r="T209" s="140" t="s">
        <v>1373</v>
      </c>
      <c r="U209" s="465"/>
    </row>
    <row r="210" spans="1:21" ht="101.25">
      <c r="A210" s="147" t="s">
        <v>1105</v>
      </c>
      <c r="B210" s="147" t="s">
        <v>1106</v>
      </c>
      <c r="C210" s="383" t="s">
        <v>1107</v>
      </c>
      <c r="D210" s="147" t="s">
        <v>1108</v>
      </c>
      <c r="E210" s="385">
        <v>310000</v>
      </c>
      <c r="F210" s="386" t="s">
        <v>1078</v>
      </c>
      <c r="G210" s="140" t="s">
        <v>1109</v>
      </c>
      <c r="H210" s="464"/>
      <c r="I210" s="464"/>
      <c r="J210" s="142">
        <v>280000</v>
      </c>
      <c r="K210" s="142"/>
      <c r="L210" s="142">
        <v>30000</v>
      </c>
      <c r="M210" s="464"/>
      <c r="N210" s="464"/>
      <c r="O210" s="464"/>
      <c r="P210" s="464"/>
      <c r="Q210" s="464"/>
      <c r="R210" s="468"/>
      <c r="S210" s="468"/>
      <c r="T210" s="140" t="s">
        <v>1373</v>
      </c>
      <c r="U210" s="465"/>
    </row>
    <row r="211" spans="1:21" ht="60.75">
      <c r="A211" s="147" t="s">
        <v>1110</v>
      </c>
      <c r="B211" s="147" t="s">
        <v>1111</v>
      </c>
      <c r="C211" s="383" t="s">
        <v>1112</v>
      </c>
      <c r="D211" s="140" t="s">
        <v>1113</v>
      </c>
      <c r="E211" s="385">
        <v>500000</v>
      </c>
      <c r="F211" s="386" t="s">
        <v>1078</v>
      </c>
      <c r="G211" s="184" t="s">
        <v>1114</v>
      </c>
      <c r="H211" s="468"/>
      <c r="I211" s="142">
        <v>500000</v>
      </c>
      <c r="J211" s="468"/>
      <c r="K211" s="468"/>
      <c r="L211" s="468"/>
      <c r="M211" s="468"/>
      <c r="N211" s="468"/>
      <c r="O211" s="468"/>
      <c r="P211" s="468"/>
      <c r="Q211" s="468"/>
      <c r="R211" s="468"/>
      <c r="S211" s="468"/>
      <c r="T211" s="147" t="s">
        <v>1373</v>
      </c>
      <c r="U211" s="465"/>
    </row>
    <row r="212" spans="1:21" ht="60.75">
      <c r="A212" s="147" t="s">
        <v>1115</v>
      </c>
      <c r="B212" s="147" t="s">
        <v>1116</v>
      </c>
      <c r="C212" s="383" t="s">
        <v>1117</v>
      </c>
      <c r="D212" s="140" t="s">
        <v>1118</v>
      </c>
      <c r="E212" s="385">
        <v>100000</v>
      </c>
      <c r="F212" s="386" t="s">
        <v>1078</v>
      </c>
      <c r="G212" s="184" t="s">
        <v>1114</v>
      </c>
      <c r="H212" s="468"/>
      <c r="I212" s="142">
        <v>100000</v>
      </c>
      <c r="J212" s="468"/>
      <c r="K212" s="468"/>
      <c r="L212" s="468"/>
      <c r="M212" s="468"/>
      <c r="N212" s="468"/>
      <c r="O212" s="468"/>
      <c r="P212" s="468"/>
      <c r="Q212" s="468"/>
      <c r="R212" s="468"/>
      <c r="S212" s="468"/>
      <c r="T212" s="140" t="s">
        <v>1373</v>
      </c>
      <c r="U212" s="465"/>
    </row>
    <row r="213" spans="1:21">
      <c r="A213" s="741" t="s">
        <v>0</v>
      </c>
      <c r="B213" s="741" t="s">
        <v>1</v>
      </c>
      <c r="C213" s="741" t="s">
        <v>17</v>
      </c>
      <c r="D213" s="741" t="s">
        <v>1068</v>
      </c>
      <c r="E213" s="741" t="s">
        <v>2</v>
      </c>
      <c r="F213" s="741"/>
      <c r="G213" s="741" t="s">
        <v>1307</v>
      </c>
      <c r="H213" s="741" t="s">
        <v>3</v>
      </c>
      <c r="I213" s="741"/>
      <c r="J213" s="741"/>
      <c r="K213" s="741"/>
      <c r="L213" s="741"/>
      <c r="M213" s="741"/>
      <c r="N213" s="741"/>
      <c r="O213" s="741"/>
      <c r="P213" s="741"/>
      <c r="Q213" s="741"/>
      <c r="R213" s="741"/>
      <c r="S213" s="741"/>
      <c r="T213" s="741" t="s">
        <v>20</v>
      </c>
    </row>
    <row r="214" spans="1:21">
      <c r="A214" s="741"/>
      <c r="B214" s="741"/>
      <c r="C214" s="741"/>
      <c r="D214" s="741"/>
      <c r="E214" s="741" t="s">
        <v>21</v>
      </c>
      <c r="F214" s="741" t="s">
        <v>4</v>
      </c>
      <c r="G214" s="741"/>
      <c r="H214" s="741" t="s">
        <v>1069</v>
      </c>
      <c r="I214" s="741" t="s">
        <v>1070</v>
      </c>
      <c r="J214" s="741" t="s">
        <v>7</v>
      </c>
      <c r="K214" s="741" t="s">
        <v>1071</v>
      </c>
      <c r="L214" s="741" t="s">
        <v>885</v>
      </c>
      <c r="M214" s="741" t="s">
        <v>1072</v>
      </c>
      <c r="N214" s="741" t="s">
        <v>173</v>
      </c>
      <c r="O214" s="741" t="s">
        <v>886</v>
      </c>
      <c r="P214" s="741" t="s">
        <v>13</v>
      </c>
      <c r="Q214" s="741" t="s">
        <v>14</v>
      </c>
      <c r="R214" s="741" t="s">
        <v>1073</v>
      </c>
      <c r="S214" s="741" t="s">
        <v>16</v>
      </c>
      <c r="T214" s="741"/>
    </row>
    <row r="215" spans="1:21" ht="23.25" customHeight="1">
      <c r="A215" s="741"/>
      <c r="B215" s="741"/>
      <c r="C215" s="741"/>
      <c r="D215" s="741"/>
      <c r="E215" s="741"/>
      <c r="F215" s="741"/>
      <c r="G215" s="741"/>
      <c r="H215" s="741"/>
      <c r="I215" s="741"/>
      <c r="J215" s="741"/>
      <c r="K215" s="741"/>
      <c r="L215" s="741"/>
      <c r="M215" s="741"/>
      <c r="N215" s="741"/>
      <c r="O215" s="741"/>
      <c r="P215" s="741"/>
      <c r="Q215" s="741"/>
      <c r="R215" s="741"/>
      <c r="S215" s="741"/>
      <c r="T215" s="741"/>
    </row>
    <row r="216" spans="1:21" ht="101.25">
      <c r="A216" s="147" t="s">
        <v>1119</v>
      </c>
      <c r="B216" s="147" t="s">
        <v>1120</v>
      </c>
      <c r="C216" s="147" t="s">
        <v>1121</v>
      </c>
      <c r="D216" s="147" t="s">
        <v>1122</v>
      </c>
      <c r="E216" s="385">
        <v>66960</v>
      </c>
      <c r="F216" s="386" t="s">
        <v>1078</v>
      </c>
      <c r="G216" s="140" t="s">
        <v>1123</v>
      </c>
      <c r="H216" s="142"/>
      <c r="I216" s="142">
        <v>10000</v>
      </c>
      <c r="J216" s="142"/>
      <c r="K216" s="142">
        <v>10000</v>
      </c>
      <c r="L216" s="142"/>
      <c r="M216" s="142">
        <v>10000</v>
      </c>
      <c r="N216" s="142"/>
      <c r="O216" s="142">
        <v>10000</v>
      </c>
      <c r="P216" s="142"/>
      <c r="Q216" s="142">
        <v>10000</v>
      </c>
      <c r="R216" s="142">
        <v>16960</v>
      </c>
      <c r="S216" s="142"/>
      <c r="T216" s="141" t="s">
        <v>1373</v>
      </c>
      <c r="U216" s="465"/>
    </row>
    <row r="217" spans="1:21" s="402" customFormat="1" ht="54.75">
      <c r="A217" s="798" t="s">
        <v>55</v>
      </c>
      <c r="B217" s="799"/>
      <c r="C217" s="799"/>
      <c r="D217" s="800"/>
      <c r="E217" s="469">
        <f>SUM(E201:E216)</f>
        <v>1500000</v>
      </c>
      <c r="F217" s="160"/>
      <c r="G217" s="160"/>
      <c r="H217" s="390">
        <f>SUM(H201:H216)</f>
        <v>19500</v>
      </c>
      <c r="I217" s="390">
        <f t="shared" ref="I217:S217" si="10">SUM(I201:I216)</f>
        <v>636700</v>
      </c>
      <c r="J217" s="390">
        <f t="shared" si="10"/>
        <v>403820</v>
      </c>
      <c r="K217" s="390">
        <f t="shared" si="10"/>
        <v>36700</v>
      </c>
      <c r="L217" s="390">
        <f t="shared" si="10"/>
        <v>127900</v>
      </c>
      <c r="M217" s="390">
        <f t="shared" si="10"/>
        <v>36700</v>
      </c>
      <c r="N217" s="390">
        <f t="shared" si="10"/>
        <v>47820</v>
      </c>
      <c r="O217" s="390">
        <f t="shared" si="10"/>
        <v>36700</v>
      </c>
      <c r="P217" s="390">
        <f t="shared" si="10"/>
        <v>51900</v>
      </c>
      <c r="Q217" s="390">
        <f t="shared" si="10"/>
        <v>36700</v>
      </c>
      <c r="R217" s="390">
        <f t="shared" si="10"/>
        <v>38860</v>
      </c>
      <c r="S217" s="390">
        <f t="shared" si="10"/>
        <v>26700</v>
      </c>
      <c r="T217" s="388"/>
    </row>
    <row r="218" spans="1:21">
      <c r="A218" s="796" t="s">
        <v>1124</v>
      </c>
      <c r="B218" s="796"/>
      <c r="C218" s="796"/>
      <c r="D218" s="796"/>
      <c r="E218" s="796"/>
      <c r="F218" s="796"/>
      <c r="G218" s="796"/>
      <c r="H218" s="796"/>
      <c r="I218" s="796"/>
      <c r="J218" s="796"/>
      <c r="K218" s="796"/>
      <c r="L218" s="796"/>
      <c r="M218" s="796"/>
      <c r="N218" s="796"/>
      <c r="O218" s="796"/>
      <c r="P218" s="796"/>
      <c r="Q218" s="796"/>
      <c r="R218" s="796"/>
      <c r="S218" s="796"/>
      <c r="T218" s="796"/>
    </row>
    <row r="219" spans="1:21">
      <c r="A219" s="792" t="s">
        <v>1125</v>
      </c>
      <c r="B219" s="792"/>
      <c r="C219" s="792"/>
      <c r="D219" s="792"/>
      <c r="E219" s="792"/>
      <c r="F219" s="792"/>
      <c r="G219" s="792"/>
      <c r="H219" s="792"/>
      <c r="I219" s="792"/>
      <c r="J219" s="792"/>
      <c r="K219" s="792"/>
      <c r="L219" s="792"/>
      <c r="M219" s="792"/>
      <c r="N219" s="792"/>
      <c r="O219" s="792"/>
      <c r="P219" s="792"/>
      <c r="Q219" s="792"/>
      <c r="R219" s="792"/>
      <c r="S219" s="792"/>
      <c r="T219" s="792"/>
    </row>
    <row r="220" spans="1:21" ht="101.25">
      <c r="A220" s="147" t="s">
        <v>1126</v>
      </c>
      <c r="B220" s="470" t="s">
        <v>1127</v>
      </c>
      <c r="C220" s="470" t="s">
        <v>1128</v>
      </c>
      <c r="D220" s="386" t="s">
        <v>1129</v>
      </c>
      <c r="E220" s="387">
        <v>120000</v>
      </c>
      <c r="F220" s="386" t="s">
        <v>1130</v>
      </c>
      <c r="G220" s="140" t="s">
        <v>1131</v>
      </c>
      <c r="H220" s="394"/>
      <c r="I220" s="464"/>
      <c r="J220" s="464"/>
      <c r="K220" s="394">
        <v>60000</v>
      </c>
      <c r="L220" s="464"/>
      <c r="M220" s="464"/>
      <c r="N220" s="464"/>
      <c r="O220" s="464"/>
      <c r="P220" s="464"/>
      <c r="Q220" s="394">
        <v>60000</v>
      </c>
      <c r="R220" s="464"/>
      <c r="S220" s="464"/>
      <c r="T220" s="140" t="s">
        <v>1373</v>
      </c>
    </row>
    <row r="221" spans="1:21" ht="202.5">
      <c r="A221" s="147" t="s">
        <v>1132</v>
      </c>
      <c r="B221" s="147" t="s">
        <v>1133</v>
      </c>
      <c r="C221" s="470" t="s">
        <v>1134</v>
      </c>
      <c r="D221" s="386" t="s">
        <v>1135</v>
      </c>
      <c r="E221" s="387">
        <v>6000</v>
      </c>
      <c r="F221" s="386" t="s">
        <v>38</v>
      </c>
      <c r="G221" s="140" t="s">
        <v>1136</v>
      </c>
      <c r="H221" s="464"/>
      <c r="I221" s="142"/>
      <c r="J221" s="464"/>
      <c r="K221" s="464"/>
      <c r="L221" s="464"/>
      <c r="M221" s="142">
        <v>3000</v>
      </c>
      <c r="N221" s="142"/>
      <c r="O221" s="464"/>
      <c r="P221" s="464"/>
      <c r="Q221" s="464"/>
      <c r="R221" s="142">
        <v>3000</v>
      </c>
      <c r="S221" s="142"/>
      <c r="T221" s="140" t="s">
        <v>1373</v>
      </c>
    </row>
    <row r="222" spans="1:21">
      <c r="A222" s="741" t="s">
        <v>0</v>
      </c>
      <c r="B222" s="741" t="s">
        <v>1</v>
      </c>
      <c r="C222" s="741" t="s">
        <v>17</v>
      </c>
      <c r="D222" s="741" t="s">
        <v>1068</v>
      </c>
      <c r="E222" s="741" t="s">
        <v>2</v>
      </c>
      <c r="F222" s="741"/>
      <c r="G222" s="741" t="s">
        <v>1307</v>
      </c>
      <c r="H222" s="741" t="s">
        <v>3</v>
      </c>
      <c r="I222" s="741"/>
      <c r="J222" s="741"/>
      <c r="K222" s="741"/>
      <c r="L222" s="741"/>
      <c r="M222" s="741"/>
      <c r="N222" s="741"/>
      <c r="O222" s="741"/>
      <c r="P222" s="741"/>
      <c r="Q222" s="741"/>
      <c r="R222" s="741"/>
      <c r="S222" s="741"/>
      <c r="T222" s="741" t="s">
        <v>20</v>
      </c>
    </row>
    <row r="223" spans="1:21">
      <c r="A223" s="741"/>
      <c r="B223" s="741"/>
      <c r="C223" s="741"/>
      <c r="D223" s="741"/>
      <c r="E223" s="741" t="s">
        <v>21</v>
      </c>
      <c r="F223" s="741" t="s">
        <v>4</v>
      </c>
      <c r="G223" s="741"/>
      <c r="H223" s="741" t="s">
        <v>1069</v>
      </c>
      <c r="I223" s="741" t="s">
        <v>1070</v>
      </c>
      <c r="J223" s="741" t="s">
        <v>7</v>
      </c>
      <c r="K223" s="741" t="s">
        <v>1071</v>
      </c>
      <c r="L223" s="741" t="s">
        <v>885</v>
      </c>
      <c r="M223" s="741" t="s">
        <v>1072</v>
      </c>
      <c r="N223" s="741" t="s">
        <v>173</v>
      </c>
      <c r="O223" s="741" t="s">
        <v>886</v>
      </c>
      <c r="P223" s="741" t="s">
        <v>13</v>
      </c>
      <c r="Q223" s="741" t="s">
        <v>14</v>
      </c>
      <c r="R223" s="741" t="s">
        <v>1073</v>
      </c>
      <c r="S223" s="741" t="s">
        <v>16</v>
      </c>
      <c r="T223" s="741"/>
    </row>
    <row r="224" spans="1:21" ht="23.25" customHeight="1">
      <c r="A224" s="741"/>
      <c r="B224" s="741"/>
      <c r="C224" s="741"/>
      <c r="D224" s="741"/>
      <c r="E224" s="741"/>
      <c r="F224" s="741"/>
      <c r="G224" s="741"/>
      <c r="H224" s="741"/>
      <c r="I224" s="741"/>
      <c r="J224" s="741"/>
      <c r="K224" s="741"/>
      <c r="L224" s="741"/>
      <c r="M224" s="741"/>
      <c r="N224" s="741"/>
      <c r="O224" s="741"/>
      <c r="P224" s="741"/>
      <c r="Q224" s="741"/>
      <c r="R224" s="741"/>
      <c r="S224" s="741"/>
      <c r="T224" s="741"/>
    </row>
    <row r="225" spans="1:21" ht="101.25">
      <c r="A225" s="140" t="s">
        <v>1138</v>
      </c>
      <c r="B225" s="147" t="s">
        <v>1139</v>
      </c>
      <c r="C225" s="471" t="s">
        <v>1140</v>
      </c>
      <c r="D225" s="147" t="s">
        <v>1141</v>
      </c>
      <c r="E225" s="472">
        <v>19600</v>
      </c>
      <c r="F225" s="386" t="s">
        <v>38</v>
      </c>
      <c r="G225" s="140" t="s">
        <v>1547</v>
      </c>
      <c r="H225" s="467"/>
      <c r="I225" s="464"/>
      <c r="J225" s="464"/>
      <c r="K225" s="464"/>
      <c r="L225" s="464"/>
      <c r="M225" s="142"/>
      <c r="N225" s="142"/>
      <c r="O225" s="464"/>
      <c r="P225" s="464"/>
      <c r="Q225" s="464"/>
      <c r="R225" s="142">
        <v>19600</v>
      </c>
      <c r="S225" s="142"/>
      <c r="T225" s="140" t="s">
        <v>1373</v>
      </c>
    </row>
    <row r="226" spans="1:21" ht="47.25">
      <c r="A226" s="741" t="s">
        <v>1568</v>
      </c>
      <c r="B226" s="741"/>
      <c r="C226" s="741"/>
      <c r="D226" s="741"/>
      <c r="E226" s="473">
        <f>SUM(E220:E225)</f>
        <v>145600</v>
      </c>
      <c r="F226" s="181"/>
      <c r="G226" s="181"/>
      <c r="H226" s="474">
        <f>SUM(H220:H225)</f>
        <v>0</v>
      </c>
      <c r="I226" s="474">
        <f t="shared" ref="I226:S226" si="11">SUM(I220:I225)</f>
        <v>0</v>
      </c>
      <c r="J226" s="474">
        <f t="shared" si="11"/>
        <v>0</v>
      </c>
      <c r="K226" s="474">
        <f t="shared" si="11"/>
        <v>60000</v>
      </c>
      <c r="L226" s="474">
        <f t="shared" si="11"/>
        <v>0</v>
      </c>
      <c r="M226" s="474">
        <f t="shared" si="11"/>
        <v>3000</v>
      </c>
      <c r="N226" s="474">
        <f t="shared" si="11"/>
        <v>0</v>
      </c>
      <c r="O226" s="474">
        <f t="shared" si="11"/>
        <v>0</v>
      </c>
      <c r="P226" s="474">
        <f t="shared" si="11"/>
        <v>0</v>
      </c>
      <c r="Q226" s="474">
        <f t="shared" si="11"/>
        <v>60000</v>
      </c>
      <c r="R226" s="474">
        <f t="shared" si="11"/>
        <v>22600</v>
      </c>
      <c r="S226" s="474">
        <f t="shared" si="11"/>
        <v>0</v>
      </c>
      <c r="T226" s="181"/>
      <c r="U226" s="475"/>
    </row>
    <row r="227" spans="1:21">
      <c r="A227" s="792" t="s">
        <v>1142</v>
      </c>
      <c r="B227" s="792"/>
      <c r="C227" s="792"/>
      <c r="D227" s="792"/>
      <c r="E227" s="792"/>
      <c r="F227" s="792"/>
      <c r="G227" s="792"/>
      <c r="H227" s="792"/>
      <c r="I227" s="792"/>
      <c r="J227" s="792"/>
      <c r="K227" s="792"/>
      <c r="L227" s="792"/>
      <c r="M227" s="792"/>
      <c r="N227" s="792"/>
      <c r="O227" s="792"/>
      <c r="P227" s="792"/>
      <c r="Q227" s="792"/>
      <c r="R227" s="792"/>
      <c r="S227" s="792"/>
      <c r="T227" s="792"/>
    </row>
    <row r="228" spans="1:21" ht="60.75">
      <c r="A228" s="147" t="s">
        <v>1143</v>
      </c>
      <c r="B228" s="147" t="s">
        <v>1144</v>
      </c>
      <c r="C228" s="470" t="s">
        <v>1145</v>
      </c>
      <c r="D228" s="147" t="s">
        <v>1135</v>
      </c>
      <c r="E228" s="387">
        <v>34000</v>
      </c>
      <c r="F228" s="386" t="s">
        <v>38</v>
      </c>
      <c r="G228" s="184">
        <v>22282</v>
      </c>
      <c r="H228" s="464"/>
      <c r="I228" s="464"/>
      <c r="J228" s="464"/>
      <c r="K228" s="142">
        <v>34000</v>
      </c>
      <c r="L228" s="464"/>
      <c r="M228" s="464"/>
      <c r="N228" s="464"/>
      <c r="O228" s="464"/>
      <c r="P228" s="464"/>
      <c r="Q228" s="464"/>
      <c r="R228" s="464"/>
      <c r="S228" s="464"/>
      <c r="T228" s="140" t="s">
        <v>1373</v>
      </c>
    </row>
    <row r="229" spans="1:21" ht="81">
      <c r="A229" s="147" t="s">
        <v>1146</v>
      </c>
      <c r="B229" s="147" t="s">
        <v>1147</v>
      </c>
      <c r="C229" s="147" t="s">
        <v>1148</v>
      </c>
      <c r="D229" s="147" t="s">
        <v>1135</v>
      </c>
      <c r="E229" s="387">
        <v>200000</v>
      </c>
      <c r="F229" s="386" t="s">
        <v>1149</v>
      </c>
      <c r="G229" s="184">
        <v>22251</v>
      </c>
      <c r="H229" s="464"/>
      <c r="I229" s="464"/>
      <c r="J229" s="142">
        <v>200000</v>
      </c>
      <c r="K229" s="464"/>
      <c r="L229" s="464"/>
      <c r="M229" s="464"/>
      <c r="N229" s="464"/>
      <c r="O229" s="464"/>
      <c r="P229" s="464"/>
      <c r="Q229" s="464"/>
      <c r="R229" s="464"/>
      <c r="S229" s="464"/>
      <c r="T229" s="140" t="s">
        <v>1373</v>
      </c>
    </row>
    <row r="230" spans="1:21" ht="101.25">
      <c r="A230" s="147" t="s">
        <v>1150</v>
      </c>
      <c r="B230" s="147" t="s">
        <v>1151</v>
      </c>
      <c r="C230" s="470" t="s">
        <v>1152</v>
      </c>
      <c r="D230" s="147" t="s">
        <v>1135</v>
      </c>
      <c r="E230" s="387"/>
      <c r="F230" s="386" t="s">
        <v>38</v>
      </c>
      <c r="G230" s="184">
        <v>22463</v>
      </c>
      <c r="H230" s="464"/>
      <c r="I230" s="464"/>
      <c r="J230" s="464"/>
      <c r="K230" s="464"/>
      <c r="L230" s="464"/>
      <c r="M230" s="464"/>
      <c r="N230" s="464"/>
      <c r="O230" s="464"/>
      <c r="P230" s="464"/>
      <c r="Q230" s="142"/>
      <c r="R230" s="464"/>
      <c r="S230" s="464"/>
      <c r="T230" s="140" t="s">
        <v>1373</v>
      </c>
    </row>
    <row r="231" spans="1:21" ht="40.5">
      <c r="A231" s="147" t="s">
        <v>1153</v>
      </c>
      <c r="B231" s="147" t="s">
        <v>1154</v>
      </c>
      <c r="C231" s="470" t="s">
        <v>1155</v>
      </c>
      <c r="D231" s="147" t="s">
        <v>1156</v>
      </c>
      <c r="E231" s="387"/>
      <c r="F231" s="386" t="s">
        <v>38</v>
      </c>
      <c r="G231" s="184">
        <v>22372</v>
      </c>
      <c r="H231" s="464"/>
      <c r="I231" s="464"/>
      <c r="J231" s="464"/>
      <c r="K231" s="464"/>
      <c r="L231" s="464"/>
      <c r="M231" s="464"/>
      <c r="N231" s="142"/>
      <c r="O231" s="464"/>
      <c r="P231" s="464"/>
      <c r="Q231" s="464"/>
      <c r="R231" s="464"/>
      <c r="S231" s="464"/>
      <c r="T231" s="140" t="s">
        <v>1373</v>
      </c>
    </row>
    <row r="232" spans="1:21" ht="60.75">
      <c r="A232" s="140" t="s">
        <v>1157</v>
      </c>
      <c r="B232" s="140" t="s">
        <v>1158</v>
      </c>
      <c r="C232" s="147" t="s">
        <v>1159</v>
      </c>
      <c r="D232" s="147" t="s">
        <v>1160</v>
      </c>
      <c r="E232" s="387"/>
      <c r="F232" s="386" t="s">
        <v>38</v>
      </c>
      <c r="G232" s="184">
        <v>22341</v>
      </c>
      <c r="H232" s="464"/>
      <c r="I232" s="464"/>
      <c r="J232" s="464"/>
      <c r="K232" s="464"/>
      <c r="L232" s="464"/>
      <c r="M232" s="142"/>
      <c r="N232" s="464"/>
      <c r="O232" s="464"/>
      <c r="P232" s="464"/>
      <c r="Q232" s="464"/>
      <c r="R232" s="464"/>
      <c r="S232" s="464"/>
      <c r="T232" s="140" t="s">
        <v>1373</v>
      </c>
    </row>
    <row r="233" spans="1:21">
      <c r="A233" s="741" t="s">
        <v>0</v>
      </c>
      <c r="B233" s="741" t="s">
        <v>1</v>
      </c>
      <c r="C233" s="741" t="s">
        <v>17</v>
      </c>
      <c r="D233" s="741" t="s">
        <v>1068</v>
      </c>
      <c r="E233" s="741" t="s">
        <v>2</v>
      </c>
      <c r="F233" s="741"/>
      <c r="G233" s="741" t="s">
        <v>1307</v>
      </c>
      <c r="H233" s="741" t="s">
        <v>3</v>
      </c>
      <c r="I233" s="741"/>
      <c r="J233" s="741"/>
      <c r="K233" s="741"/>
      <c r="L233" s="741"/>
      <c r="M233" s="741"/>
      <c r="N233" s="741"/>
      <c r="O233" s="741"/>
      <c r="P233" s="741"/>
      <c r="Q233" s="741"/>
      <c r="R233" s="741"/>
      <c r="S233" s="741"/>
      <c r="T233" s="741" t="s">
        <v>20</v>
      </c>
    </row>
    <row r="234" spans="1:21">
      <c r="A234" s="741"/>
      <c r="B234" s="741"/>
      <c r="C234" s="741"/>
      <c r="D234" s="741"/>
      <c r="E234" s="741" t="s">
        <v>21</v>
      </c>
      <c r="F234" s="741" t="s">
        <v>4</v>
      </c>
      <c r="G234" s="741"/>
      <c r="H234" s="741" t="s">
        <v>1069</v>
      </c>
      <c r="I234" s="741" t="s">
        <v>1070</v>
      </c>
      <c r="J234" s="741" t="s">
        <v>7</v>
      </c>
      <c r="K234" s="741" t="s">
        <v>1071</v>
      </c>
      <c r="L234" s="741" t="s">
        <v>885</v>
      </c>
      <c r="M234" s="741" t="s">
        <v>1072</v>
      </c>
      <c r="N234" s="741" t="s">
        <v>173</v>
      </c>
      <c r="O234" s="741" t="s">
        <v>886</v>
      </c>
      <c r="P234" s="741" t="s">
        <v>13</v>
      </c>
      <c r="Q234" s="741" t="s">
        <v>14</v>
      </c>
      <c r="R234" s="741" t="s">
        <v>1073</v>
      </c>
      <c r="S234" s="741" t="s">
        <v>16</v>
      </c>
      <c r="T234" s="741"/>
    </row>
    <row r="235" spans="1:21" ht="23.25" customHeight="1">
      <c r="A235" s="741"/>
      <c r="B235" s="741"/>
      <c r="C235" s="741"/>
      <c r="D235" s="741"/>
      <c r="E235" s="741"/>
      <c r="F235" s="741"/>
      <c r="G235" s="741"/>
      <c r="H235" s="741"/>
      <c r="I235" s="741"/>
      <c r="J235" s="741"/>
      <c r="K235" s="741"/>
      <c r="L235" s="741"/>
      <c r="M235" s="741"/>
      <c r="N235" s="741"/>
      <c r="O235" s="741"/>
      <c r="P235" s="741"/>
      <c r="Q235" s="741"/>
      <c r="R235" s="741"/>
      <c r="S235" s="741"/>
      <c r="T235" s="741"/>
    </row>
    <row r="236" spans="1:21" ht="60.75">
      <c r="A236" s="140" t="s">
        <v>1161</v>
      </c>
      <c r="B236" s="140" t="s">
        <v>1162</v>
      </c>
      <c r="C236" s="140" t="s">
        <v>1163</v>
      </c>
      <c r="D236" s="140" t="s">
        <v>1164</v>
      </c>
      <c r="E236" s="141">
        <v>7200</v>
      </c>
      <c r="F236" s="163" t="s">
        <v>38</v>
      </c>
      <c r="G236" s="140" t="s">
        <v>1136</v>
      </c>
      <c r="H236" s="464"/>
      <c r="I236" s="464"/>
      <c r="J236" s="464"/>
      <c r="K236" s="464"/>
      <c r="L236" s="464"/>
      <c r="M236" s="142">
        <v>3600</v>
      </c>
      <c r="N236" s="464"/>
      <c r="O236" s="464"/>
      <c r="P236" s="464"/>
      <c r="Q236" s="464"/>
      <c r="R236" s="142">
        <v>3600</v>
      </c>
      <c r="S236" s="142"/>
      <c r="T236" s="140" t="s">
        <v>1373</v>
      </c>
    </row>
    <row r="237" spans="1:21" ht="141.75">
      <c r="A237" s="140" t="s">
        <v>1165</v>
      </c>
      <c r="B237" s="140" t="s">
        <v>1166</v>
      </c>
      <c r="C237" s="140" t="s">
        <v>1166</v>
      </c>
      <c r="D237" s="140" t="s">
        <v>1160</v>
      </c>
      <c r="E237" s="141">
        <v>10080</v>
      </c>
      <c r="F237" s="140" t="s">
        <v>38</v>
      </c>
      <c r="G237" s="140" t="s">
        <v>1136</v>
      </c>
      <c r="H237" s="464"/>
      <c r="I237" s="464"/>
      <c r="J237" s="464"/>
      <c r="K237" s="464"/>
      <c r="L237" s="464"/>
      <c r="M237" s="142">
        <v>5040</v>
      </c>
      <c r="N237" s="464"/>
      <c r="O237" s="464"/>
      <c r="P237" s="464"/>
      <c r="Q237" s="464"/>
      <c r="R237" s="142">
        <v>5040</v>
      </c>
      <c r="S237" s="142"/>
      <c r="T237" s="140" t="s">
        <v>1373</v>
      </c>
    </row>
    <row r="238" spans="1:21" s="402" customFormat="1" ht="54.75">
      <c r="A238" s="736" t="s">
        <v>1569</v>
      </c>
      <c r="B238" s="737"/>
      <c r="C238" s="737"/>
      <c r="D238" s="738"/>
      <c r="E238" s="473">
        <f>SUM(E228:E237)</f>
        <v>251280</v>
      </c>
      <c r="F238" s="181"/>
      <c r="G238" s="476"/>
      <c r="H238" s="474">
        <f>SUM(H228:H237)</f>
        <v>0</v>
      </c>
      <c r="I238" s="474">
        <f t="shared" ref="I238:S238" si="12">SUM(I228:I237)</f>
        <v>0</v>
      </c>
      <c r="J238" s="474">
        <f t="shared" si="12"/>
        <v>200000</v>
      </c>
      <c r="K238" s="474">
        <f t="shared" si="12"/>
        <v>34000</v>
      </c>
      <c r="L238" s="474">
        <f t="shared" si="12"/>
        <v>0</v>
      </c>
      <c r="M238" s="474">
        <f t="shared" si="12"/>
        <v>8640</v>
      </c>
      <c r="N238" s="474">
        <f t="shared" si="12"/>
        <v>0</v>
      </c>
      <c r="O238" s="474">
        <f t="shared" si="12"/>
        <v>0</v>
      </c>
      <c r="P238" s="474">
        <f t="shared" si="12"/>
        <v>0</v>
      </c>
      <c r="Q238" s="474">
        <f t="shared" si="12"/>
        <v>0</v>
      </c>
      <c r="R238" s="474">
        <f t="shared" si="12"/>
        <v>8640</v>
      </c>
      <c r="S238" s="474">
        <f t="shared" si="12"/>
        <v>0</v>
      </c>
      <c r="T238" s="477"/>
    </row>
    <row r="239" spans="1:21">
      <c r="A239" s="792" t="s">
        <v>1167</v>
      </c>
      <c r="B239" s="792"/>
      <c r="C239" s="792"/>
      <c r="D239" s="792"/>
      <c r="E239" s="792"/>
      <c r="F239" s="792"/>
      <c r="G239" s="792"/>
      <c r="H239" s="792"/>
      <c r="I239" s="792"/>
      <c r="J239" s="792"/>
      <c r="K239" s="792"/>
      <c r="L239" s="792"/>
      <c r="M239" s="792"/>
      <c r="N239" s="792"/>
      <c r="O239" s="792"/>
      <c r="P239" s="792"/>
      <c r="Q239" s="792"/>
      <c r="R239" s="792"/>
      <c r="S239" s="792"/>
      <c r="T239" s="792"/>
    </row>
    <row r="240" spans="1:21" ht="101.25">
      <c r="A240" s="140" t="s">
        <v>1168</v>
      </c>
      <c r="B240" s="140" t="s">
        <v>1169</v>
      </c>
      <c r="C240" s="140" t="s">
        <v>1170</v>
      </c>
      <c r="D240" s="140" t="s">
        <v>1171</v>
      </c>
      <c r="E240" s="164">
        <v>200000</v>
      </c>
      <c r="F240" s="163" t="s">
        <v>1149</v>
      </c>
      <c r="G240" s="179">
        <v>22282</v>
      </c>
      <c r="H240" s="464"/>
      <c r="I240" s="464"/>
      <c r="J240" s="464"/>
      <c r="K240" s="142">
        <v>200000</v>
      </c>
      <c r="L240" s="464"/>
      <c r="M240" s="142"/>
      <c r="N240" s="464"/>
      <c r="O240" s="464"/>
      <c r="P240" s="464"/>
      <c r="Q240" s="464"/>
      <c r="R240" s="464"/>
      <c r="S240" s="464"/>
      <c r="T240" s="140" t="s">
        <v>1172</v>
      </c>
    </row>
    <row r="241" spans="1:20" ht="101.25">
      <c r="A241" s="140" t="s">
        <v>1173</v>
      </c>
      <c r="B241" s="140" t="s">
        <v>1174</v>
      </c>
      <c r="C241" s="140" t="s">
        <v>1175</v>
      </c>
      <c r="D241" s="140" t="s">
        <v>1171</v>
      </c>
      <c r="E241" s="141">
        <v>37800</v>
      </c>
      <c r="F241" s="140" t="s">
        <v>38</v>
      </c>
      <c r="G241" s="184">
        <v>22313</v>
      </c>
      <c r="H241" s="464"/>
      <c r="I241" s="464"/>
      <c r="J241" s="464"/>
      <c r="K241" s="464"/>
      <c r="L241" s="142">
        <v>37800</v>
      </c>
      <c r="M241" s="464"/>
      <c r="N241" s="464"/>
      <c r="O241" s="464"/>
      <c r="P241" s="464"/>
      <c r="Q241" s="464"/>
      <c r="R241" s="464"/>
      <c r="S241" s="464"/>
      <c r="T241" s="140" t="s">
        <v>1172</v>
      </c>
    </row>
    <row r="242" spans="1:20" ht="60.75">
      <c r="A242" s="140" t="s">
        <v>1176</v>
      </c>
      <c r="B242" s="140" t="s">
        <v>1177</v>
      </c>
      <c r="C242" s="140" t="s">
        <v>1178</v>
      </c>
      <c r="D242" s="140" t="s">
        <v>1179</v>
      </c>
      <c r="E242" s="141">
        <v>7400</v>
      </c>
      <c r="F242" s="140" t="s">
        <v>38</v>
      </c>
      <c r="G242" s="140" t="s">
        <v>1180</v>
      </c>
      <c r="H242" s="464"/>
      <c r="I242" s="464"/>
      <c r="J242" s="464"/>
      <c r="K242" s="464"/>
      <c r="L242" s="464"/>
      <c r="M242" s="464"/>
      <c r="N242" s="464"/>
      <c r="O242" s="464"/>
      <c r="P242" s="464"/>
      <c r="Q242" s="464"/>
      <c r="R242" s="142">
        <v>7400</v>
      </c>
      <c r="S242" s="464"/>
      <c r="T242" s="140" t="s">
        <v>1172</v>
      </c>
    </row>
    <row r="243" spans="1:20">
      <c r="A243" s="741" t="s">
        <v>0</v>
      </c>
      <c r="B243" s="741" t="s">
        <v>1</v>
      </c>
      <c r="C243" s="741" t="s">
        <v>17</v>
      </c>
      <c r="D243" s="741" t="s">
        <v>1068</v>
      </c>
      <c r="E243" s="741" t="s">
        <v>2</v>
      </c>
      <c r="F243" s="741"/>
      <c r="G243" s="741" t="s">
        <v>1307</v>
      </c>
      <c r="H243" s="741" t="s">
        <v>3</v>
      </c>
      <c r="I243" s="741"/>
      <c r="J243" s="741"/>
      <c r="K243" s="741"/>
      <c r="L243" s="741"/>
      <c r="M243" s="741"/>
      <c r="N243" s="741"/>
      <c r="O243" s="741"/>
      <c r="P243" s="741"/>
      <c r="Q243" s="741"/>
      <c r="R243" s="741"/>
      <c r="S243" s="741"/>
      <c r="T243" s="741" t="s">
        <v>20</v>
      </c>
    </row>
    <row r="244" spans="1:20">
      <c r="A244" s="741"/>
      <c r="B244" s="741"/>
      <c r="C244" s="741"/>
      <c r="D244" s="741"/>
      <c r="E244" s="741" t="s">
        <v>21</v>
      </c>
      <c r="F244" s="741" t="s">
        <v>4</v>
      </c>
      <c r="G244" s="741"/>
      <c r="H244" s="741" t="s">
        <v>1069</v>
      </c>
      <c r="I244" s="741" t="s">
        <v>1070</v>
      </c>
      <c r="J244" s="741" t="s">
        <v>7</v>
      </c>
      <c r="K244" s="741" t="s">
        <v>1071</v>
      </c>
      <c r="L244" s="741" t="s">
        <v>885</v>
      </c>
      <c r="M244" s="741" t="s">
        <v>1072</v>
      </c>
      <c r="N244" s="741" t="s">
        <v>173</v>
      </c>
      <c r="O244" s="741" t="s">
        <v>886</v>
      </c>
      <c r="P244" s="741" t="s">
        <v>13</v>
      </c>
      <c r="Q244" s="741" t="s">
        <v>14</v>
      </c>
      <c r="R244" s="741" t="s">
        <v>1073</v>
      </c>
      <c r="S244" s="741" t="s">
        <v>16</v>
      </c>
      <c r="T244" s="741"/>
    </row>
    <row r="245" spans="1:20" ht="23.25" customHeight="1">
      <c r="A245" s="741"/>
      <c r="B245" s="741"/>
      <c r="C245" s="741"/>
      <c r="D245" s="741"/>
      <c r="E245" s="741"/>
      <c r="F245" s="741"/>
      <c r="G245" s="741"/>
      <c r="H245" s="741"/>
      <c r="I245" s="741"/>
      <c r="J245" s="741"/>
      <c r="K245" s="741"/>
      <c r="L245" s="741"/>
      <c r="M245" s="741"/>
      <c r="N245" s="741"/>
      <c r="O245" s="741"/>
      <c r="P245" s="741"/>
      <c r="Q245" s="741"/>
      <c r="R245" s="741"/>
      <c r="S245" s="741"/>
      <c r="T245" s="741"/>
    </row>
    <row r="246" spans="1:20" ht="60.75">
      <c r="A246" s="140" t="s">
        <v>1181</v>
      </c>
      <c r="B246" s="140" t="s">
        <v>1182</v>
      </c>
      <c r="C246" s="140" t="s">
        <v>1183</v>
      </c>
      <c r="D246" s="140" t="s">
        <v>1160</v>
      </c>
      <c r="E246" s="141">
        <v>3000</v>
      </c>
      <c r="F246" s="140" t="s">
        <v>38</v>
      </c>
      <c r="G246" s="140" t="s">
        <v>1136</v>
      </c>
      <c r="H246" s="142"/>
      <c r="I246" s="142"/>
      <c r="J246" s="142">
        <v>600</v>
      </c>
      <c r="K246" s="142"/>
      <c r="L246" s="142">
        <v>600</v>
      </c>
      <c r="M246" s="142"/>
      <c r="N246" s="142">
        <v>600</v>
      </c>
      <c r="O246" s="142"/>
      <c r="P246" s="142">
        <v>600</v>
      </c>
      <c r="Q246" s="142"/>
      <c r="R246" s="142">
        <v>600</v>
      </c>
      <c r="S246" s="142"/>
      <c r="T246" s="140" t="s">
        <v>1137</v>
      </c>
    </row>
    <row r="247" spans="1:20" ht="62.25">
      <c r="A247" s="741" t="s">
        <v>1577</v>
      </c>
      <c r="B247" s="741"/>
      <c r="C247" s="741"/>
      <c r="D247" s="741"/>
      <c r="E247" s="183">
        <f>SUM(E240:E246)</f>
        <v>248200</v>
      </c>
      <c r="F247" s="181"/>
      <c r="G247" s="181"/>
      <c r="H247" s="478">
        <f>SUM(H240:H246)</f>
        <v>0</v>
      </c>
      <c r="I247" s="478">
        <f t="shared" ref="I247:S247" si="13">SUM(I240:I246)</f>
        <v>0</v>
      </c>
      <c r="J247" s="478">
        <f t="shared" si="13"/>
        <v>600</v>
      </c>
      <c r="K247" s="478">
        <f t="shared" si="13"/>
        <v>200000</v>
      </c>
      <c r="L247" s="478">
        <f t="shared" si="13"/>
        <v>38400</v>
      </c>
      <c r="M247" s="478">
        <f t="shared" si="13"/>
        <v>0</v>
      </c>
      <c r="N247" s="478">
        <f t="shared" si="13"/>
        <v>600</v>
      </c>
      <c r="O247" s="478">
        <f t="shared" si="13"/>
        <v>0</v>
      </c>
      <c r="P247" s="478">
        <f t="shared" si="13"/>
        <v>600</v>
      </c>
      <c r="Q247" s="478">
        <f t="shared" si="13"/>
        <v>0</v>
      </c>
      <c r="R247" s="478">
        <f t="shared" si="13"/>
        <v>8000</v>
      </c>
      <c r="S247" s="478">
        <f t="shared" si="13"/>
        <v>0</v>
      </c>
      <c r="T247" s="476"/>
    </row>
    <row r="248" spans="1:20">
      <c r="A248" s="792" t="s">
        <v>1184</v>
      </c>
      <c r="B248" s="792"/>
      <c r="C248" s="792"/>
      <c r="D248" s="792"/>
      <c r="E248" s="792"/>
      <c r="F248" s="792"/>
      <c r="G248" s="792"/>
      <c r="H248" s="792"/>
      <c r="I248" s="792"/>
      <c r="J248" s="792"/>
      <c r="K248" s="792"/>
      <c r="L248" s="792"/>
      <c r="M248" s="792"/>
      <c r="N248" s="792"/>
      <c r="O248" s="792"/>
      <c r="P248" s="792"/>
      <c r="Q248" s="792"/>
      <c r="R248" s="792"/>
      <c r="S248" s="792"/>
      <c r="T248" s="792"/>
    </row>
    <row r="249" spans="1:20" ht="121.5">
      <c r="A249" s="140" t="s">
        <v>1185</v>
      </c>
      <c r="B249" s="140" t="s">
        <v>1186</v>
      </c>
      <c r="C249" s="140" t="s">
        <v>1187</v>
      </c>
      <c r="D249" s="140" t="s">
        <v>1188</v>
      </c>
      <c r="E249" s="141"/>
      <c r="F249" s="140" t="s">
        <v>38</v>
      </c>
      <c r="G249" s="184">
        <v>22282</v>
      </c>
      <c r="H249" s="464"/>
      <c r="I249" s="464"/>
      <c r="J249" s="464"/>
      <c r="K249" s="142"/>
      <c r="L249" s="464"/>
      <c r="M249" s="464"/>
      <c r="N249" s="464"/>
      <c r="O249" s="464"/>
      <c r="P249" s="464"/>
      <c r="Q249" s="464"/>
      <c r="R249" s="464"/>
      <c r="S249" s="464"/>
      <c r="T249" s="140" t="s">
        <v>1373</v>
      </c>
    </row>
    <row r="250" spans="1:20">
      <c r="A250" s="792" t="s">
        <v>1189</v>
      </c>
      <c r="B250" s="792"/>
      <c r="C250" s="792"/>
      <c r="D250" s="792"/>
      <c r="E250" s="792"/>
      <c r="F250" s="792"/>
      <c r="G250" s="792"/>
      <c r="H250" s="792"/>
      <c r="I250" s="792"/>
      <c r="J250" s="792"/>
      <c r="K250" s="792"/>
      <c r="L250" s="792"/>
      <c r="M250" s="792"/>
      <c r="N250" s="792"/>
      <c r="O250" s="792"/>
      <c r="P250" s="792"/>
      <c r="Q250" s="792"/>
      <c r="R250" s="792"/>
      <c r="S250" s="792"/>
      <c r="T250" s="792"/>
    </row>
    <row r="251" spans="1:20" ht="81">
      <c r="A251" s="140" t="s">
        <v>1190</v>
      </c>
      <c r="B251" s="140" t="s">
        <v>1191</v>
      </c>
      <c r="C251" s="140" t="s">
        <v>1192</v>
      </c>
      <c r="D251" s="140" t="s">
        <v>1193</v>
      </c>
      <c r="E251" s="141">
        <v>20000</v>
      </c>
      <c r="F251" s="140" t="s">
        <v>38</v>
      </c>
      <c r="G251" s="184">
        <v>22282</v>
      </c>
      <c r="H251" s="464"/>
      <c r="I251" s="464"/>
      <c r="J251" s="464"/>
      <c r="K251" s="142">
        <v>20000</v>
      </c>
      <c r="L251" s="464"/>
      <c r="M251" s="464"/>
      <c r="N251" s="464"/>
      <c r="O251" s="464"/>
      <c r="P251" s="464"/>
      <c r="Q251" s="464"/>
      <c r="R251" s="464"/>
      <c r="S251" s="464"/>
      <c r="T251" s="140" t="s">
        <v>1194</v>
      </c>
    </row>
    <row r="252" spans="1:20" ht="54.75">
      <c r="A252" s="741" t="s">
        <v>1578</v>
      </c>
      <c r="B252" s="741"/>
      <c r="C252" s="741"/>
      <c r="D252" s="741"/>
      <c r="E252" s="183">
        <f>SUM(E251)</f>
        <v>20000</v>
      </c>
      <c r="F252" s="181"/>
      <c r="G252" s="181"/>
      <c r="H252" s="181"/>
      <c r="I252" s="181"/>
      <c r="J252" s="181"/>
      <c r="K252" s="478">
        <f>K251</f>
        <v>20000</v>
      </c>
      <c r="L252" s="181"/>
      <c r="M252" s="181"/>
      <c r="N252" s="181"/>
      <c r="O252" s="476"/>
      <c r="P252" s="181"/>
      <c r="Q252" s="181"/>
      <c r="R252" s="181"/>
      <c r="S252" s="181"/>
      <c r="T252" s="181"/>
    </row>
    <row r="253" spans="1:20">
      <c r="A253" s="741" t="s">
        <v>0</v>
      </c>
      <c r="B253" s="741" t="s">
        <v>1</v>
      </c>
      <c r="C253" s="741" t="s">
        <v>17</v>
      </c>
      <c r="D253" s="741" t="s">
        <v>1068</v>
      </c>
      <c r="E253" s="741" t="s">
        <v>2</v>
      </c>
      <c r="F253" s="741"/>
      <c r="G253" s="741" t="s">
        <v>1307</v>
      </c>
      <c r="H253" s="741" t="s">
        <v>3</v>
      </c>
      <c r="I253" s="741"/>
      <c r="J253" s="741"/>
      <c r="K253" s="741"/>
      <c r="L253" s="741"/>
      <c r="M253" s="741"/>
      <c r="N253" s="741"/>
      <c r="O253" s="741"/>
      <c r="P253" s="741"/>
      <c r="Q253" s="741"/>
      <c r="R253" s="741"/>
      <c r="S253" s="741"/>
      <c r="T253" s="741" t="s">
        <v>20</v>
      </c>
    </row>
    <row r="254" spans="1:20">
      <c r="A254" s="741"/>
      <c r="B254" s="741"/>
      <c r="C254" s="741"/>
      <c r="D254" s="741"/>
      <c r="E254" s="741" t="s">
        <v>21</v>
      </c>
      <c r="F254" s="741" t="s">
        <v>4</v>
      </c>
      <c r="G254" s="741"/>
      <c r="H254" s="741" t="s">
        <v>1069</v>
      </c>
      <c r="I254" s="741" t="s">
        <v>1070</v>
      </c>
      <c r="J254" s="741" t="s">
        <v>7</v>
      </c>
      <c r="K254" s="741" t="s">
        <v>1071</v>
      </c>
      <c r="L254" s="741" t="s">
        <v>885</v>
      </c>
      <c r="M254" s="741" t="s">
        <v>1072</v>
      </c>
      <c r="N254" s="741" t="s">
        <v>173</v>
      </c>
      <c r="O254" s="741" t="s">
        <v>886</v>
      </c>
      <c r="P254" s="741" t="s">
        <v>13</v>
      </c>
      <c r="Q254" s="741" t="s">
        <v>14</v>
      </c>
      <c r="R254" s="741" t="s">
        <v>1073</v>
      </c>
      <c r="S254" s="741" t="s">
        <v>16</v>
      </c>
      <c r="T254" s="741"/>
    </row>
    <row r="255" spans="1:20" ht="23.25" customHeight="1">
      <c r="A255" s="741"/>
      <c r="B255" s="741"/>
      <c r="C255" s="741"/>
      <c r="D255" s="741"/>
      <c r="E255" s="741"/>
      <c r="F255" s="741"/>
      <c r="G255" s="741"/>
      <c r="H255" s="741"/>
      <c r="I255" s="741"/>
      <c r="J255" s="741"/>
      <c r="K255" s="741"/>
      <c r="L255" s="741"/>
      <c r="M255" s="741"/>
      <c r="N255" s="741"/>
      <c r="O255" s="741"/>
      <c r="P255" s="741"/>
      <c r="Q255" s="741"/>
      <c r="R255" s="741"/>
      <c r="S255" s="741"/>
      <c r="T255" s="741"/>
    </row>
    <row r="256" spans="1:20">
      <c r="A256" s="792" t="s">
        <v>1195</v>
      </c>
      <c r="B256" s="792"/>
      <c r="C256" s="792"/>
      <c r="D256" s="792"/>
      <c r="E256" s="792"/>
      <c r="F256" s="792"/>
      <c r="G256" s="792"/>
      <c r="H256" s="792"/>
      <c r="I256" s="792"/>
      <c r="J256" s="792"/>
      <c r="K256" s="792"/>
      <c r="L256" s="792"/>
      <c r="M256" s="792"/>
      <c r="N256" s="792"/>
      <c r="O256" s="792"/>
      <c r="P256" s="792"/>
      <c r="Q256" s="792"/>
      <c r="R256" s="792"/>
      <c r="S256" s="792"/>
      <c r="T256" s="792"/>
    </row>
    <row r="257" spans="1:20" ht="101.25">
      <c r="A257" s="147" t="s">
        <v>1196</v>
      </c>
      <c r="B257" s="470" t="s">
        <v>1197</v>
      </c>
      <c r="C257" s="470" t="s">
        <v>1198</v>
      </c>
      <c r="D257" s="386" t="s">
        <v>1199</v>
      </c>
      <c r="E257" s="387">
        <v>5040000</v>
      </c>
      <c r="F257" s="386" t="s">
        <v>1200</v>
      </c>
      <c r="G257" s="431" t="s">
        <v>1114</v>
      </c>
      <c r="H257" s="394">
        <f>SUM(I493)</f>
        <v>0</v>
      </c>
      <c r="I257" s="142">
        <v>5040000</v>
      </c>
      <c r="J257" s="464"/>
      <c r="K257" s="464"/>
      <c r="L257" s="464"/>
      <c r="M257" s="464"/>
      <c r="N257" s="464"/>
      <c r="O257" s="464"/>
      <c r="P257" s="464"/>
      <c r="Q257" s="464"/>
      <c r="R257" s="464"/>
      <c r="S257" s="464"/>
      <c r="T257" s="140" t="s">
        <v>1373</v>
      </c>
    </row>
    <row r="258" spans="1:20" ht="121.5">
      <c r="A258" s="147" t="s">
        <v>1201</v>
      </c>
      <c r="B258" s="147" t="s">
        <v>1202</v>
      </c>
      <c r="C258" s="470" t="s">
        <v>1203</v>
      </c>
      <c r="D258" s="386" t="s">
        <v>1204</v>
      </c>
      <c r="E258" s="387">
        <v>458000</v>
      </c>
      <c r="F258" s="386" t="s">
        <v>1200</v>
      </c>
      <c r="G258" s="140" t="s">
        <v>1205</v>
      </c>
      <c r="H258" s="142"/>
      <c r="I258" s="142"/>
      <c r="J258" s="142">
        <v>458000</v>
      </c>
      <c r="K258" s="142"/>
      <c r="L258" s="142"/>
      <c r="M258" s="142"/>
      <c r="N258" s="142"/>
      <c r="O258" s="142"/>
      <c r="P258" s="142"/>
      <c r="Q258" s="142"/>
      <c r="R258" s="142"/>
      <c r="S258" s="142"/>
      <c r="T258" s="140" t="s">
        <v>1373</v>
      </c>
    </row>
    <row r="259" spans="1:20" ht="57">
      <c r="A259" s="140" t="s">
        <v>1206</v>
      </c>
      <c r="B259" s="147" t="s">
        <v>1207</v>
      </c>
      <c r="C259" s="471" t="s">
        <v>1208</v>
      </c>
      <c r="D259" s="147" t="s">
        <v>1209</v>
      </c>
      <c r="E259" s="472">
        <v>177000</v>
      </c>
      <c r="F259" s="386" t="s">
        <v>1200</v>
      </c>
      <c r="G259" s="184" t="s">
        <v>1210</v>
      </c>
      <c r="H259" s="479"/>
      <c r="I259" s="142"/>
      <c r="J259" s="142"/>
      <c r="K259" s="142">
        <v>177000</v>
      </c>
      <c r="L259" s="142"/>
      <c r="M259" s="142"/>
      <c r="N259" s="142"/>
      <c r="O259" s="142"/>
      <c r="P259" s="142"/>
      <c r="Q259" s="142"/>
      <c r="R259" s="142"/>
      <c r="S259" s="142"/>
      <c r="T259" s="140" t="s">
        <v>1373</v>
      </c>
    </row>
    <row r="260" spans="1:20" ht="81">
      <c r="A260" s="140" t="s">
        <v>1211</v>
      </c>
      <c r="B260" s="140" t="s">
        <v>1212</v>
      </c>
      <c r="C260" s="471" t="s">
        <v>1213</v>
      </c>
      <c r="D260" s="140" t="s">
        <v>1214</v>
      </c>
      <c r="E260" s="472">
        <v>2950000</v>
      </c>
      <c r="F260" s="386" t="s">
        <v>1200</v>
      </c>
      <c r="G260" s="140" t="s">
        <v>1215</v>
      </c>
      <c r="H260" s="479"/>
      <c r="I260" s="142"/>
      <c r="J260" s="142"/>
      <c r="K260" s="142"/>
      <c r="L260" s="142"/>
      <c r="M260" s="142">
        <v>2950000</v>
      </c>
      <c r="N260" s="142"/>
      <c r="O260" s="142"/>
      <c r="P260" s="142"/>
      <c r="Q260" s="142"/>
      <c r="R260" s="142"/>
      <c r="S260" s="142"/>
      <c r="T260" s="140" t="s">
        <v>1373</v>
      </c>
    </row>
    <row r="261" spans="1:20" ht="57">
      <c r="A261" s="147" t="s">
        <v>1216</v>
      </c>
      <c r="B261" s="147" t="s">
        <v>1217</v>
      </c>
      <c r="C261" s="470" t="s">
        <v>1218</v>
      </c>
      <c r="D261" s="147" t="s">
        <v>1219</v>
      </c>
      <c r="E261" s="387">
        <v>314600</v>
      </c>
      <c r="F261" s="386" t="s">
        <v>1200</v>
      </c>
      <c r="G261" s="140" t="s">
        <v>1215</v>
      </c>
      <c r="H261" s="142"/>
      <c r="I261" s="142"/>
      <c r="J261" s="142"/>
      <c r="K261" s="142"/>
      <c r="L261" s="142"/>
      <c r="M261" s="142">
        <v>314600</v>
      </c>
      <c r="N261" s="142"/>
      <c r="O261" s="142"/>
      <c r="P261" s="142"/>
      <c r="Q261" s="142"/>
      <c r="R261" s="142"/>
      <c r="S261" s="142"/>
      <c r="T261" s="140" t="s">
        <v>1373</v>
      </c>
    </row>
    <row r="262" spans="1:20" ht="60.75">
      <c r="A262" s="147" t="s">
        <v>1220</v>
      </c>
      <c r="B262" s="147" t="s">
        <v>1221</v>
      </c>
      <c r="C262" s="470" t="s">
        <v>1222</v>
      </c>
      <c r="D262" s="147" t="s">
        <v>1223</v>
      </c>
      <c r="E262" s="480">
        <v>243000</v>
      </c>
      <c r="F262" s="386" t="s">
        <v>1200</v>
      </c>
      <c r="G262" s="140" t="s">
        <v>1224</v>
      </c>
      <c r="H262" s="142"/>
      <c r="I262" s="142"/>
      <c r="J262" s="142"/>
      <c r="K262" s="142"/>
      <c r="L262" s="142">
        <v>243000</v>
      </c>
      <c r="M262" s="142"/>
      <c r="N262" s="142"/>
      <c r="O262" s="142"/>
      <c r="P262" s="142"/>
      <c r="Q262" s="142"/>
      <c r="R262" s="142"/>
      <c r="S262" s="142"/>
      <c r="T262" s="140" t="s">
        <v>1373</v>
      </c>
    </row>
    <row r="263" spans="1:20">
      <c r="A263" s="741" t="s">
        <v>0</v>
      </c>
      <c r="B263" s="741" t="s">
        <v>1</v>
      </c>
      <c r="C263" s="741" t="s">
        <v>17</v>
      </c>
      <c r="D263" s="741" t="s">
        <v>1068</v>
      </c>
      <c r="E263" s="741" t="s">
        <v>2</v>
      </c>
      <c r="F263" s="741"/>
      <c r="G263" s="741" t="s">
        <v>1307</v>
      </c>
      <c r="H263" s="741" t="s">
        <v>3</v>
      </c>
      <c r="I263" s="741"/>
      <c r="J263" s="741"/>
      <c r="K263" s="741"/>
      <c r="L263" s="741"/>
      <c r="M263" s="741"/>
      <c r="N263" s="741"/>
      <c r="O263" s="741"/>
      <c r="P263" s="741"/>
      <c r="Q263" s="741"/>
      <c r="R263" s="741"/>
      <c r="S263" s="741"/>
      <c r="T263" s="741" t="s">
        <v>20</v>
      </c>
    </row>
    <row r="264" spans="1:20">
      <c r="A264" s="741"/>
      <c r="B264" s="741"/>
      <c r="C264" s="741"/>
      <c r="D264" s="741"/>
      <c r="E264" s="741" t="s">
        <v>21</v>
      </c>
      <c r="F264" s="741" t="s">
        <v>4</v>
      </c>
      <c r="G264" s="741"/>
      <c r="H264" s="741" t="s">
        <v>1069</v>
      </c>
      <c r="I264" s="741" t="s">
        <v>1070</v>
      </c>
      <c r="J264" s="741" t="s">
        <v>7</v>
      </c>
      <c r="K264" s="741" t="s">
        <v>1071</v>
      </c>
      <c r="L264" s="741" t="s">
        <v>885</v>
      </c>
      <c r="M264" s="741" t="s">
        <v>1072</v>
      </c>
      <c r="N264" s="741" t="s">
        <v>173</v>
      </c>
      <c r="O264" s="741" t="s">
        <v>886</v>
      </c>
      <c r="P264" s="741" t="s">
        <v>13</v>
      </c>
      <c r="Q264" s="741" t="s">
        <v>14</v>
      </c>
      <c r="R264" s="741" t="s">
        <v>1073</v>
      </c>
      <c r="S264" s="741" t="s">
        <v>16</v>
      </c>
      <c r="T264" s="741"/>
    </row>
    <row r="265" spans="1:20" ht="23.25" customHeight="1">
      <c r="A265" s="741"/>
      <c r="B265" s="741"/>
      <c r="C265" s="741"/>
      <c r="D265" s="741"/>
      <c r="E265" s="741"/>
      <c r="F265" s="741"/>
      <c r="G265" s="741"/>
      <c r="H265" s="741"/>
      <c r="I265" s="741"/>
      <c r="J265" s="741"/>
      <c r="K265" s="741"/>
      <c r="L265" s="741"/>
      <c r="M265" s="741"/>
      <c r="N265" s="741"/>
      <c r="O265" s="741"/>
      <c r="P265" s="741"/>
      <c r="Q265" s="741"/>
      <c r="R265" s="741"/>
      <c r="S265" s="741"/>
      <c r="T265" s="741"/>
    </row>
    <row r="266" spans="1:20" ht="60.75">
      <c r="A266" s="147" t="s">
        <v>1225</v>
      </c>
      <c r="B266" s="147" t="s">
        <v>1226</v>
      </c>
      <c r="C266" s="470" t="s">
        <v>1227</v>
      </c>
      <c r="D266" s="147" t="s">
        <v>1228</v>
      </c>
      <c r="E266" s="480">
        <v>590000</v>
      </c>
      <c r="F266" s="386" t="s">
        <v>1200</v>
      </c>
      <c r="G266" s="140" t="s">
        <v>1224</v>
      </c>
      <c r="H266" s="142"/>
      <c r="I266" s="142"/>
      <c r="J266" s="142"/>
      <c r="K266" s="142"/>
      <c r="L266" s="142">
        <v>590000</v>
      </c>
      <c r="M266" s="142"/>
      <c r="N266" s="142"/>
      <c r="O266" s="142"/>
      <c r="P266" s="142"/>
      <c r="Q266" s="142"/>
      <c r="R266" s="142"/>
      <c r="S266" s="142"/>
      <c r="T266" s="140" t="s">
        <v>1373</v>
      </c>
    </row>
    <row r="267" spans="1:20" ht="66">
      <c r="A267" s="140" t="s">
        <v>1229</v>
      </c>
      <c r="B267" s="147" t="s">
        <v>1230</v>
      </c>
      <c r="C267" s="470" t="s">
        <v>1231</v>
      </c>
      <c r="D267" s="147" t="s">
        <v>1232</v>
      </c>
      <c r="E267" s="480">
        <v>4720000</v>
      </c>
      <c r="F267" s="386" t="s">
        <v>1200</v>
      </c>
      <c r="G267" s="140" t="s">
        <v>1215</v>
      </c>
      <c r="H267" s="142"/>
      <c r="I267" s="142"/>
      <c r="J267" s="142"/>
      <c r="K267" s="142"/>
      <c r="L267" s="142"/>
      <c r="M267" s="142">
        <v>4720000</v>
      </c>
      <c r="N267" s="142"/>
      <c r="O267" s="142"/>
      <c r="P267" s="142"/>
      <c r="Q267" s="142"/>
      <c r="R267" s="142"/>
      <c r="S267" s="142"/>
      <c r="T267" s="140" t="s">
        <v>1373</v>
      </c>
    </row>
    <row r="268" spans="1:20" ht="50.25">
      <c r="A268" s="140" t="s">
        <v>1233</v>
      </c>
      <c r="B268" s="140" t="s">
        <v>1234</v>
      </c>
      <c r="C268" s="140" t="s">
        <v>1235</v>
      </c>
      <c r="D268" s="140" t="s">
        <v>1236</v>
      </c>
      <c r="E268" s="141">
        <v>500000</v>
      </c>
      <c r="F268" s="176" t="s">
        <v>1200</v>
      </c>
      <c r="G268" s="140" t="s">
        <v>1237</v>
      </c>
      <c r="H268" s="142"/>
      <c r="I268" s="142"/>
      <c r="J268" s="142">
        <v>50000</v>
      </c>
      <c r="K268" s="142">
        <v>50000</v>
      </c>
      <c r="L268" s="142">
        <v>50000</v>
      </c>
      <c r="M268" s="142">
        <v>50000</v>
      </c>
      <c r="N268" s="142">
        <v>50000</v>
      </c>
      <c r="O268" s="142">
        <v>50000</v>
      </c>
      <c r="P268" s="142">
        <v>50000</v>
      </c>
      <c r="Q268" s="142">
        <v>50000</v>
      </c>
      <c r="R268" s="142">
        <v>50000</v>
      </c>
      <c r="S268" s="142">
        <v>50000</v>
      </c>
      <c r="T268" s="140" t="s">
        <v>1373</v>
      </c>
    </row>
    <row r="269" spans="1:20" ht="43.5">
      <c r="A269" s="140" t="s">
        <v>1238</v>
      </c>
      <c r="B269" s="140" t="s">
        <v>1239</v>
      </c>
      <c r="C269" s="140" t="s">
        <v>1240</v>
      </c>
      <c r="D269" s="140" t="s">
        <v>1241</v>
      </c>
      <c r="E269" s="141">
        <v>14400</v>
      </c>
      <c r="F269" s="176" t="s">
        <v>1200</v>
      </c>
      <c r="G269" s="140"/>
      <c r="H269" s="142"/>
      <c r="I269" s="142"/>
      <c r="J269" s="142"/>
      <c r="K269" s="142">
        <v>7200</v>
      </c>
      <c r="L269" s="142"/>
      <c r="M269" s="142"/>
      <c r="N269" s="142"/>
      <c r="O269" s="142"/>
      <c r="P269" s="142">
        <v>7200</v>
      </c>
      <c r="Q269" s="142"/>
      <c r="R269" s="142"/>
      <c r="S269" s="142"/>
      <c r="T269" s="140" t="s">
        <v>1373</v>
      </c>
    </row>
    <row r="270" spans="1:20" ht="81">
      <c r="A270" s="140" t="s">
        <v>1242</v>
      </c>
      <c r="B270" s="140" t="s">
        <v>1243</v>
      </c>
      <c r="C270" s="140" t="s">
        <v>1243</v>
      </c>
      <c r="D270" s="140" t="s">
        <v>1244</v>
      </c>
      <c r="E270" s="141">
        <v>150000</v>
      </c>
      <c r="F270" s="176" t="s">
        <v>1200</v>
      </c>
      <c r="G270" s="140" t="s">
        <v>1245</v>
      </c>
      <c r="H270" s="142"/>
      <c r="I270" s="142"/>
      <c r="J270" s="142"/>
      <c r="K270" s="142"/>
      <c r="L270" s="142"/>
      <c r="M270" s="142"/>
      <c r="N270" s="142"/>
      <c r="O270" s="142"/>
      <c r="P270" s="142">
        <v>150000</v>
      </c>
      <c r="Q270" s="142"/>
      <c r="R270" s="142"/>
      <c r="S270" s="142"/>
      <c r="T270" s="140" t="s">
        <v>1373</v>
      </c>
    </row>
    <row r="271" spans="1:20" ht="72.75">
      <c r="A271" s="797" t="s">
        <v>1576</v>
      </c>
      <c r="B271" s="797"/>
      <c r="C271" s="797"/>
      <c r="D271" s="797"/>
      <c r="E271" s="422">
        <f>SUM(E257:E270)</f>
        <v>15157000</v>
      </c>
      <c r="F271" s="422"/>
      <c r="G271" s="422"/>
      <c r="H271" s="481">
        <f>SUM(H257:H270)</f>
        <v>0</v>
      </c>
      <c r="I271" s="481">
        <f t="shared" ref="I271:S271" si="14">SUM(I257:I270)</f>
        <v>5040000</v>
      </c>
      <c r="J271" s="481">
        <f t="shared" si="14"/>
        <v>508000</v>
      </c>
      <c r="K271" s="481">
        <f t="shared" si="14"/>
        <v>234200</v>
      </c>
      <c r="L271" s="481">
        <f t="shared" si="14"/>
        <v>883000</v>
      </c>
      <c r="M271" s="481">
        <f t="shared" si="14"/>
        <v>8034600</v>
      </c>
      <c r="N271" s="481">
        <f t="shared" si="14"/>
        <v>50000</v>
      </c>
      <c r="O271" s="481">
        <f t="shared" si="14"/>
        <v>50000</v>
      </c>
      <c r="P271" s="481">
        <f t="shared" si="14"/>
        <v>207200</v>
      </c>
      <c r="Q271" s="481">
        <f t="shared" si="14"/>
        <v>50000</v>
      </c>
      <c r="R271" s="481">
        <f t="shared" si="14"/>
        <v>50000</v>
      </c>
      <c r="S271" s="481">
        <f t="shared" si="14"/>
        <v>50000</v>
      </c>
      <c r="T271" s="482"/>
    </row>
    <row r="272" spans="1:20" ht="72.75">
      <c r="A272" s="786" t="s">
        <v>1342</v>
      </c>
      <c r="B272" s="786"/>
      <c r="C272" s="786"/>
      <c r="D272" s="786"/>
      <c r="E272" s="422">
        <f>SUM(E217,E226,E238,E247,E252,E271)</f>
        <v>17322080</v>
      </c>
      <c r="F272" s="483"/>
      <c r="G272" s="483"/>
      <c r="H272" s="484">
        <f>SUM(H217,H226,H238,H247,H252,H271)</f>
        <v>19500</v>
      </c>
      <c r="I272" s="484">
        <f t="shared" ref="I272:S272" si="15">SUM(I217,I226,I238,I247,I252,I271)</f>
        <v>5676700</v>
      </c>
      <c r="J272" s="484">
        <f t="shared" si="15"/>
        <v>1112420</v>
      </c>
      <c r="K272" s="484">
        <f t="shared" si="15"/>
        <v>584900</v>
      </c>
      <c r="L272" s="484">
        <f t="shared" si="15"/>
        <v>1049300</v>
      </c>
      <c r="M272" s="484">
        <f t="shared" si="15"/>
        <v>8082940</v>
      </c>
      <c r="N272" s="484">
        <f t="shared" si="15"/>
        <v>98420</v>
      </c>
      <c r="O272" s="484">
        <f t="shared" si="15"/>
        <v>86700</v>
      </c>
      <c r="P272" s="484">
        <f t="shared" si="15"/>
        <v>259700</v>
      </c>
      <c r="Q272" s="484">
        <f t="shared" si="15"/>
        <v>146700</v>
      </c>
      <c r="R272" s="484">
        <f t="shared" si="15"/>
        <v>128100</v>
      </c>
      <c r="S272" s="484">
        <f t="shared" si="15"/>
        <v>76700</v>
      </c>
      <c r="T272" s="485"/>
    </row>
    <row r="273" spans="1:20" ht="23.25">
      <c r="A273" s="780" t="s">
        <v>1301</v>
      </c>
      <c r="B273" s="780"/>
      <c r="C273" s="780"/>
      <c r="D273" s="780"/>
      <c r="E273" s="780"/>
      <c r="F273" s="780"/>
      <c r="G273" s="780"/>
      <c r="H273" s="780"/>
      <c r="I273" s="780"/>
      <c r="J273" s="780"/>
      <c r="K273" s="780"/>
      <c r="L273" s="780"/>
      <c r="M273" s="780"/>
      <c r="N273" s="780"/>
      <c r="O273" s="780"/>
      <c r="P273" s="780"/>
      <c r="Q273" s="780"/>
      <c r="R273" s="780"/>
      <c r="S273" s="780"/>
      <c r="T273" s="780"/>
    </row>
    <row r="274" spans="1:20" ht="23.25">
      <c r="A274" s="781" t="s">
        <v>71</v>
      </c>
      <c r="B274" s="781"/>
      <c r="C274" s="781"/>
      <c r="D274" s="781"/>
      <c r="E274" s="512"/>
      <c r="F274" s="512"/>
      <c r="G274" s="512"/>
      <c r="H274" s="512"/>
      <c r="I274" s="512"/>
      <c r="J274" s="512"/>
      <c r="K274" s="512"/>
      <c r="L274" s="512"/>
      <c r="M274" s="512"/>
      <c r="N274" s="512"/>
      <c r="O274" s="512"/>
      <c r="P274" s="512"/>
      <c r="Q274" s="512"/>
      <c r="R274" s="512"/>
      <c r="S274" s="512"/>
      <c r="T274" s="512"/>
    </row>
    <row r="275" spans="1:20" ht="10.5" customHeight="1"/>
    <row r="276" spans="1:20">
      <c r="A276" s="741" t="s">
        <v>0</v>
      </c>
      <c r="B276" s="741" t="s">
        <v>1</v>
      </c>
      <c r="C276" s="741" t="s">
        <v>17</v>
      </c>
      <c r="D276" s="741" t="s">
        <v>18</v>
      </c>
      <c r="E276" s="741" t="s">
        <v>2</v>
      </c>
      <c r="F276" s="741"/>
      <c r="G276" s="741" t="s">
        <v>19</v>
      </c>
      <c r="H276" s="741" t="s">
        <v>3</v>
      </c>
      <c r="I276" s="741"/>
      <c r="J276" s="741"/>
      <c r="K276" s="741"/>
      <c r="L276" s="741"/>
      <c r="M276" s="741"/>
      <c r="N276" s="741"/>
      <c r="O276" s="741"/>
      <c r="P276" s="741"/>
      <c r="Q276" s="741"/>
      <c r="R276" s="741"/>
      <c r="S276" s="741"/>
      <c r="T276" s="783" t="s">
        <v>20</v>
      </c>
    </row>
    <row r="277" spans="1:20">
      <c r="A277" s="741"/>
      <c r="B277" s="741"/>
      <c r="C277" s="741"/>
      <c r="D277" s="741"/>
      <c r="E277" s="741" t="s">
        <v>21</v>
      </c>
      <c r="F277" s="741" t="s">
        <v>4</v>
      </c>
      <c r="G277" s="741"/>
      <c r="H277" s="741" t="s">
        <v>5</v>
      </c>
      <c r="I277" s="741" t="s">
        <v>6</v>
      </c>
      <c r="J277" s="741" t="s">
        <v>7</v>
      </c>
      <c r="K277" s="741" t="s">
        <v>8</v>
      </c>
      <c r="L277" s="741" t="s">
        <v>9</v>
      </c>
      <c r="M277" s="741" t="s">
        <v>10</v>
      </c>
      <c r="N277" s="741" t="s">
        <v>42</v>
      </c>
      <c r="O277" s="741" t="s">
        <v>12</v>
      </c>
      <c r="P277" s="741" t="s">
        <v>13</v>
      </c>
      <c r="Q277" s="741" t="s">
        <v>14</v>
      </c>
      <c r="R277" s="741" t="s">
        <v>15</v>
      </c>
      <c r="S277" s="741" t="s">
        <v>16</v>
      </c>
      <c r="T277" s="784"/>
    </row>
    <row r="278" spans="1:20">
      <c r="A278" s="741"/>
      <c r="B278" s="741"/>
      <c r="C278" s="741"/>
      <c r="D278" s="741"/>
      <c r="E278" s="741"/>
      <c r="F278" s="741"/>
      <c r="G278" s="741"/>
      <c r="H278" s="741"/>
      <c r="I278" s="741"/>
      <c r="J278" s="741"/>
      <c r="K278" s="741"/>
      <c r="L278" s="741"/>
      <c r="M278" s="741"/>
      <c r="N278" s="741"/>
      <c r="O278" s="741"/>
      <c r="P278" s="741"/>
      <c r="Q278" s="741"/>
      <c r="R278" s="741"/>
      <c r="S278" s="741"/>
      <c r="T278" s="785"/>
    </row>
    <row r="279" spans="1:20" s="486" customFormat="1">
      <c r="A279" s="447" t="s">
        <v>1579</v>
      </c>
      <c r="B279" s="163"/>
      <c r="C279" s="163"/>
      <c r="D279" s="163"/>
      <c r="E279" s="163"/>
      <c r="F279" s="163"/>
      <c r="G279" s="163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3"/>
      <c r="T279" s="163"/>
    </row>
    <row r="280" spans="1:20" s="486" customFormat="1">
      <c r="A280" s="160" t="s">
        <v>813</v>
      </c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</row>
    <row r="281" spans="1:20" s="486" customFormat="1" ht="101.25">
      <c r="A281" s="140" t="s">
        <v>814</v>
      </c>
      <c r="B281" s="140" t="s">
        <v>815</v>
      </c>
      <c r="C281" s="163" t="s">
        <v>816</v>
      </c>
      <c r="D281" s="140" t="s">
        <v>817</v>
      </c>
      <c r="E281" s="168">
        <v>9800</v>
      </c>
      <c r="F281" s="163" t="s">
        <v>38</v>
      </c>
      <c r="G281" s="140" t="s">
        <v>818</v>
      </c>
      <c r="H281" s="163"/>
      <c r="I281" s="163"/>
      <c r="J281" s="166">
        <v>7400</v>
      </c>
      <c r="K281" s="163"/>
      <c r="L281" s="163"/>
      <c r="M281" s="166">
        <v>1200</v>
      </c>
      <c r="N281" s="163"/>
      <c r="O281" s="163"/>
      <c r="P281" s="166">
        <v>1200</v>
      </c>
      <c r="Q281" s="163"/>
      <c r="R281" s="163"/>
      <c r="S281" s="163"/>
      <c r="T281" s="140" t="s">
        <v>1372</v>
      </c>
    </row>
    <row r="282" spans="1:20" s="486" customFormat="1">
      <c r="A282" s="163" t="s">
        <v>819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</row>
    <row r="283" spans="1:20" s="486" customFormat="1" ht="81">
      <c r="A283" s="140" t="s">
        <v>820</v>
      </c>
      <c r="B283" s="140" t="s">
        <v>821</v>
      </c>
      <c r="C283" s="163" t="s">
        <v>822</v>
      </c>
      <c r="D283" s="163" t="s">
        <v>823</v>
      </c>
      <c r="E283" s="168">
        <v>2340</v>
      </c>
      <c r="F283" s="163" t="s">
        <v>38</v>
      </c>
      <c r="G283" s="179">
        <v>22251</v>
      </c>
      <c r="H283" s="163"/>
      <c r="I283" s="163"/>
      <c r="J283" s="166">
        <v>2340</v>
      </c>
      <c r="K283" s="163"/>
      <c r="L283" s="163"/>
      <c r="M283" s="163"/>
      <c r="N283" s="163"/>
      <c r="O283" s="163"/>
      <c r="P283" s="163"/>
      <c r="Q283" s="163"/>
      <c r="R283" s="163"/>
      <c r="S283" s="163"/>
      <c r="T283" s="140" t="s">
        <v>1372</v>
      </c>
    </row>
    <row r="284" spans="1:20" s="486" customFormat="1" ht="60.75">
      <c r="A284" s="140" t="s">
        <v>824</v>
      </c>
      <c r="B284" s="140" t="s">
        <v>825</v>
      </c>
      <c r="C284" s="163" t="s">
        <v>826</v>
      </c>
      <c r="D284" s="163" t="s">
        <v>823</v>
      </c>
      <c r="E284" s="168">
        <v>10560</v>
      </c>
      <c r="F284" s="163" t="s">
        <v>38</v>
      </c>
      <c r="G284" s="179">
        <v>22251</v>
      </c>
      <c r="H284" s="163"/>
      <c r="I284" s="163"/>
      <c r="J284" s="166">
        <v>10560</v>
      </c>
      <c r="K284" s="163"/>
      <c r="L284" s="163"/>
      <c r="M284" s="163"/>
      <c r="N284" s="163"/>
      <c r="O284" s="163"/>
      <c r="P284" s="163"/>
      <c r="Q284" s="163"/>
      <c r="R284" s="163"/>
      <c r="S284" s="163"/>
      <c r="T284" s="140" t="s">
        <v>1372</v>
      </c>
    </row>
    <row r="285" spans="1:20">
      <c r="A285" s="741" t="s">
        <v>0</v>
      </c>
      <c r="B285" s="741" t="s">
        <v>1</v>
      </c>
      <c r="C285" s="741" t="s">
        <v>17</v>
      </c>
      <c r="D285" s="741" t="s">
        <v>18</v>
      </c>
      <c r="E285" s="741" t="s">
        <v>2</v>
      </c>
      <c r="F285" s="741"/>
      <c r="G285" s="741" t="s">
        <v>19</v>
      </c>
      <c r="H285" s="741" t="s">
        <v>3</v>
      </c>
      <c r="I285" s="741"/>
      <c r="J285" s="741"/>
      <c r="K285" s="741"/>
      <c r="L285" s="741"/>
      <c r="M285" s="741"/>
      <c r="N285" s="741"/>
      <c r="O285" s="741"/>
      <c r="P285" s="741"/>
      <c r="Q285" s="741"/>
      <c r="R285" s="741"/>
      <c r="S285" s="741"/>
      <c r="T285" s="783" t="s">
        <v>20</v>
      </c>
    </row>
    <row r="286" spans="1:20">
      <c r="A286" s="741"/>
      <c r="B286" s="741"/>
      <c r="C286" s="741"/>
      <c r="D286" s="741"/>
      <c r="E286" s="741" t="s">
        <v>21</v>
      </c>
      <c r="F286" s="741" t="s">
        <v>4</v>
      </c>
      <c r="G286" s="741"/>
      <c r="H286" s="741" t="s">
        <v>5</v>
      </c>
      <c r="I286" s="741" t="s">
        <v>6</v>
      </c>
      <c r="J286" s="741" t="s">
        <v>7</v>
      </c>
      <c r="K286" s="741" t="s">
        <v>8</v>
      </c>
      <c r="L286" s="741" t="s">
        <v>9</v>
      </c>
      <c r="M286" s="741" t="s">
        <v>10</v>
      </c>
      <c r="N286" s="741" t="s">
        <v>42</v>
      </c>
      <c r="O286" s="741" t="s">
        <v>12</v>
      </c>
      <c r="P286" s="741" t="s">
        <v>13</v>
      </c>
      <c r="Q286" s="741" t="s">
        <v>14</v>
      </c>
      <c r="R286" s="741" t="s">
        <v>15</v>
      </c>
      <c r="S286" s="741" t="s">
        <v>16</v>
      </c>
      <c r="T286" s="784"/>
    </row>
    <row r="287" spans="1:20">
      <c r="A287" s="741"/>
      <c r="B287" s="741"/>
      <c r="C287" s="741"/>
      <c r="D287" s="741"/>
      <c r="E287" s="741"/>
      <c r="F287" s="741"/>
      <c r="G287" s="741"/>
      <c r="H287" s="741"/>
      <c r="I287" s="741"/>
      <c r="J287" s="741"/>
      <c r="K287" s="741"/>
      <c r="L287" s="741"/>
      <c r="M287" s="741"/>
      <c r="N287" s="741"/>
      <c r="O287" s="741"/>
      <c r="P287" s="741"/>
      <c r="Q287" s="741"/>
      <c r="R287" s="741"/>
      <c r="S287" s="741"/>
      <c r="T287" s="785"/>
    </row>
    <row r="288" spans="1:20" s="486" customFormat="1">
      <c r="A288" s="160" t="s">
        <v>827</v>
      </c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</row>
    <row r="289" spans="1:20" s="486" customFormat="1" ht="162">
      <c r="A289" s="140" t="s">
        <v>828</v>
      </c>
      <c r="B289" s="140" t="s">
        <v>829</v>
      </c>
      <c r="C289" s="163" t="s">
        <v>822</v>
      </c>
      <c r="D289" s="140" t="s">
        <v>830</v>
      </c>
      <c r="E289" s="168">
        <v>6800</v>
      </c>
      <c r="F289" s="163" t="s">
        <v>38</v>
      </c>
      <c r="G289" s="179">
        <v>22251</v>
      </c>
      <c r="H289" s="163"/>
      <c r="I289" s="163"/>
      <c r="J289" s="166">
        <v>6800</v>
      </c>
      <c r="K289" s="163"/>
      <c r="L289" s="163"/>
      <c r="M289" s="163"/>
      <c r="N289" s="163"/>
      <c r="O289" s="163"/>
      <c r="P289" s="163"/>
      <c r="Q289" s="163"/>
      <c r="R289" s="163"/>
      <c r="S289" s="163"/>
      <c r="T289" s="140" t="s">
        <v>1372</v>
      </c>
    </row>
    <row r="290" spans="1:20" s="486" customFormat="1" ht="162">
      <c r="A290" s="140" t="s">
        <v>831</v>
      </c>
      <c r="B290" s="140" t="s">
        <v>832</v>
      </c>
      <c r="C290" s="163" t="s">
        <v>833</v>
      </c>
      <c r="D290" s="140" t="s">
        <v>830</v>
      </c>
      <c r="E290" s="168">
        <v>6800</v>
      </c>
      <c r="F290" s="163" t="s">
        <v>38</v>
      </c>
      <c r="G290" s="179">
        <v>22341</v>
      </c>
      <c r="H290" s="163"/>
      <c r="I290" s="163"/>
      <c r="J290" s="163"/>
      <c r="K290" s="163"/>
      <c r="L290" s="163"/>
      <c r="M290" s="166">
        <v>6800</v>
      </c>
      <c r="N290" s="163"/>
      <c r="O290" s="163"/>
      <c r="P290" s="163"/>
      <c r="Q290" s="163"/>
      <c r="R290" s="163"/>
      <c r="S290" s="163"/>
      <c r="T290" s="140" t="s">
        <v>1372</v>
      </c>
    </row>
    <row r="291" spans="1:20" s="486" customFormat="1" ht="46.5">
      <c r="A291" s="798" t="s">
        <v>336</v>
      </c>
      <c r="B291" s="799"/>
      <c r="C291" s="799"/>
      <c r="D291" s="800"/>
      <c r="E291" s="469">
        <f>SUM(E281:E290)</f>
        <v>36300</v>
      </c>
      <c r="F291" s="400"/>
      <c r="G291" s="163"/>
      <c r="H291" s="390">
        <f>SUM(H281:H290)</f>
        <v>0</v>
      </c>
      <c r="I291" s="390">
        <f t="shared" ref="I291:S291" si="16">SUM(I281:I290)</f>
        <v>0</v>
      </c>
      <c r="J291" s="390">
        <f t="shared" si="16"/>
        <v>27100</v>
      </c>
      <c r="K291" s="390">
        <f t="shared" si="16"/>
        <v>0</v>
      </c>
      <c r="L291" s="390">
        <f t="shared" si="16"/>
        <v>0</v>
      </c>
      <c r="M291" s="390">
        <f t="shared" si="16"/>
        <v>8000</v>
      </c>
      <c r="N291" s="390">
        <f t="shared" si="16"/>
        <v>0</v>
      </c>
      <c r="O291" s="390">
        <f t="shared" si="16"/>
        <v>0</v>
      </c>
      <c r="P291" s="390">
        <f t="shared" si="16"/>
        <v>1200</v>
      </c>
      <c r="Q291" s="390">
        <f t="shared" si="16"/>
        <v>0</v>
      </c>
      <c r="R291" s="390">
        <f t="shared" si="16"/>
        <v>0</v>
      </c>
      <c r="S291" s="390">
        <f t="shared" si="16"/>
        <v>0</v>
      </c>
      <c r="T291" s="168"/>
    </row>
    <row r="292" spans="1:20">
      <c r="A292" s="741" t="s">
        <v>0</v>
      </c>
      <c r="B292" s="741" t="s">
        <v>1</v>
      </c>
      <c r="C292" s="741" t="s">
        <v>17</v>
      </c>
      <c r="D292" s="741" t="s">
        <v>18</v>
      </c>
      <c r="E292" s="741" t="s">
        <v>2</v>
      </c>
      <c r="F292" s="741"/>
      <c r="G292" s="741" t="s">
        <v>19</v>
      </c>
      <c r="H292" s="741" t="s">
        <v>3</v>
      </c>
      <c r="I292" s="741"/>
      <c r="J292" s="741"/>
      <c r="K292" s="741"/>
      <c r="L292" s="741"/>
      <c r="M292" s="741"/>
      <c r="N292" s="741"/>
      <c r="O292" s="741"/>
      <c r="P292" s="741"/>
      <c r="Q292" s="741"/>
      <c r="R292" s="741"/>
      <c r="S292" s="741"/>
      <c r="T292" s="783" t="s">
        <v>20</v>
      </c>
    </row>
    <row r="293" spans="1:20">
      <c r="A293" s="741"/>
      <c r="B293" s="741"/>
      <c r="C293" s="741"/>
      <c r="D293" s="741"/>
      <c r="E293" s="741" t="s">
        <v>21</v>
      </c>
      <c r="F293" s="741" t="s">
        <v>4</v>
      </c>
      <c r="G293" s="741"/>
      <c r="H293" s="741" t="s">
        <v>5</v>
      </c>
      <c r="I293" s="741" t="s">
        <v>6</v>
      </c>
      <c r="J293" s="741" t="s">
        <v>7</v>
      </c>
      <c r="K293" s="741" t="s">
        <v>8</v>
      </c>
      <c r="L293" s="741" t="s">
        <v>9</v>
      </c>
      <c r="M293" s="741" t="s">
        <v>10</v>
      </c>
      <c r="N293" s="741" t="s">
        <v>42</v>
      </c>
      <c r="O293" s="741" t="s">
        <v>12</v>
      </c>
      <c r="P293" s="741" t="s">
        <v>13</v>
      </c>
      <c r="Q293" s="741" t="s">
        <v>14</v>
      </c>
      <c r="R293" s="741" t="s">
        <v>15</v>
      </c>
      <c r="S293" s="741" t="s">
        <v>16</v>
      </c>
      <c r="T293" s="784"/>
    </row>
    <row r="294" spans="1:20">
      <c r="A294" s="741"/>
      <c r="B294" s="741"/>
      <c r="C294" s="741"/>
      <c r="D294" s="741"/>
      <c r="E294" s="741"/>
      <c r="F294" s="741"/>
      <c r="G294" s="741"/>
      <c r="H294" s="741"/>
      <c r="I294" s="741"/>
      <c r="J294" s="741"/>
      <c r="K294" s="741"/>
      <c r="L294" s="741"/>
      <c r="M294" s="741"/>
      <c r="N294" s="741"/>
      <c r="O294" s="741"/>
      <c r="P294" s="741"/>
      <c r="Q294" s="741"/>
      <c r="R294" s="741"/>
      <c r="S294" s="741"/>
      <c r="T294" s="785"/>
    </row>
    <row r="295" spans="1:20" s="486" customFormat="1">
      <c r="A295" s="160" t="s">
        <v>1580</v>
      </c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</row>
    <row r="296" spans="1:20" s="486" customFormat="1" ht="121.5">
      <c r="A296" s="140" t="s">
        <v>834</v>
      </c>
      <c r="B296" s="140" t="s">
        <v>835</v>
      </c>
      <c r="C296" s="163" t="s">
        <v>833</v>
      </c>
      <c r="D296" s="140" t="s">
        <v>836</v>
      </c>
      <c r="E296" s="168">
        <v>27000</v>
      </c>
      <c r="F296" s="163" t="s">
        <v>837</v>
      </c>
      <c r="G296" s="395">
        <v>22282</v>
      </c>
      <c r="H296" s="163"/>
      <c r="I296" s="163"/>
      <c r="J296" s="163"/>
      <c r="K296" s="166">
        <v>27000</v>
      </c>
      <c r="L296" s="163"/>
      <c r="M296" s="163"/>
      <c r="N296" s="163"/>
      <c r="O296" s="163"/>
      <c r="P296" s="163"/>
      <c r="Q296" s="163"/>
      <c r="R296" s="163"/>
      <c r="S296" s="163"/>
      <c r="T296" s="140" t="s">
        <v>1372</v>
      </c>
    </row>
    <row r="297" spans="1:20" s="486" customFormat="1" ht="81">
      <c r="A297" s="140" t="s">
        <v>838</v>
      </c>
      <c r="B297" s="140" t="s">
        <v>839</v>
      </c>
      <c r="C297" s="163" t="s">
        <v>840</v>
      </c>
      <c r="D297" s="140" t="s">
        <v>841</v>
      </c>
      <c r="E297" s="168">
        <v>12000</v>
      </c>
      <c r="F297" s="163" t="s">
        <v>842</v>
      </c>
      <c r="G297" s="395">
        <v>22433</v>
      </c>
      <c r="H297" s="163"/>
      <c r="I297" s="163"/>
      <c r="J297" s="163"/>
      <c r="K297" s="163"/>
      <c r="L297" s="163"/>
      <c r="M297" s="163"/>
      <c r="N297" s="163"/>
      <c r="O297" s="163"/>
      <c r="P297" s="166">
        <v>12000</v>
      </c>
      <c r="Q297" s="163"/>
      <c r="R297" s="163"/>
      <c r="S297" s="163"/>
      <c r="T297" s="140" t="s">
        <v>1372</v>
      </c>
    </row>
    <row r="298" spans="1:20" s="486" customFormat="1" ht="101.25">
      <c r="A298" s="140" t="s">
        <v>843</v>
      </c>
      <c r="B298" s="140" t="s">
        <v>844</v>
      </c>
      <c r="C298" s="163" t="s">
        <v>845</v>
      </c>
      <c r="D298" s="140" t="s">
        <v>846</v>
      </c>
      <c r="E298" s="168">
        <v>26000</v>
      </c>
      <c r="F298" s="163" t="s">
        <v>837</v>
      </c>
      <c r="G298" s="395">
        <v>22313</v>
      </c>
      <c r="H298" s="163"/>
      <c r="I298" s="163"/>
      <c r="J298" s="163"/>
      <c r="K298" s="163"/>
      <c r="L298" s="166">
        <v>26000</v>
      </c>
      <c r="M298" s="163"/>
      <c r="N298" s="163"/>
      <c r="O298" s="163"/>
      <c r="P298" s="163"/>
      <c r="Q298" s="163"/>
      <c r="R298" s="163"/>
      <c r="S298" s="163"/>
      <c r="T298" s="140" t="s">
        <v>1372</v>
      </c>
    </row>
    <row r="299" spans="1:20">
      <c r="A299" s="741" t="s">
        <v>0</v>
      </c>
      <c r="B299" s="741" t="s">
        <v>1</v>
      </c>
      <c r="C299" s="741" t="s">
        <v>17</v>
      </c>
      <c r="D299" s="741" t="s">
        <v>18</v>
      </c>
      <c r="E299" s="741" t="s">
        <v>2</v>
      </c>
      <c r="F299" s="741"/>
      <c r="G299" s="741" t="s">
        <v>19</v>
      </c>
      <c r="H299" s="741" t="s">
        <v>3</v>
      </c>
      <c r="I299" s="741"/>
      <c r="J299" s="741"/>
      <c r="K299" s="741"/>
      <c r="L299" s="741"/>
      <c r="M299" s="741"/>
      <c r="N299" s="741"/>
      <c r="O299" s="741"/>
      <c r="P299" s="741"/>
      <c r="Q299" s="741"/>
      <c r="R299" s="741"/>
      <c r="S299" s="741"/>
      <c r="T299" s="783" t="s">
        <v>20</v>
      </c>
    </row>
    <row r="300" spans="1:20">
      <c r="A300" s="741"/>
      <c r="B300" s="741"/>
      <c r="C300" s="741"/>
      <c r="D300" s="741"/>
      <c r="E300" s="741" t="s">
        <v>21</v>
      </c>
      <c r="F300" s="741" t="s">
        <v>4</v>
      </c>
      <c r="G300" s="741"/>
      <c r="H300" s="741" t="s">
        <v>5</v>
      </c>
      <c r="I300" s="741" t="s">
        <v>6</v>
      </c>
      <c r="J300" s="741" t="s">
        <v>7</v>
      </c>
      <c r="K300" s="741" t="s">
        <v>8</v>
      </c>
      <c r="L300" s="741" t="s">
        <v>9</v>
      </c>
      <c r="M300" s="741" t="s">
        <v>10</v>
      </c>
      <c r="N300" s="741" t="s">
        <v>42</v>
      </c>
      <c r="O300" s="741" t="s">
        <v>12</v>
      </c>
      <c r="P300" s="741" t="s">
        <v>13</v>
      </c>
      <c r="Q300" s="741" t="s">
        <v>14</v>
      </c>
      <c r="R300" s="741" t="s">
        <v>15</v>
      </c>
      <c r="S300" s="741" t="s">
        <v>16</v>
      </c>
      <c r="T300" s="784"/>
    </row>
    <row r="301" spans="1:20">
      <c r="A301" s="741"/>
      <c r="B301" s="741"/>
      <c r="C301" s="741"/>
      <c r="D301" s="741"/>
      <c r="E301" s="741"/>
      <c r="F301" s="741"/>
      <c r="G301" s="741"/>
      <c r="H301" s="741"/>
      <c r="I301" s="741"/>
      <c r="J301" s="741"/>
      <c r="K301" s="741"/>
      <c r="L301" s="741"/>
      <c r="M301" s="741"/>
      <c r="N301" s="741"/>
      <c r="O301" s="741"/>
      <c r="P301" s="741"/>
      <c r="Q301" s="741"/>
      <c r="R301" s="741"/>
      <c r="S301" s="741"/>
      <c r="T301" s="785"/>
    </row>
    <row r="302" spans="1:20" s="486" customFormat="1" ht="81">
      <c r="A302" s="140" t="s">
        <v>847</v>
      </c>
      <c r="B302" s="140" t="s">
        <v>848</v>
      </c>
      <c r="C302" s="140" t="s">
        <v>849</v>
      </c>
      <c r="D302" s="163" t="s">
        <v>840</v>
      </c>
      <c r="E302" s="168">
        <v>35000</v>
      </c>
      <c r="F302" s="163" t="s">
        <v>842</v>
      </c>
      <c r="G302" s="140" t="s">
        <v>850</v>
      </c>
      <c r="H302" s="163"/>
      <c r="I302" s="163"/>
      <c r="J302" s="163"/>
      <c r="K302" s="163"/>
      <c r="L302" s="163"/>
      <c r="M302" s="166">
        <v>20000</v>
      </c>
      <c r="N302" s="163"/>
      <c r="O302" s="166">
        <v>15000</v>
      </c>
      <c r="P302" s="163"/>
      <c r="Q302" s="163"/>
      <c r="R302" s="163"/>
      <c r="S302" s="163"/>
      <c r="T302" s="140" t="s">
        <v>1372</v>
      </c>
    </row>
    <row r="303" spans="1:20" s="486" customFormat="1">
      <c r="A303" s="487" t="s">
        <v>851</v>
      </c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</row>
    <row r="304" spans="1:20" s="486" customFormat="1">
      <c r="A304" s="487" t="s">
        <v>852</v>
      </c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</row>
    <row r="305" spans="1:20" s="486" customFormat="1">
      <c r="A305" s="487" t="s">
        <v>853</v>
      </c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</row>
    <row r="306" spans="1:20" s="486" customFormat="1">
      <c r="A306" s="487" t="s">
        <v>854</v>
      </c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</row>
    <row r="307" spans="1:20" s="486" customFormat="1" ht="47.25">
      <c r="A307" s="798" t="s">
        <v>55</v>
      </c>
      <c r="B307" s="799"/>
      <c r="C307" s="799"/>
      <c r="D307" s="800"/>
      <c r="E307" s="469">
        <f>SUM(E296:E306)</f>
        <v>100000</v>
      </c>
      <c r="F307" s="389"/>
      <c r="G307" s="163"/>
      <c r="H307" s="390">
        <f>SUM(H296:H306)</f>
        <v>0</v>
      </c>
      <c r="I307" s="390">
        <f t="shared" ref="I307:S307" si="17">SUM(I296:I306)</f>
        <v>0</v>
      </c>
      <c r="J307" s="390">
        <f t="shared" si="17"/>
        <v>0</v>
      </c>
      <c r="K307" s="390">
        <f t="shared" si="17"/>
        <v>27000</v>
      </c>
      <c r="L307" s="390">
        <f t="shared" si="17"/>
        <v>26000</v>
      </c>
      <c r="M307" s="390">
        <f t="shared" si="17"/>
        <v>20000</v>
      </c>
      <c r="N307" s="390">
        <f t="shared" si="17"/>
        <v>0</v>
      </c>
      <c r="O307" s="390">
        <f t="shared" si="17"/>
        <v>15000</v>
      </c>
      <c r="P307" s="390">
        <f t="shared" si="17"/>
        <v>12000</v>
      </c>
      <c r="Q307" s="390">
        <f t="shared" si="17"/>
        <v>0</v>
      </c>
      <c r="R307" s="390">
        <f t="shared" si="17"/>
        <v>0</v>
      </c>
      <c r="S307" s="390">
        <f t="shared" si="17"/>
        <v>0</v>
      </c>
      <c r="T307" s="168"/>
    </row>
    <row r="308" spans="1:20" s="486" customFormat="1" ht="47.25">
      <c r="A308" s="786" t="s">
        <v>1342</v>
      </c>
      <c r="B308" s="786"/>
      <c r="C308" s="786"/>
      <c r="D308" s="786"/>
      <c r="E308" s="469">
        <f>E291+E307</f>
        <v>136300</v>
      </c>
      <c r="F308" s="163"/>
      <c r="G308" s="163"/>
      <c r="H308" s="390">
        <f>H291+H307</f>
        <v>0</v>
      </c>
      <c r="I308" s="390">
        <f t="shared" ref="I308:S308" si="18">I291+I307</f>
        <v>0</v>
      </c>
      <c r="J308" s="390">
        <f t="shared" si="18"/>
        <v>27100</v>
      </c>
      <c r="K308" s="390">
        <f t="shared" si="18"/>
        <v>27000</v>
      </c>
      <c r="L308" s="390">
        <f t="shared" si="18"/>
        <v>26000</v>
      </c>
      <c r="M308" s="390">
        <f t="shared" si="18"/>
        <v>28000</v>
      </c>
      <c r="N308" s="390">
        <f t="shared" si="18"/>
        <v>0</v>
      </c>
      <c r="O308" s="390">
        <f t="shared" si="18"/>
        <v>15000</v>
      </c>
      <c r="P308" s="390">
        <f t="shared" si="18"/>
        <v>13200</v>
      </c>
      <c r="Q308" s="390">
        <f t="shared" si="18"/>
        <v>0</v>
      </c>
      <c r="R308" s="390">
        <f t="shared" si="18"/>
        <v>0</v>
      </c>
      <c r="S308" s="390">
        <f t="shared" si="18"/>
        <v>0</v>
      </c>
      <c r="T308" s="168"/>
    </row>
    <row r="309" spans="1:20" ht="23.25">
      <c r="A309" s="780" t="s">
        <v>1301</v>
      </c>
      <c r="B309" s="780"/>
      <c r="C309" s="780"/>
      <c r="D309" s="780"/>
      <c r="E309" s="780"/>
      <c r="F309" s="780"/>
      <c r="G309" s="780"/>
      <c r="H309" s="780"/>
      <c r="I309" s="780"/>
      <c r="J309" s="780"/>
      <c r="K309" s="780"/>
      <c r="L309" s="780"/>
      <c r="M309" s="780"/>
      <c r="N309" s="780"/>
      <c r="O309" s="780"/>
      <c r="P309" s="780"/>
      <c r="Q309" s="780"/>
      <c r="R309" s="780"/>
      <c r="S309" s="780"/>
      <c r="T309" s="780"/>
    </row>
    <row r="310" spans="1:20" ht="23.25">
      <c r="A310" s="781" t="s">
        <v>43</v>
      </c>
      <c r="B310" s="781"/>
      <c r="C310" s="781"/>
      <c r="D310" s="781"/>
      <c r="E310" s="512"/>
      <c r="F310" s="512"/>
      <c r="G310" s="512"/>
      <c r="H310" s="512"/>
      <c r="I310" s="512"/>
      <c r="J310" s="512"/>
      <c r="K310" s="512"/>
      <c r="L310" s="512"/>
      <c r="M310" s="512"/>
      <c r="N310" s="512"/>
      <c r="O310" s="512"/>
      <c r="P310" s="512"/>
      <c r="Q310" s="512"/>
      <c r="R310" s="512"/>
      <c r="S310" s="512"/>
      <c r="T310" s="512"/>
    </row>
    <row r="311" spans="1:20" ht="10.5" customHeight="1"/>
    <row r="312" spans="1:20">
      <c r="A312" s="741" t="s">
        <v>0</v>
      </c>
      <c r="B312" s="741" t="s">
        <v>1</v>
      </c>
      <c r="C312" s="741" t="s">
        <v>17</v>
      </c>
      <c r="D312" s="741" t="s">
        <v>18</v>
      </c>
      <c r="E312" s="741" t="s">
        <v>2</v>
      </c>
      <c r="F312" s="741"/>
      <c r="G312" s="741" t="s">
        <v>19</v>
      </c>
      <c r="H312" s="741" t="s">
        <v>3</v>
      </c>
      <c r="I312" s="741"/>
      <c r="J312" s="741"/>
      <c r="K312" s="741"/>
      <c r="L312" s="741"/>
      <c r="M312" s="741"/>
      <c r="N312" s="741"/>
      <c r="O312" s="741"/>
      <c r="P312" s="741"/>
      <c r="Q312" s="741"/>
      <c r="R312" s="741"/>
      <c r="S312" s="741"/>
      <c r="T312" s="783" t="s">
        <v>20</v>
      </c>
    </row>
    <row r="313" spans="1:20">
      <c r="A313" s="741"/>
      <c r="B313" s="741"/>
      <c r="C313" s="741"/>
      <c r="D313" s="741"/>
      <c r="E313" s="741" t="s">
        <v>21</v>
      </c>
      <c r="F313" s="741" t="s">
        <v>4</v>
      </c>
      <c r="G313" s="741"/>
      <c r="H313" s="741" t="s">
        <v>5</v>
      </c>
      <c r="I313" s="741" t="s">
        <v>6</v>
      </c>
      <c r="J313" s="741" t="s">
        <v>7</v>
      </c>
      <c r="K313" s="741" t="s">
        <v>8</v>
      </c>
      <c r="L313" s="741" t="s">
        <v>9</v>
      </c>
      <c r="M313" s="741" t="s">
        <v>10</v>
      </c>
      <c r="N313" s="741" t="s">
        <v>42</v>
      </c>
      <c r="O313" s="741" t="s">
        <v>12</v>
      </c>
      <c r="P313" s="741" t="s">
        <v>13</v>
      </c>
      <c r="Q313" s="741" t="s">
        <v>14</v>
      </c>
      <c r="R313" s="741" t="s">
        <v>15</v>
      </c>
      <c r="S313" s="741" t="s">
        <v>16</v>
      </c>
      <c r="T313" s="784"/>
    </row>
    <row r="314" spans="1:20">
      <c r="A314" s="741"/>
      <c r="B314" s="741"/>
      <c r="C314" s="741"/>
      <c r="D314" s="741"/>
      <c r="E314" s="741"/>
      <c r="F314" s="741"/>
      <c r="G314" s="741"/>
      <c r="H314" s="741"/>
      <c r="I314" s="741"/>
      <c r="J314" s="741"/>
      <c r="K314" s="741"/>
      <c r="L314" s="741"/>
      <c r="M314" s="741"/>
      <c r="N314" s="741"/>
      <c r="O314" s="741"/>
      <c r="P314" s="741"/>
      <c r="Q314" s="741"/>
      <c r="R314" s="741"/>
      <c r="S314" s="741"/>
      <c r="T314" s="785"/>
    </row>
    <row r="315" spans="1:20" ht="202.5">
      <c r="A315" s="140" t="s">
        <v>30</v>
      </c>
      <c r="B315" s="147" t="s">
        <v>44</v>
      </c>
      <c r="C315" s="140" t="s">
        <v>32</v>
      </c>
      <c r="D315" s="140" t="s">
        <v>36</v>
      </c>
      <c r="E315" s="440">
        <v>52800</v>
      </c>
      <c r="F315" s="140" t="s">
        <v>38</v>
      </c>
      <c r="G315" s="140" t="s">
        <v>48</v>
      </c>
      <c r="H315" s="140"/>
      <c r="I315" s="173">
        <v>26400</v>
      </c>
      <c r="J315" s="140"/>
      <c r="K315" s="140"/>
      <c r="L315" s="140"/>
      <c r="M315" s="173"/>
      <c r="N315" s="140"/>
      <c r="O315" s="464">
        <v>26400</v>
      </c>
      <c r="P315" s="173"/>
      <c r="Q315" s="140"/>
      <c r="R315" s="464"/>
      <c r="S315" s="140"/>
      <c r="T315" s="140" t="s">
        <v>1374</v>
      </c>
    </row>
    <row r="316" spans="1:20" ht="182.25">
      <c r="A316" s="488" t="s">
        <v>31</v>
      </c>
      <c r="B316" s="140" t="s">
        <v>45</v>
      </c>
      <c r="C316" s="140" t="s">
        <v>32</v>
      </c>
      <c r="D316" s="140" t="s">
        <v>37</v>
      </c>
      <c r="E316" s="440">
        <v>10000</v>
      </c>
      <c r="F316" s="140" t="s">
        <v>38</v>
      </c>
      <c r="G316" s="140" t="s">
        <v>46</v>
      </c>
      <c r="H316" s="140"/>
      <c r="I316" s="173"/>
      <c r="J316" s="173">
        <v>2500</v>
      </c>
      <c r="K316" s="429"/>
      <c r="L316" s="173">
        <v>2500</v>
      </c>
      <c r="M316" s="429"/>
      <c r="N316" s="173">
        <v>2500</v>
      </c>
      <c r="O316" s="429"/>
      <c r="P316" s="173">
        <v>2500</v>
      </c>
      <c r="Q316" s="173"/>
      <c r="R316" s="173"/>
      <c r="S316" s="140"/>
      <c r="T316" s="140" t="s">
        <v>1374</v>
      </c>
    </row>
    <row r="317" spans="1:20" ht="101.25">
      <c r="A317" s="140" t="s">
        <v>33</v>
      </c>
      <c r="B317" s="140" t="s">
        <v>34</v>
      </c>
      <c r="C317" s="140" t="s">
        <v>32</v>
      </c>
      <c r="D317" s="140" t="s">
        <v>35</v>
      </c>
      <c r="E317" s="440">
        <v>40000</v>
      </c>
      <c r="F317" s="140" t="s">
        <v>38</v>
      </c>
      <c r="G317" s="427">
        <v>22276</v>
      </c>
      <c r="H317" s="140"/>
      <c r="I317" s="140"/>
      <c r="J317" s="173">
        <v>40000</v>
      </c>
      <c r="K317" s="140"/>
      <c r="L317" s="140"/>
      <c r="M317" s="140"/>
      <c r="N317" s="140"/>
      <c r="O317" s="140"/>
      <c r="P317" s="140"/>
      <c r="Q317" s="140"/>
      <c r="R317" s="140"/>
      <c r="S317" s="140"/>
      <c r="T317" s="140" t="s">
        <v>1374</v>
      </c>
    </row>
    <row r="318" spans="1:20" ht="243">
      <c r="A318" s="140" t="s">
        <v>39</v>
      </c>
      <c r="B318" s="140" t="s">
        <v>1304</v>
      </c>
      <c r="C318" s="140" t="s">
        <v>32</v>
      </c>
      <c r="D318" s="140" t="s">
        <v>40</v>
      </c>
      <c r="E318" s="440">
        <v>250000</v>
      </c>
      <c r="F318" s="140" t="s">
        <v>41</v>
      </c>
      <c r="G318" s="140" t="s">
        <v>47</v>
      </c>
      <c r="H318" s="163"/>
      <c r="I318" s="163"/>
      <c r="J318" s="163"/>
      <c r="K318" s="163"/>
      <c r="L318" s="173">
        <v>250000</v>
      </c>
      <c r="M318" s="163"/>
      <c r="N318" s="163"/>
      <c r="O318" s="163"/>
      <c r="P318" s="163"/>
      <c r="Q318" s="163"/>
      <c r="R318" s="163"/>
      <c r="S318" s="163"/>
      <c r="T318" s="140" t="s">
        <v>1374</v>
      </c>
    </row>
    <row r="319" spans="1:20" ht="62.25">
      <c r="A319" s="786" t="s">
        <v>76</v>
      </c>
      <c r="B319" s="786"/>
      <c r="C319" s="786"/>
      <c r="D319" s="786"/>
      <c r="E319" s="489">
        <f>SUM(E315:E318)</f>
        <v>352800</v>
      </c>
      <c r="F319" s="453"/>
      <c r="G319" s="453"/>
      <c r="H319" s="460">
        <f>SUM(H315:H318)</f>
        <v>0</v>
      </c>
      <c r="I319" s="460">
        <f t="shared" ref="I319:S319" si="19">SUM(I315:I318)</f>
        <v>26400</v>
      </c>
      <c r="J319" s="460">
        <f t="shared" si="19"/>
        <v>42500</v>
      </c>
      <c r="K319" s="460">
        <f t="shared" si="19"/>
        <v>0</v>
      </c>
      <c r="L319" s="460">
        <f t="shared" si="19"/>
        <v>252500</v>
      </c>
      <c r="M319" s="460">
        <f t="shared" si="19"/>
        <v>0</v>
      </c>
      <c r="N319" s="460">
        <f t="shared" si="19"/>
        <v>2500</v>
      </c>
      <c r="O319" s="460">
        <f t="shared" si="19"/>
        <v>26400</v>
      </c>
      <c r="P319" s="460">
        <f t="shared" si="19"/>
        <v>2500</v>
      </c>
      <c r="Q319" s="460">
        <f t="shared" si="19"/>
        <v>0</v>
      </c>
      <c r="R319" s="460">
        <f t="shared" si="19"/>
        <v>0</v>
      </c>
      <c r="S319" s="460">
        <f t="shared" si="19"/>
        <v>0</v>
      </c>
      <c r="T319" s="237"/>
    </row>
    <row r="320" spans="1:20" ht="23.25">
      <c r="A320" s="780" t="s">
        <v>1301</v>
      </c>
      <c r="B320" s="780"/>
      <c r="C320" s="780"/>
      <c r="D320" s="780"/>
      <c r="E320" s="780"/>
      <c r="F320" s="780"/>
      <c r="G320" s="780"/>
      <c r="H320" s="780"/>
      <c r="I320" s="780"/>
      <c r="J320" s="780"/>
      <c r="K320" s="780"/>
      <c r="L320" s="780"/>
      <c r="M320" s="780"/>
      <c r="N320" s="780"/>
      <c r="O320" s="780"/>
      <c r="P320" s="780"/>
      <c r="Q320" s="780"/>
      <c r="R320" s="780"/>
      <c r="S320" s="780"/>
      <c r="T320" s="780"/>
    </row>
    <row r="321" spans="1:20" ht="23.25">
      <c r="A321" s="781" t="s">
        <v>1303</v>
      </c>
      <c r="B321" s="781"/>
      <c r="C321" s="781"/>
      <c r="D321" s="781"/>
      <c r="E321" s="512"/>
      <c r="F321" s="512"/>
      <c r="G321" s="512"/>
      <c r="H321" s="512"/>
      <c r="I321" s="512"/>
      <c r="J321" s="512"/>
      <c r="K321" s="512"/>
      <c r="L321" s="512"/>
      <c r="M321" s="512"/>
      <c r="N321" s="512"/>
      <c r="O321" s="512"/>
      <c r="P321" s="512"/>
      <c r="Q321" s="512"/>
      <c r="R321" s="512"/>
      <c r="S321" s="512"/>
      <c r="T321" s="512"/>
    </row>
    <row r="322" spans="1:20" ht="10.5" customHeight="1"/>
    <row r="323" spans="1:20">
      <c r="A323" s="741" t="s">
        <v>0</v>
      </c>
      <c r="B323" s="741" t="s">
        <v>1</v>
      </c>
      <c r="C323" s="741" t="s">
        <v>17</v>
      </c>
      <c r="D323" s="741" t="s">
        <v>18</v>
      </c>
      <c r="E323" s="741" t="s">
        <v>2</v>
      </c>
      <c r="F323" s="741"/>
      <c r="G323" s="741" t="s">
        <v>19</v>
      </c>
      <c r="H323" s="741" t="s">
        <v>3</v>
      </c>
      <c r="I323" s="741"/>
      <c r="J323" s="741"/>
      <c r="K323" s="741"/>
      <c r="L323" s="741"/>
      <c r="M323" s="741"/>
      <c r="N323" s="741"/>
      <c r="O323" s="741"/>
      <c r="P323" s="741"/>
      <c r="Q323" s="741"/>
      <c r="R323" s="741"/>
      <c r="S323" s="741"/>
      <c r="T323" s="741" t="s">
        <v>20</v>
      </c>
    </row>
    <row r="324" spans="1:20">
      <c r="A324" s="741"/>
      <c r="B324" s="741"/>
      <c r="C324" s="741"/>
      <c r="D324" s="741"/>
      <c r="E324" s="741" t="s">
        <v>21</v>
      </c>
      <c r="F324" s="741" t="s">
        <v>4</v>
      </c>
      <c r="G324" s="741"/>
      <c r="H324" s="741" t="s">
        <v>5</v>
      </c>
      <c r="I324" s="741" t="s">
        <v>6</v>
      </c>
      <c r="J324" s="741" t="s">
        <v>7</v>
      </c>
      <c r="K324" s="741" t="s">
        <v>8</v>
      </c>
      <c r="L324" s="741" t="s">
        <v>9</v>
      </c>
      <c r="M324" s="741" t="s">
        <v>10</v>
      </c>
      <c r="N324" s="741" t="s">
        <v>11</v>
      </c>
      <c r="O324" s="741" t="s">
        <v>12</v>
      </c>
      <c r="P324" s="741" t="s">
        <v>13</v>
      </c>
      <c r="Q324" s="741" t="s">
        <v>14</v>
      </c>
      <c r="R324" s="741" t="s">
        <v>15</v>
      </c>
      <c r="S324" s="741" t="s">
        <v>16</v>
      </c>
      <c r="T324" s="741"/>
    </row>
    <row r="325" spans="1:20">
      <c r="A325" s="741"/>
      <c r="B325" s="741"/>
      <c r="C325" s="741"/>
      <c r="D325" s="741"/>
      <c r="E325" s="741"/>
      <c r="F325" s="741"/>
      <c r="G325" s="741"/>
      <c r="H325" s="741"/>
      <c r="I325" s="741"/>
      <c r="J325" s="741"/>
      <c r="K325" s="741"/>
      <c r="L325" s="741"/>
      <c r="M325" s="741"/>
      <c r="N325" s="741"/>
      <c r="O325" s="741"/>
      <c r="P325" s="741"/>
      <c r="Q325" s="741"/>
      <c r="R325" s="741"/>
      <c r="S325" s="741"/>
      <c r="T325" s="741"/>
    </row>
    <row r="326" spans="1:20">
      <c r="A326" s="801" t="s">
        <v>1583</v>
      </c>
      <c r="B326" s="801"/>
      <c r="C326" s="801"/>
      <c r="D326" s="801"/>
      <c r="E326" s="801"/>
      <c r="F326" s="801"/>
      <c r="G326" s="801"/>
      <c r="H326" s="801"/>
      <c r="I326" s="801"/>
      <c r="J326" s="801"/>
      <c r="K326" s="801"/>
      <c r="L326" s="801"/>
      <c r="M326" s="801"/>
      <c r="N326" s="801"/>
      <c r="O326" s="801"/>
      <c r="P326" s="801"/>
      <c r="Q326" s="801"/>
      <c r="R326" s="801"/>
      <c r="S326" s="801"/>
      <c r="T326" s="801"/>
    </row>
    <row r="327" spans="1:20" s="434" customFormat="1" ht="182.25">
      <c r="A327" s="140" t="s">
        <v>1588</v>
      </c>
      <c r="B327" s="140" t="s">
        <v>855</v>
      </c>
      <c r="C327" s="140" t="s">
        <v>856</v>
      </c>
      <c r="D327" s="140" t="s">
        <v>857</v>
      </c>
      <c r="E327" s="141">
        <v>85220</v>
      </c>
      <c r="F327" s="140" t="s">
        <v>858</v>
      </c>
      <c r="G327" s="490" t="s">
        <v>859</v>
      </c>
      <c r="H327" s="142"/>
      <c r="I327" s="142"/>
      <c r="J327" s="142"/>
      <c r="K327" s="142"/>
      <c r="L327" s="142"/>
      <c r="M327" s="142">
        <v>40000</v>
      </c>
      <c r="N327" s="142"/>
      <c r="O327" s="142"/>
      <c r="P327" s="142">
        <v>45220</v>
      </c>
      <c r="Q327" s="142"/>
      <c r="R327" s="142"/>
      <c r="S327" s="142"/>
      <c r="T327" s="140" t="s">
        <v>72</v>
      </c>
    </row>
    <row r="328" spans="1:20" s="434" customFormat="1" ht="141.75">
      <c r="A328" s="140" t="s">
        <v>1587</v>
      </c>
      <c r="B328" s="140" t="s">
        <v>1526</v>
      </c>
      <c r="C328" s="140" t="s">
        <v>1527</v>
      </c>
      <c r="D328" s="140" t="s">
        <v>1528</v>
      </c>
      <c r="E328" s="141">
        <v>20000</v>
      </c>
      <c r="F328" s="140" t="s">
        <v>858</v>
      </c>
      <c r="G328" s="491" t="s">
        <v>1210</v>
      </c>
      <c r="H328" s="142"/>
      <c r="I328" s="142"/>
      <c r="J328" s="142"/>
      <c r="K328" s="142"/>
      <c r="L328" s="142"/>
      <c r="M328" s="142">
        <v>20000</v>
      </c>
      <c r="N328" s="142"/>
      <c r="O328" s="142"/>
      <c r="P328" s="142"/>
      <c r="Q328" s="142"/>
      <c r="R328" s="142"/>
      <c r="S328" s="142"/>
      <c r="T328" s="140"/>
    </row>
    <row r="329" spans="1:20">
      <c r="A329" s="741" t="s">
        <v>0</v>
      </c>
      <c r="B329" s="741" t="s">
        <v>1</v>
      </c>
      <c r="C329" s="741" t="s">
        <v>17</v>
      </c>
      <c r="D329" s="741" t="s">
        <v>18</v>
      </c>
      <c r="E329" s="741" t="s">
        <v>2</v>
      </c>
      <c r="F329" s="741"/>
      <c r="G329" s="741" t="s">
        <v>19</v>
      </c>
      <c r="H329" s="741" t="s">
        <v>3</v>
      </c>
      <c r="I329" s="741"/>
      <c r="J329" s="741"/>
      <c r="K329" s="741"/>
      <c r="L329" s="741"/>
      <c r="M329" s="741"/>
      <c r="N329" s="741"/>
      <c r="O329" s="741"/>
      <c r="P329" s="741"/>
      <c r="Q329" s="741"/>
      <c r="R329" s="741"/>
      <c r="S329" s="741"/>
      <c r="T329" s="741" t="s">
        <v>20</v>
      </c>
    </row>
    <row r="330" spans="1:20">
      <c r="A330" s="741"/>
      <c r="B330" s="741"/>
      <c r="C330" s="741"/>
      <c r="D330" s="741"/>
      <c r="E330" s="741" t="s">
        <v>21</v>
      </c>
      <c r="F330" s="741" t="s">
        <v>4</v>
      </c>
      <c r="G330" s="741"/>
      <c r="H330" s="741" t="s">
        <v>5</v>
      </c>
      <c r="I330" s="741" t="s">
        <v>6</v>
      </c>
      <c r="J330" s="741" t="s">
        <v>7</v>
      </c>
      <c r="K330" s="741" t="s">
        <v>8</v>
      </c>
      <c r="L330" s="741" t="s">
        <v>9</v>
      </c>
      <c r="M330" s="741" t="s">
        <v>10</v>
      </c>
      <c r="N330" s="741" t="s">
        <v>11</v>
      </c>
      <c r="O330" s="741" t="s">
        <v>12</v>
      </c>
      <c r="P330" s="741" t="s">
        <v>13</v>
      </c>
      <c r="Q330" s="741" t="s">
        <v>14</v>
      </c>
      <c r="R330" s="741" t="s">
        <v>15</v>
      </c>
      <c r="S330" s="741" t="s">
        <v>16</v>
      </c>
      <c r="T330" s="741"/>
    </row>
    <row r="331" spans="1:20">
      <c r="A331" s="741"/>
      <c r="B331" s="741"/>
      <c r="C331" s="741"/>
      <c r="D331" s="741"/>
      <c r="E331" s="741"/>
      <c r="F331" s="741"/>
      <c r="G331" s="741"/>
      <c r="H331" s="741"/>
      <c r="I331" s="741"/>
      <c r="J331" s="741"/>
      <c r="K331" s="741"/>
      <c r="L331" s="741"/>
      <c r="M331" s="741"/>
      <c r="N331" s="741"/>
      <c r="O331" s="741"/>
      <c r="P331" s="741"/>
      <c r="Q331" s="741"/>
      <c r="R331" s="741"/>
      <c r="S331" s="741"/>
      <c r="T331" s="741"/>
    </row>
    <row r="332" spans="1:20" s="434" customFormat="1" ht="225">
      <c r="A332" s="140" t="s">
        <v>1586</v>
      </c>
      <c r="B332" s="37" t="s">
        <v>1581</v>
      </c>
      <c r="C332" s="140" t="s">
        <v>860</v>
      </c>
      <c r="D332" s="140" t="s">
        <v>861</v>
      </c>
      <c r="E332" s="141">
        <v>3600</v>
      </c>
      <c r="F332" s="140" t="s">
        <v>858</v>
      </c>
      <c r="G332" s="492" t="s">
        <v>862</v>
      </c>
      <c r="H332" s="142"/>
      <c r="I332" s="142">
        <v>900</v>
      </c>
      <c r="J332" s="142"/>
      <c r="K332" s="142">
        <v>900</v>
      </c>
      <c r="L332" s="142"/>
      <c r="M332" s="142"/>
      <c r="N332" s="142"/>
      <c r="O332" s="142">
        <v>900</v>
      </c>
      <c r="P332" s="142"/>
      <c r="Q332" s="142">
        <v>900</v>
      </c>
      <c r="R332" s="142"/>
      <c r="S332" s="142"/>
      <c r="T332" s="140" t="s">
        <v>72</v>
      </c>
    </row>
    <row r="333" spans="1:20" s="434" customFormat="1" ht="141.75">
      <c r="A333" s="140" t="s">
        <v>1584</v>
      </c>
      <c r="B333" s="140" t="s">
        <v>1582</v>
      </c>
      <c r="C333" s="140" t="s">
        <v>863</v>
      </c>
      <c r="D333" s="140" t="s">
        <v>861</v>
      </c>
      <c r="E333" s="141">
        <v>54600</v>
      </c>
      <c r="F333" s="140" t="s">
        <v>858</v>
      </c>
      <c r="G333" s="492" t="s">
        <v>864</v>
      </c>
      <c r="H333" s="142"/>
      <c r="I333" s="142"/>
      <c r="J333" s="142"/>
      <c r="K333" s="142">
        <v>18200</v>
      </c>
      <c r="L333" s="142"/>
      <c r="M333" s="142">
        <v>18200</v>
      </c>
      <c r="N333" s="142"/>
      <c r="O333" s="142"/>
      <c r="P333" s="142">
        <v>18200</v>
      </c>
      <c r="Q333" s="142"/>
      <c r="R333" s="142"/>
      <c r="S333" s="142"/>
      <c r="T333" s="140"/>
    </row>
    <row r="334" spans="1:20" s="434" customFormat="1" ht="101.25">
      <c r="A334" s="140" t="s">
        <v>1585</v>
      </c>
      <c r="B334" s="140" t="s">
        <v>865</v>
      </c>
      <c r="C334" s="140" t="s">
        <v>866</v>
      </c>
      <c r="D334" s="140" t="s">
        <v>867</v>
      </c>
      <c r="E334" s="141">
        <v>16200</v>
      </c>
      <c r="F334" s="140" t="s">
        <v>858</v>
      </c>
      <c r="G334" s="492" t="s">
        <v>868</v>
      </c>
      <c r="H334" s="142"/>
      <c r="I334" s="142"/>
      <c r="J334" s="142"/>
      <c r="K334" s="142"/>
      <c r="L334" s="142"/>
      <c r="M334" s="142"/>
      <c r="N334" s="142">
        <v>16200</v>
      </c>
      <c r="O334" s="142"/>
      <c r="P334" s="142"/>
      <c r="Q334" s="142"/>
      <c r="R334" s="142"/>
      <c r="S334" s="142"/>
      <c r="T334" s="140" t="s">
        <v>72</v>
      </c>
    </row>
    <row r="335" spans="1:20">
      <c r="A335" s="741" t="s">
        <v>0</v>
      </c>
      <c r="B335" s="741" t="s">
        <v>1</v>
      </c>
      <c r="C335" s="741" t="s">
        <v>17</v>
      </c>
      <c r="D335" s="741" t="s">
        <v>18</v>
      </c>
      <c r="E335" s="741" t="s">
        <v>2</v>
      </c>
      <c r="F335" s="741"/>
      <c r="G335" s="741" t="s">
        <v>19</v>
      </c>
      <c r="H335" s="741" t="s">
        <v>3</v>
      </c>
      <c r="I335" s="741"/>
      <c r="J335" s="741"/>
      <c r="K335" s="741"/>
      <c r="L335" s="741"/>
      <c r="M335" s="741"/>
      <c r="N335" s="741"/>
      <c r="O335" s="741"/>
      <c r="P335" s="741"/>
      <c r="Q335" s="741"/>
      <c r="R335" s="741"/>
      <c r="S335" s="741"/>
      <c r="T335" s="741" t="s">
        <v>20</v>
      </c>
    </row>
    <row r="336" spans="1:20">
      <c r="A336" s="741"/>
      <c r="B336" s="741"/>
      <c r="C336" s="741"/>
      <c r="D336" s="741"/>
      <c r="E336" s="741" t="s">
        <v>21</v>
      </c>
      <c r="F336" s="741" t="s">
        <v>4</v>
      </c>
      <c r="G336" s="741"/>
      <c r="H336" s="741" t="s">
        <v>5</v>
      </c>
      <c r="I336" s="741" t="s">
        <v>6</v>
      </c>
      <c r="J336" s="741" t="s">
        <v>7</v>
      </c>
      <c r="K336" s="741" t="s">
        <v>8</v>
      </c>
      <c r="L336" s="741" t="s">
        <v>9</v>
      </c>
      <c r="M336" s="741" t="s">
        <v>10</v>
      </c>
      <c r="N336" s="741" t="s">
        <v>11</v>
      </c>
      <c r="O336" s="741" t="s">
        <v>12</v>
      </c>
      <c r="P336" s="741" t="s">
        <v>13</v>
      </c>
      <c r="Q336" s="741" t="s">
        <v>14</v>
      </c>
      <c r="R336" s="741" t="s">
        <v>15</v>
      </c>
      <c r="S336" s="741" t="s">
        <v>16</v>
      </c>
      <c r="T336" s="741"/>
    </row>
    <row r="337" spans="1:20">
      <c r="A337" s="741"/>
      <c r="B337" s="741"/>
      <c r="C337" s="741"/>
      <c r="D337" s="741"/>
      <c r="E337" s="741"/>
      <c r="F337" s="741"/>
      <c r="G337" s="741"/>
      <c r="H337" s="741"/>
      <c r="I337" s="741"/>
      <c r="J337" s="741"/>
      <c r="K337" s="741"/>
      <c r="L337" s="741"/>
      <c r="M337" s="741"/>
      <c r="N337" s="741"/>
      <c r="O337" s="741"/>
      <c r="P337" s="741"/>
      <c r="Q337" s="741"/>
      <c r="R337" s="741"/>
      <c r="S337" s="741"/>
      <c r="T337" s="741"/>
    </row>
    <row r="338" spans="1:20" s="434" customFormat="1" ht="81">
      <c r="A338" s="140" t="s">
        <v>1590</v>
      </c>
      <c r="B338" s="140" t="s">
        <v>869</v>
      </c>
      <c r="C338" s="140" t="s">
        <v>870</v>
      </c>
      <c r="D338" s="140" t="s">
        <v>871</v>
      </c>
      <c r="E338" s="141">
        <v>7920</v>
      </c>
      <c r="F338" s="140" t="s">
        <v>858</v>
      </c>
      <c r="G338" s="492" t="s">
        <v>872</v>
      </c>
      <c r="H338" s="142"/>
      <c r="I338" s="142"/>
      <c r="J338" s="142"/>
      <c r="K338" s="142"/>
      <c r="L338" s="142">
        <v>3960</v>
      </c>
      <c r="M338" s="142"/>
      <c r="N338" s="142"/>
      <c r="O338" s="142">
        <v>3960</v>
      </c>
      <c r="P338" s="142"/>
      <c r="Q338" s="142"/>
      <c r="R338" s="142"/>
      <c r="S338" s="142"/>
      <c r="T338" s="140" t="s">
        <v>72</v>
      </c>
    </row>
    <row r="339" spans="1:20" s="434" customFormat="1" ht="54.75">
      <c r="A339" s="736" t="s">
        <v>55</v>
      </c>
      <c r="B339" s="737"/>
      <c r="C339" s="737"/>
      <c r="D339" s="738"/>
      <c r="E339" s="493">
        <f>SUM(E327:E338)</f>
        <v>187540</v>
      </c>
      <c r="F339" s="181"/>
      <c r="G339" s="181"/>
      <c r="H339" s="466">
        <f>SUM(H327:H338)</f>
        <v>0</v>
      </c>
      <c r="I339" s="466">
        <f t="shared" ref="I339:S339" si="20">SUM(I327:I338)</f>
        <v>900</v>
      </c>
      <c r="J339" s="466">
        <f t="shared" si="20"/>
        <v>0</v>
      </c>
      <c r="K339" s="466">
        <f t="shared" si="20"/>
        <v>19100</v>
      </c>
      <c r="L339" s="466">
        <f t="shared" si="20"/>
        <v>3960</v>
      </c>
      <c r="M339" s="466">
        <f t="shared" si="20"/>
        <v>78200</v>
      </c>
      <c r="N339" s="466">
        <f t="shared" si="20"/>
        <v>16200</v>
      </c>
      <c r="O339" s="466">
        <f t="shared" si="20"/>
        <v>4860</v>
      </c>
      <c r="P339" s="466">
        <f t="shared" si="20"/>
        <v>63420</v>
      </c>
      <c r="Q339" s="466">
        <f t="shared" si="20"/>
        <v>900</v>
      </c>
      <c r="R339" s="466">
        <f t="shared" si="20"/>
        <v>0</v>
      </c>
      <c r="S339" s="466">
        <f t="shared" si="20"/>
        <v>0</v>
      </c>
      <c r="T339" s="476"/>
    </row>
    <row r="340" spans="1:20">
      <c r="A340" s="801" t="s">
        <v>1589</v>
      </c>
      <c r="B340" s="801"/>
      <c r="C340" s="801"/>
      <c r="D340" s="801"/>
      <c r="E340" s="801"/>
      <c r="F340" s="801"/>
      <c r="G340" s="801"/>
      <c r="H340" s="801"/>
      <c r="I340" s="801"/>
      <c r="J340" s="801"/>
      <c r="K340" s="801"/>
      <c r="L340" s="801"/>
      <c r="M340" s="801"/>
      <c r="N340" s="801"/>
      <c r="O340" s="801"/>
      <c r="P340" s="801"/>
      <c r="Q340" s="801"/>
      <c r="R340" s="801"/>
      <c r="S340" s="801"/>
      <c r="T340" s="801"/>
    </row>
    <row r="341" spans="1:20" s="434" customFormat="1" ht="81">
      <c r="A341" s="140" t="s">
        <v>873</v>
      </c>
      <c r="B341" s="140" t="s">
        <v>874</v>
      </c>
      <c r="C341" s="140" t="s">
        <v>875</v>
      </c>
      <c r="D341" s="140" t="s">
        <v>876</v>
      </c>
      <c r="E341" s="141">
        <v>169200</v>
      </c>
      <c r="F341" s="140" t="s">
        <v>877</v>
      </c>
      <c r="G341" s="492" t="s">
        <v>878</v>
      </c>
      <c r="H341" s="142"/>
      <c r="I341" s="142">
        <v>84600</v>
      </c>
      <c r="J341" s="142"/>
      <c r="K341" s="142"/>
      <c r="L341" s="142"/>
      <c r="M341" s="142"/>
      <c r="N341" s="142"/>
      <c r="O341" s="142"/>
      <c r="P341" s="142">
        <v>84600</v>
      </c>
      <c r="Q341" s="142"/>
      <c r="R341" s="142"/>
      <c r="S341" s="142"/>
      <c r="T341" s="140" t="s">
        <v>879</v>
      </c>
    </row>
    <row r="342" spans="1:20" s="434" customFormat="1" ht="81">
      <c r="A342" s="140" t="s">
        <v>880</v>
      </c>
      <c r="B342" s="140" t="s">
        <v>881</v>
      </c>
      <c r="C342" s="140" t="s">
        <v>882</v>
      </c>
      <c r="D342" s="140" t="s">
        <v>883</v>
      </c>
      <c r="E342" s="141"/>
      <c r="F342" s="140" t="s">
        <v>884</v>
      </c>
      <c r="G342" s="49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0" t="s">
        <v>72</v>
      </c>
    </row>
    <row r="343" spans="1:20" s="434" customFormat="1" ht="54.75">
      <c r="A343" s="741" t="s">
        <v>55</v>
      </c>
      <c r="B343" s="741"/>
      <c r="C343" s="741"/>
      <c r="D343" s="741"/>
      <c r="E343" s="493">
        <f>SUM(E341:E342)</f>
        <v>169200</v>
      </c>
      <c r="F343" s="181"/>
      <c r="G343" s="181"/>
      <c r="H343" s="466">
        <f>SUM(H341:H342)</f>
        <v>0</v>
      </c>
      <c r="I343" s="466">
        <f t="shared" ref="I343:S343" si="21">SUM(I341:I342)</f>
        <v>84600</v>
      </c>
      <c r="J343" s="466">
        <f t="shared" si="21"/>
        <v>0</v>
      </c>
      <c r="K343" s="466">
        <f t="shared" si="21"/>
        <v>0</v>
      </c>
      <c r="L343" s="466">
        <f t="shared" si="21"/>
        <v>0</v>
      </c>
      <c r="M343" s="466">
        <f t="shared" si="21"/>
        <v>0</v>
      </c>
      <c r="N343" s="466">
        <f t="shared" si="21"/>
        <v>0</v>
      </c>
      <c r="O343" s="466">
        <f t="shared" si="21"/>
        <v>0</v>
      </c>
      <c r="P343" s="466">
        <f t="shared" si="21"/>
        <v>84600</v>
      </c>
      <c r="Q343" s="466">
        <f t="shared" si="21"/>
        <v>0</v>
      </c>
      <c r="R343" s="466">
        <f t="shared" si="21"/>
        <v>0</v>
      </c>
      <c r="S343" s="466">
        <f t="shared" si="21"/>
        <v>0</v>
      </c>
      <c r="T343" s="181"/>
    </row>
    <row r="344" spans="1:20" ht="61.5">
      <c r="A344" s="798" t="s">
        <v>1342</v>
      </c>
      <c r="B344" s="799"/>
      <c r="C344" s="799"/>
      <c r="D344" s="800"/>
      <c r="E344" s="422">
        <f>SUM(E343,E339)</f>
        <v>356740</v>
      </c>
      <c r="F344" s="453"/>
      <c r="G344" s="453"/>
      <c r="H344" s="484">
        <f>SUM(H343,H339)</f>
        <v>0</v>
      </c>
      <c r="I344" s="484">
        <f t="shared" ref="I344:S344" si="22">SUM(I343,I339)</f>
        <v>85500</v>
      </c>
      <c r="J344" s="484">
        <f t="shared" si="22"/>
        <v>0</v>
      </c>
      <c r="K344" s="484">
        <f t="shared" si="22"/>
        <v>19100</v>
      </c>
      <c r="L344" s="484">
        <f t="shared" si="22"/>
        <v>3960</v>
      </c>
      <c r="M344" s="484">
        <f t="shared" si="22"/>
        <v>78200</v>
      </c>
      <c r="N344" s="484">
        <f t="shared" si="22"/>
        <v>16200</v>
      </c>
      <c r="O344" s="484">
        <f t="shared" si="22"/>
        <v>4860</v>
      </c>
      <c r="P344" s="484">
        <f t="shared" si="22"/>
        <v>148020</v>
      </c>
      <c r="Q344" s="484">
        <f t="shared" si="22"/>
        <v>900</v>
      </c>
      <c r="R344" s="484">
        <f t="shared" si="22"/>
        <v>0</v>
      </c>
      <c r="S344" s="484">
        <f t="shared" si="22"/>
        <v>0</v>
      </c>
      <c r="T344" s="523"/>
    </row>
    <row r="345" spans="1:20" ht="23.25">
      <c r="A345" s="780" t="s">
        <v>1301</v>
      </c>
      <c r="B345" s="780"/>
      <c r="C345" s="780"/>
      <c r="D345" s="780"/>
      <c r="E345" s="780"/>
      <c r="F345" s="780"/>
      <c r="G345" s="780"/>
      <c r="H345" s="780"/>
      <c r="I345" s="780"/>
      <c r="J345" s="780"/>
      <c r="K345" s="780"/>
      <c r="L345" s="780"/>
      <c r="M345" s="780"/>
      <c r="N345" s="780"/>
      <c r="O345" s="780"/>
      <c r="P345" s="780"/>
      <c r="Q345" s="780"/>
      <c r="R345" s="780"/>
      <c r="S345" s="780"/>
      <c r="T345" s="780"/>
    </row>
    <row r="346" spans="1:20" ht="23.25">
      <c r="A346" s="781" t="s">
        <v>1302</v>
      </c>
      <c r="B346" s="781"/>
      <c r="C346" s="781"/>
      <c r="D346" s="781"/>
      <c r="E346" s="512"/>
      <c r="F346" s="512"/>
      <c r="G346" s="512"/>
      <c r="H346" s="512"/>
      <c r="I346" s="512"/>
      <c r="J346" s="512"/>
      <c r="K346" s="512"/>
      <c r="L346" s="512"/>
      <c r="M346" s="512"/>
      <c r="N346" s="512"/>
      <c r="O346" s="512"/>
      <c r="P346" s="512"/>
      <c r="Q346" s="512"/>
      <c r="R346" s="512"/>
      <c r="S346" s="512"/>
      <c r="T346" s="512"/>
    </row>
    <row r="347" spans="1:20" ht="10.5" customHeight="1"/>
    <row r="348" spans="1:20">
      <c r="A348" s="741" t="s">
        <v>0</v>
      </c>
      <c r="B348" s="741" t="s">
        <v>1</v>
      </c>
      <c r="C348" s="741" t="s">
        <v>17</v>
      </c>
      <c r="D348" s="741" t="s">
        <v>18</v>
      </c>
      <c r="E348" s="741" t="s">
        <v>2</v>
      </c>
      <c r="F348" s="741"/>
      <c r="G348" s="741" t="s">
        <v>19</v>
      </c>
      <c r="H348" s="741" t="s">
        <v>3</v>
      </c>
      <c r="I348" s="741"/>
      <c r="J348" s="741"/>
      <c r="K348" s="741"/>
      <c r="L348" s="741"/>
      <c r="M348" s="741"/>
      <c r="N348" s="741"/>
      <c r="O348" s="741"/>
      <c r="P348" s="741"/>
      <c r="Q348" s="741"/>
      <c r="R348" s="741"/>
      <c r="S348" s="741"/>
      <c r="T348" s="741" t="s">
        <v>20</v>
      </c>
    </row>
    <row r="349" spans="1:20">
      <c r="A349" s="741"/>
      <c r="B349" s="741"/>
      <c r="C349" s="741"/>
      <c r="D349" s="741"/>
      <c r="E349" s="741" t="s">
        <v>21</v>
      </c>
      <c r="F349" s="741" t="s">
        <v>4</v>
      </c>
      <c r="G349" s="741"/>
      <c r="H349" s="741" t="s">
        <v>5</v>
      </c>
      <c r="I349" s="741" t="s">
        <v>6</v>
      </c>
      <c r="J349" s="741" t="s">
        <v>7</v>
      </c>
      <c r="K349" s="741" t="s">
        <v>8</v>
      </c>
      <c r="L349" s="741" t="s">
        <v>9</v>
      </c>
      <c r="M349" s="741" t="s">
        <v>10</v>
      </c>
      <c r="N349" s="741" t="s">
        <v>11</v>
      </c>
      <c r="O349" s="741" t="s">
        <v>12</v>
      </c>
      <c r="P349" s="741" t="s">
        <v>13</v>
      </c>
      <c r="Q349" s="741" t="s">
        <v>14</v>
      </c>
      <c r="R349" s="741" t="s">
        <v>15</v>
      </c>
      <c r="S349" s="741" t="s">
        <v>16</v>
      </c>
      <c r="T349" s="741"/>
    </row>
    <row r="350" spans="1:20">
      <c r="A350" s="741"/>
      <c r="B350" s="741"/>
      <c r="C350" s="741"/>
      <c r="D350" s="741"/>
      <c r="E350" s="741"/>
      <c r="F350" s="741"/>
      <c r="G350" s="741"/>
      <c r="H350" s="741"/>
      <c r="I350" s="741"/>
      <c r="J350" s="741"/>
      <c r="K350" s="741"/>
      <c r="L350" s="741"/>
      <c r="M350" s="741"/>
      <c r="N350" s="741"/>
      <c r="O350" s="741"/>
      <c r="P350" s="741"/>
      <c r="Q350" s="741"/>
      <c r="R350" s="741"/>
      <c r="S350" s="741"/>
      <c r="T350" s="741"/>
    </row>
    <row r="351" spans="1:20">
      <c r="A351" s="792" t="s">
        <v>454</v>
      </c>
      <c r="B351" s="792"/>
      <c r="C351" s="792"/>
      <c r="D351" s="792"/>
      <c r="E351" s="792"/>
      <c r="F351" s="792"/>
      <c r="G351" s="792"/>
      <c r="H351" s="792"/>
      <c r="I351" s="792"/>
      <c r="J351" s="792"/>
      <c r="K351" s="792"/>
      <c r="L351" s="792"/>
      <c r="M351" s="792"/>
      <c r="N351" s="792"/>
      <c r="O351" s="792"/>
      <c r="P351" s="792"/>
      <c r="Q351" s="792"/>
      <c r="R351" s="792"/>
      <c r="S351" s="792"/>
      <c r="T351" s="792"/>
    </row>
    <row r="352" spans="1:20" ht="81">
      <c r="A352" s="140" t="s">
        <v>455</v>
      </c>
      <c r="B352" s="140" t="s">
        <v>456</v>
      </c>
      <c r="C352" s="147" t="s">
        <v>457</v>
      </c>
      <c r="D352" s="140" t="s">
        <v>458</v>
      </c>
      <c r="E352" s="440">
        <v>25280</v>
      </c>
      <c r="F352" s="140" t="s">
        <v>184</v>
      </c>
      <c r="G352" s="184">
        <v>22341</v>
      </c>
      <c r="H352" s="494"/>
      <c r="I352" s="494"/>
      <c r="J352" s="494"/>
      <c r="K352" s="494"/>
      <c r="L352" s="494"/>
      <c r="M352" s="452">
        <v>25280</v>
      </c>
      <c r="N352" s="494"/>
      <c r="O352" s="494"/>
      <c r="P352" s="494"/>
      <c r="Q352" s="494"/>
      <c r="R352" s="494"/>
      <c r="S352" s="494"/>
      <c r="T352" s="140" t="s">
        <v>459</v>
      </c>
    </row>
    <row r="353" spans="1:21" ht="101.25">
      <c r="A353" s="140" t="s">
        <v>460</v>
      </c>
      <c r="B353" s="140" t="s">
        <v>461</v>
      </c>
      <c r="C353" s="140" t="s">
        <v>462</v>
      </c>
      <c r="D353" s="140" t="s">
        <v>463</v>
      </c>
      <c r="E353" s="440">
        <v>16260</v>
      </c>
      <c r="F353" s="140" t="s">
        <v>184</v>
      </c>
      <c r="G353" s="140" t="s">
        <v>464</v>
      </c>
      <c r="H353" s="493"/>
      <c r="I353" s="493"/>
      <c r="J353" s="493"/>
      <c r="K353" s="493"/>
      <c r="L353" s="493"/>
      <c r="M353" s="493"/>
      <c r="N353" s="493"/>
      <c r="O353" s="493"/>
      <c r="P353" s="493"/>
      <c r="Q353" s="452">
        <v>16260</v>
      </c>
      <c r="R353" s="493"/>
      <c r="S353" s="493"/>
      <c r="T353" s="140" t="s">
        <v>459</v>
      </c>
    </row>
    <row r="354" spans="1:21" ht="54.75">
      <c r="A354" s="741" t="s">
        <v>336</v>
      </c>
      <c r="B354" s="741"/>
      <c r="C354" s="741"/>
      <c r="D354" s="741"/>
      <c r="E354" s="473">
        <f>E352+E353</f>
        <v>41540</v>
      </c>
      <c r="F354" s="450"/>
      <c r="G354" s="450"/>
      <c r="H354" s="511">
        <f>H352+H353</f>
        <v>0</v>
      </c>
      <c r="I354" s="511">
        <f t="shared" ref="I354:S354" si="23">I352+I353</f>
        <v>0</v>
      </c>
      <c r="J354" s="511">
        <f t="shared" si="23"/>
        <v>0</v>
      </c>
      <c r="K354" s="511">
        <f t="shared" si="23"/>
        <v>0</v>
      </c>
      <c r="L354" s="511">
        <f t="shared" si="23"/>
        <v>0</v>
      </c>
      <c r="M354" s="511">
        <f t="shared" si="23"/>
        <v>25280</v>
      </c>
      <c r="N354" s="511">
        <f t="shared" si="23"/>
        <v>0</v>
      </c>
      <c r="O354" s="511">
        <f t="shared" si="23"/>
        <v>0</v>
      </c>
      <c r="P354" s="511">
        <f t="shared" si="23"/>
        <v>0</v>
      </c>
      <c r="Q354" s="511">
        <f t="shared" si="23"/>
        <v>16260</v>
      </c>
      <c r="R354" s="511">
        <f t="shared" si="23"/>
        <v>0</v>
      </c>
      <c r="S354" s="511">
        <f t="shared" si="23"/>
        <v>0</v>
      </c>
      <c r="T354" s="473"/>
    </row>
    <row r="355" spans="1:21">
      <c r="A355" s="741" t="s">
        <v>0</v>
      </c>
      <c r="B355" s="741" t="s">
        <v>1</v>
      </c>
      <c r="C355" s="741" t="s">
        <v>17</v>
      </c>
      <c r="D355" s="741" t="s">
        <v>18</v>
      </c>
      <c r="E355" s="741" t="s">
        <v>2</v>
      </c>
      <c r="F355" s="741"/>
      <c r="G355" s="741" t="s">
        <v>19</v>
      </c>
      <c r="H355" s="741" t="s">
        <v>3</v>
      </c>
      <c r="I355" s="741"/>
      <c r="J355" s="741"/>
      <c r="K355" s="741"/>
      <c r="L355" s="741"/>
      <c r="M355" s="741"/>
      <c r="N355" s="741"/>
      <c r="O355" s="741"/>
      <c r="P355" s="741"/>
      <c r="Q355" s="741"/>
      <c r="R355" s="741"/>
      <c r="S355" s="741"/>
      <c r="T355" s="741" t="s">
        <v>20</v>
      </c>
    </row>
    <row r="356" spans="1:21">
      <c r="A356" s="741"/>
      <c r="B356" s="741"/>
      <c r="C356" s="741"/>
      <c r="D356" s="741"/>
      <c r="E356" s="741" t="s">
        <v>21</v>
      </c>
      <c r="F356" s="741" t="s">
        <v>4</v>
      </c>
      <c r="G356" s="741"/>
      <c r="H356" s="741" t="s">
        <v>5</v>
      </c>
      <c r="I356" s="741" t="s">
        <v>6</v>
      </c>
      <c r="J356" s="741" t="s">
        <v>7</v>
      </c>
      <c r="K356" s="741" t="s">
        <v>8</v>
      </c>
      <c r="L356" s="741" t="s">
        <v>9</v>
      </c>
      <c r="M356" s="741" t="s">
        <v>10</v>
      </c>
      <c r="N356" s="741" t="s">
        <v>11</v>
      </c>
      <c r="O356" s="741" t="s">
        <v>12</v>
      </c>
      <c r="P356" s="741" t="s">
        <v>13</v>
      </c>
      <c r="Q356" s="741" t="s">
        <v>14</v>
      </c>
      <c r="R356" s="741" t="s">
        <v>15</v>
      </c>
      <c r="S356" s="741" t="s">
        <v>16</v>
      </c>
      <c r="T356" s="741"/>
    </row>
    <row r="357" spans="1:21">
      <c r="A357" s="741"/>
      <c r="B357" s="741"/>
      <c r="C357" s="741"/>
      <c r="D357" s="741"/>
      <c r="E357" s="741"/>
      <c r="F357" s="741"/>
      <c r="G357" s="741"/>
      <c r="H357" s="741"/>
      <c r="I357" s="741"/>
      <c r="J357" s="741"/>
      <c r="K357" s="741"/>
      <c r="L357" s="741"/>
      <c r="M357" s="741"/>
      <c r="N357" s="741"/>
      <c r="O357" s="741"/>
      <c r="P357" s="741"/>
      <c r="Q357" s="741"/>
      <c r="R357" s="741"/>
      <c r="S357" s="741"/>
      <c r="T357" s="741"/>
    </row>
    <row r="358" spans="1:21">
      <c r="A358" s="802" t="s">
        <v>465</v>
      </c>
      <c r="B358" s="802"/>
      <c r="C358" s="802"/>
      <c r="D358" s="802"/>
      <c r="E358" s="802"/>
      <c r="F358" s="802"/>
      <c r="G358" s="802"/>
      <c r="H358" s="802"/>
      <c r="I358" s="802"/>
      <c r="J358" s="802"/>
      <c r="K358" s="802"/>
      <c r="L358" s="802"/>
      <c r="M358" s="802"/>
      <c r="N358" s="802"/>
      <c r="O358" s="802"/>
      <c r="P358" s="802"/>
      <c r="Q358" s="802"/>
      <c r="R358" s="802"/>
      <c r="S358" s="802"/>
      <c r="T358" s="802"/>
    </row>
    <row r="359" spans="1:21">
      <c r="A359" s="792" t="s">
        <v>466</v>
      </c>
      <c r="B359" s="792"/>
      <c r="C359" s="792"/>
      <c r="D359" s="792"/>
      <c r="E359" s="792"/>
      <c r="F359" s="792"/>
      <c r="G359" s="792"/>
      <c r="H359" s="792"/>
      <c r="I359" s="792"/>
      <c r="J359" s="792"/>
      <c r="K359" s="792"/>
      <c r="L359" s="792"/>
      <c r="M359" s="792"/>
      <c r="N359" s="792"/>
      <c r="O359" s="792"/>
      <c r="P359" s="792"/>
      <c r="Q359" s="792"/>
      <c r="R359" s="792"/>
      <c r="S359" s="792"/>
      <c r="T359" s="792"/>
    </row>
    <row r="360" spans="1:21" ht="162">
      <c r="A360" s="140" t="s">
        <v>467</v>
      </c>
      <c r="B360" s="140" t="s">
        <v>468</v>
      </c>
      <c r="C360" s="140" t="s">
        <v>469</v>
      </c>
      <c r="D360" s="140" t="s">
        <v>470</v>
      </c>
      <c r="E360" s="175">
        <v>43040</v>
      </c>
      <c r="F360" s="175" t="s">
        <v>471</v>
      </c>
      <c r="G360" s="140" t="s">
        <v>472</v>
      </c>
      <c r="H360" s="142"/>
      <c r="I360" s="142">
        <v>10760</v>
      </c>
      <c r="J360" s="142"/>
      <c r="K360" s="142"/>
      <c r="L360" s="142"/>
      <c r="M360" s="142">
        <v>10760</v>
      </c>
      <c r="N360" s="142"/>
      <c r="O360" s="142">
        <v>10760</v>
      </c>
      <c r="P360" s="142"/>
      <c r="Q360" s="142"/>
      <c r="R360" s="142">
        <v>10760</v>
      </c>
      <c r="S360" s="142"/>
      <c r="T360" s="140" t="s">
        <v>473</v>
      </c>
      <c r="U360" s="465"/>
    </row>
    <row r="361" spans="1:21" ht="121.5">
      <c r="A361" s="140" t="s">
        <v>474</v>
      </c>
      <c r="B361" s="140" t="s">
        <v>475</v>
      </c>
      <c r="C361" s="140" t="s">
        <v>476</v>
      </c>
      <c r="D361" s="140" t="s">
        <v>477</v>
      </c>
      <c r="E361" s="175">
        <v>50000</v>
      </c>
      <c r="F361" s="175" t="s">
        <v>471</v>
      </c>
      <c r="G361" s="140" t="s">
        <v>290</v>
      </c>
      <c r="H361" s="142"/>
      <c r="I361" s="142">
        <v>10000</v>
      </c>
      <c r="J361" s="142"/>
      <c r="K361" s="142">
        <v>10000</v>
      </c>
      <c r="L361" s="142"/>
      <c r="M361" s="142">
        <v>10000</v>
      </c>
      <c r="N361" s="142"/>
      <c r="O361" s="142">
        <v>10000</v>
      </c>
      <c r="P361" s="142"/>
      <c r="Q361" s="142">
        <v>10000</v>
      </c>
      <c r="R361" s="142"/>
      <c r="S361" s="142"/>
      <c r="T361" s="140" t="s">
        <v>473</v>
      </c>
    </row>
    <row r="362" spans="1:21" ht="101.25">
      <c r="A362" s="140" t="s">
        <v>478</v>
      </c>
      <c r="B362" s="176" t="s">
        <v>479</v>
      </c>
      <c r="C362" s="176" t="s">
        <v>480</v>
      </c>
      <c r="D362" s="140" t="s">
        <v>481</v>
      </c>
      <c r="E362" s="175">
        <v>9320</v>
      </c>
      <c r="F362" s="175" t="s">
        <v>471</v>
      </c>
      <c r="G362" s="381" t="s">
        <v>482</v>
      </c>
      <c r="H362" s="142"/>
      <c r="I362" s="142">
        <v>4000</v>
      </c>
      <c r="J362" s="142">
        <v>5320</v>
      </c>
      <c r="K362" s="142"/>
      <c r="L362" s="142"/>
      <c r="M362" s="142"/>
      <c r="N362" s="142"/>
      <c r="O362" s="142"/>
      <c r="P362" s="142"/>
      <c r="Q362" s="142"/>
      <c r="R362" s="142"/>
      <c r="S362" s="142"/>
      <c r="T362" s="140" t="s">
        <v>473</v>
      </c>
    </row>
    <row r="363" spans="1:21">
      <c r="A363" s="741" t="s">
        <v>0</v>
      </c>
      <c r="B363" s="741" t="s">
        <v>1</v>
      </c>
      <c r="C363" s="741" t="s">
        <v>17</v>
      </c>
      <c r="D363" s="741" t="s">
        <v>18</v>
      </c>
      <c r="E363" s="741" t="s">
        <v>2</v>
      </c>
      <c r="F363" s="741"/>
      <c r="G363" s="741" t="s">
        <v>19</v>
      </c>
      <c r="H363" s="741" t="s">
        <v>3</v>
      </c>
      <c r="I363" s="741"/>
      <c r="J363" s="741"/>
      <c r="K363" s="741"/>
      <c r="L363" s="741"/>
      <c r="M363" s="741"/>
      <c r="N363" s="741"/>
      <c r="O363" s="741"/>
      <c r="P363" s="741"/>
      <c r="Q363" s="741"/>
      <c r="R363" s="741"/>
      <c r="S363" s="741"/>
      <c r="T363" s="741" t="s">
        <v>20</v>
      </c>
    </row>
    <row r="364" spans="1:21">
      <c r="A364" s="741"/>
      <c r="B364" s="741"/>
      <c r="C364" s="741"/>
      <c r="D364" s="741"/>
      <c r="E364" s="741" t="s">
        <v>21</v>
      </c>
      <c r="F364" s="741" t="s">
        <v>4</v>
      </c>
      <c r="G364" s="741"/>
      <c r="H364" s="741" t="s">
        <v>5</v>
      </c>
      <c r="I364" s="741" t="s">
        <v>6</v>
      </c>
      <c r="J364" s="741" t="s">
        <v>7</v>
      </c>
      <c r="K364" s="741" t="s">
        <v>8</v>
      </c>
      <c r="L364" s="741" t="s">
        <v>9</v>
      </c>
      <c r="M364" s="741" t="s">
        <v>10</v>
      </c>
      <c r="N364" s="741" t="s">
        <v>11</v>
      </c>
      <c r="O364" s="741" t="s">
        <v>12</v>
      </c>
      <c r="P364" s="741" t="s">
        <v>13</v>
      </c>
      <c r="Q364" s="741" t="s">
        <v>14</v>
      </c>
      <c r="R364" s="741" t="s">
        <v>15</v>
      </c>
      <c r="S364" s="741" t="s">
        <v>16</v>
      </c>
      <c r="T364" s="741"/>
    </row>
    <row r="365" spans="1:21">
      <c r="A365" s="741"/>
      <c r="B365" s="741"/>
      <c r="C365" s="741"/>
      <c r="D365" s="741"/>
      <c r="E365" s="741"/>
      <c r="F365" s="741"/>
      <c r="G365" s="741"/>
      <c r="H365" s="741"/>
      <c r="I365" s="741"/>
      <c r="J365" s="741"/>
      <c r="K365" s="741"/>
      <c r="L365" s="741"/>
      <c r="M365" s="741"/>
      <c r="N365" s="741"/>
      <c r="O365" s="741"/>
      <c r="P365" s="741"/>
      <c r="Q365" s="741"/>
      <c r="R365" s="741"/>
      <c r="S365" s="741"/>
      <c r="T365" s="741"/>
    </row>
    <row r="366" spans="1:21" s="402" customFormat="1">
      <c r="A366" s="792" t="s">
        <v>483</v>
      </c>
      <c r="B366" s="792"/>
      <c r="C366" s="792"/>
      <c r="D366" s="792"/>
      <c r="E366" s="792"/>
      <c r="F366" s="792"/>
      <c r="G366" s="792"/>
      <c r="H366" s="792"/>
      <c r="I366" s="792"/>
      <c r="J366" s="792"/>
      <c r="K366" s="792"/>
      <c r="L366" s="792"/>
      <c r="M366" s="792"/>
      <c r="N366" s="792"/>
      <c r="O366" s="792"/>
      <c r="P366" s="792"/>
      <c r="Q366" s="792"/>
      <c r="R366" s="792"/>
      <c r="S366" s="792"/>
      <c r="T366" s="792"/>
    </row>
    <row r="367" spans="1:21" ht="60.75">
      <c r="A367" s="140" t="s">
        <v>484</v>
      </c>
      <c r="B367" s="176"/>
      <c r="C367" s="176"/>
      <c r="D367" s="140"/>
      <c r="E367" s="177"/>
      <c r="F367" s="175" t="s">
        <v>471</v>
      </c>
      <c r="G367" s="392" t="s">
        <v>290</v>
      </c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0" t="s">
        <v>473</v>
      </c>
    </row>
    <row r="368" spans="1:21" ht="81">
      <c r="A368" s="147" t="s">
        <v>485</v>
      </c>
      <c r="B368" s="140" t="s">
        <v>486</v>
      </c>
      <c r="C368" s="393" t="s">
        <v>487</v>
      </c>
      <c r="D368" s="393" t="s">
        <v>488</v>
      </c>
      <c r="E368" s="177">
        <v>1500000</v>
      </c>
      <c r="F368" s="176" t="s">
        <v>489</v>
      </c>
      <c r="G368" s="392" t="s">
        <v>290</v>
      </c>
      <c r="H368" s="394"/>
      <c r="I368" s="394"/>
      <c r="J368" s="394">
        <v>200000</v>
      </c>
      <c r="K368" s="394"/>
      <c r="L368" s="394"/>
      <c r="M368" s="394">
        <v>550000</v>
      </c>
      <c r="N368" s="394"/>
      <c r="O368" s="394">
        <v>550000</v>
      </c>
      <c r="P368" s="394"/>
      <c r="Q368" s="394">
        <v>200000</v>
      </c>
      <c r="R368" s="394"/>
      <c r="S368" s="394"/>
      <c r="T368" s="140" t="s">
        <v>490</v>
      </c>
    </row>
    <row r="369" spans="1:20" ht="101.25">
      <c r="A369" s="147" t="s">
        <v>491</v>
      </c>
      <c r="B369" s="140" t="s">
        <v>492</v>
      </c>
      <c r="C369" s="393" t="s">
        <v>493</v>
      </c>
      <c r="D369" s="393" t="s">
        <v>494</v>
      </c>
      <c r="E369" s="177">
        <v>783000</v>
      </c>
      <c r="F369" s="176" t="s">
        <v>489</v>
      </c>
      <c r="G369" s="392" t="s">
        <v>290</v>
      </c>
      <c r="H369" s="394"/>
      <c r="I369" s="394"/>
      <c r="J369" s="394">
        <v>140000</v>
      </c>
      <c r="K369" s="394"/>
      <c r="L369" s="394"/>
      <c r="M369" s="394">
        <v>220000</v>
      </c>
      <c r="N369" s="394"/>
      <c r="O369" s="394">
        <v>220000</v>
      </c>
      <c r="P369" s="394"/>
      <c r="Q369" s="394">
        <v>203000</v>
      </c>
      <c r="R369" s="394"/>
      <c r="S369" s="394"/>
      <c r="T369" s="140" t="s">
        <v>490</v>
      </c>
    </row>
    <row r="370" spans="1:20" ht="101.25">
      <c r="A370" s="140" t="s">
        <v>495</v>
      </c>
      <c r="B370" s="140" t="s">
        <v>496</v>
      </c>
      <c r="C370" s="140" t="s">
        <v>497</v>
      </c>
      <c r="D370" s="140" t="s">
        <v>498</v>
      </c>
      <c r="E370" s="177">
        <v>92000</v>
      </c>
      <c r="F370" s="175" t="s">
        <v>471</v>
      </c>
      <c r="G370" s="392" t="s">
        <v>290</v>
      </c>
      <c r="H370" s="394"/>
      <c r="I370" s="394"/>
      <c r="J370" s="394"/>
      <c r="K370" s="394"/>
      <c r="L370" s="394"/>
      <c r="M370" s="394"/>
      <c r="N370" s="394"/>
      <c r="O370" s="394"/>
      <c r="P370" s="394"/>
      <c r="Q370" s="394">
        <v>92000</v>
      </c>
      <c r="R370" s="394"/>
      <c r="S370" s="394"/>
      <c r="T370" s="140" t="s">
        <v>490</v>
      </c>
    </row>
    <row r="371" spans="1:20" ht="121.5">
      <c r="A371" s="140" t="s">
        <v>499</v>
      </c>
      <c r="B371" s="140" t="s">
        <v>500</v>
      </c>
      <c r="C371" s="140" t="s">
        <v>501</v>
      </c>
      <c r="D371" s="140" t="s">
        <v>502</v>
      </c>
      <c r="E371" s="177">
        <v>50200</v>
      </c>
      <c r="F371" s="175" t="s">
        <v>471</v>
      </c>
      <c r="G371" s="395" t="s">
        <v>503</v>
      </c>
      <c r="H371" s="394"/>
      <c r="I371" s="394"/>
      <c r="J371" s="394"/>
      <c r="K371" s="394"/>
      <c r="L371" s="394"/>
      <c r="M371" s="394"/>
      <c r="N371" s="394">
        <v>50200</v>
      </c>
      <c r="O371" s="394"/>
      <c r="P371" s="394"/>
      <c r="Q371" s="394"/>
      <c r="R371" s="394"/>
      <c r="S371" s="394"/>
      <c r="T371" s="140" t="s">
        <v>490</v>
      </c>
    </row>
    <row r="372" spans="1:20">
      <c r="A372" s="741" t="s">
        <v>0</v>
      </c>
      <c r="B372" s="741" t="s">
        <v>1</v>
      </c>
      <c r="C372" s="741" t="s">
        <v>17</v>
      </c>
      <c r="D372" s="741" t="s">
        <v>18</v>
      </c>
      <c r="E372" s="741" t="s">
        <v>2</v>
      </c>
      <c r="F372" s="741"/>
      <c r="G372" s="741" t="s">
        <v>19</v>
      </c>
      <c r="H372" s="741" t="s">
        <v>3</v>
      </c>
      <c r="I372" s="741"/>
      <c r="J372" s="741"/>
      <c r="K372" s="741"/>
      <c r="L372" s="741"/>
      <c r="M372" s="741"/>
      <c r="N372" s="741"/>
      <c r="O372" s="741"/>
      <c r="P372" s="741"/>
      <c r="Q372" s="741"/>
      <c r="R372" s="741"/>
      <c r="S372" s="741"/>
      <c r="T372" s="741" t="s">
        <v>20</v>
      </c>
    </row>
    <row r="373" spans="1:20">
      <c r="A373" s="741"/>
      <c r="B373" s="741"/>
      <c r="C373" s="741"/>
      <c r="D373" s="741"/>
      <c r="E373" s="741" t="s">
        <v>21</v>
      </c>
      <c r="F373" s="741" t="s">
        <v>4</v>
      </c>
      <c r="G373" s="741"/>
      <c r="H373" s="741" t="s">
        <v>5</v>
      </c>
      <c r="I373" s="741" t="s">
        <v>6</v>
      </c>
      <c r="J373" s="741" t="s">
        <v>7</v>
      </c>
      <c r="K373" s="741" t="s">
        <v>8</v>
      </c>
      <c r="L373" s="741" t="s">
        <v>9</v>
      </c>
      <c r="M373" s="741" t="s">
        <v>10</v>
      </c>
      <c r="N373" s="741" t="s">
        <v>11</v>
      </c>
      <c r="O373" s="741" t="s">
        <v>12</v>
      </c>
      <c r="P373" s="741" t="s">
        <v>13</v>
      </c>
      <c r="Q373" s="741" t="s">
        <v>14</v>
      </c>
      <c r="R373" s="741" t="s">
        <v>15</v>
      </c>
      <c r="S373" s="741" t="s">
        <v>16</v>
      </c>
      <c r="T373" s="741"/>
    </row>
    <row r="374" spans="1:20">
      <c r="A374" s="741"/>
      <c r="B374" s="741"/>
      <c r="C374" s="741"/>
      <c r="D374" s="741"/>
      <c r="E374" s="741"/>
      <c r="F374" s="741"/>
      <c r="G374" s="741"/>
      <c r="H374" s="741"/>
      <c r="I374" s="741"/>
      <c r="J374" s="741"/>
      <c r="K374" s="741"/>
      <c r="L374" s="741"/>
      <c r="M374" s="741"/>
      <c r="N374" s="741"/>
      <c r="O374" s="741"/>
      <c r="P374" s="741"/>
      <c r="Q374" s="741"/>
      <c r="R374" s="741"/>
      <c r="S374" s="741"/>
      <c r="T374" s="741"/>
    </row>
    <row r="375" spans="1:20">
      <c r="A375" s="792" t="s">
        <v>504</v>
      </c>
      <c r="B375" s="792"/>
      <c r="C375" s="792"/>
      <c r="D375" s="792"/>
      <c r="E375" s="792"/>
      <c r="F375" s="792"/>
      <c r="G375" s="792"/>
      <c r="H375" s="792"/>
      <c r="I375" s="792"/>
      <c r="J375" s="792"/>
      <c r="K375" s="792"/>
      <c r="L375" s="792"/>
      <c r="M375" s="792"/>
      <c r="N375" s="792"/>
      <c r="O375" s="792"/>
      <c r="P375" s="792"/>
      <c r="Q375" s="792"/>
      <c r="R375" s="792"/>
      <c r="S375" s="792"/>
      <c r="T375" s="792"/>
    </row>
    <row r="376" spans="1:20" ht="141.75">
      <c r="A376" s="140" t="s">
        <v>505</v>
      </c>
      <c r="B376" s="140" t="s">
        <v>506</v>
      </c>
      <c r="C376" s="140" t="s">
        <v>507</v>
      </c>
      <c r="D376" s="140" t="s">
        <v>508</v>
      </c>
      <c r="E376" s="141">
        <v>194000</v>
      </c>
      <c r="F376" s="175" t="s">
        <v>471</v>
      </c>
      <c r="G376" s="395">
        <v>22251</v>
      </c>
      <c r="H376" s="394"/>
      <c r="I376" s="394"/>
      <c r="J376" s="394">
        <v>194000</v>
      </c>
      <c r="K376" s="394"/>
      <c r="L376" s="394"/>
      <c r="M376" s="394"/>
      <c r="N376" s="394"/>
      <c r="O376" s="394"/>
      <c r="P376" s="394"/>
      <c r="Q376" s="394"/>
      <c r="R376" s="394"/>
      <c r="S376" s="394"/>
      <c r="T376" s="140" t="s">
        <v>509</v>
      </c>
    </row>
    <row r="377" spans="1:20" ht="121.5">
      <c r="A377" s="140" t="s">
        <v>510</v>
      </c>
      <c r="B377" s="140" t="s">
        <v>511</v>
      </c>
      <c r="C377" s="140" t="s">
        <v>512</v>
      </c>
      <c r="D377" s="140" t="s">
        <v>513</v>
      </c>
      <c r="E377" s="177">
        <v>30000</v>
      </c>
      <c r="F377" s="175" t="s">
        <v>471</v>
      </c>
      <c r="G377" s="395" t="s">
        <v>514</v>
      </c>
      <c r="H377" s="394"/>
      <c r="I377" s="394"/>
      <c r="J377" s="394"/>
      <c r="K377" s="394"/>
      <c r="L377" s="394"/>
      <c r="M377" s="394"/>
      <c r="N377" s="394"/>
      <c r="O377" s="394"/>
      <c r="P377" s="394">
        <v>30000</v>
      </c>
      <c r="Q377" s="394"/>
      <c r="R377" s="394"/>
      <c r="S377" s="394"/>
      <c r="T377" s="140" t="s">
        <v>515</v>
      </c>
    </row>
    <row r="378" spans="1:20" ht="141.75">
      <c r="A378" s="140" t="s">
        <v>516</v>
      </c>
      <c r="B378" s="140" t="s">
        <v>517</v>
      </c>
      <c r="C378" s="140" t="s">
        <v>518</v>
      </c>
      <c r="D378" s="140" t="s">
        <v>519</v>
      </c>
      <c r="E378" s="177">
        <v>200000</v>
      </c>
      <c r="F378" s="175" t="s">
        <v>471</v>
      </c>
      <c r="G378" s="395">
        <v>22251</v>
      </c>
      <c r="H378" s="394"/>
      <c r="I378" s="394"/>
      <c r="J378" s="394">
        <v>200000</v>
      </c>
      <c r="K378" s="394"/>
      <c r="L378" s="394"/>
      <c r="M378" s="394"/>
      <c r="N378" s="394"/>
      <c r="O378" s="394"/>
      <c r="P378" s="394"/>
      <c r="Q378" s="394"/>
      <c r="R378" s="394"/>
      <c r="S378" s="394"/>
      <c r="T378" s="140" t="s">
        <v>515</v>
      </c>
    </row>
    <row r="379" spans="1:20" ht="121.5">
      <c r="A379" s="140" t="s">
        <v>520</v>
      </c>
      <c r="B379" s="140" t="s">
        <v>521</v>
      </c>
      <c r="C379" s="140" t="s">
        <v>522</v>
      </c>
      <c r="D379" s="140" t="s">
        <v>519</v>
      </c>
      <c r="E379" s="177">
        <v>330000</v>
      </c>
      <c r="F379" s="175" t="s">
        <v>471</v>
      </c>
      <c r="G379" s="395" t="s">
        <v>523</v>
      </c>
      <c r="H379" s="394"/>
      <c r="I379" s="394"/>
      <c r="J379" s="394"/>
      <c r="K379" s="394"/>
      <c r="L379" s="394"/>
      <c r="M379" s="394"/>
      <c r="N379" s="394"/>
      <c r="O379" s="394"/>
      <c r="P379" s="394"/>
      <c r="Q379" s="394"/>
      <c r="R379" s="394">
        <v>330000</v>
      </c>
      <c r="S379" s="394"/>
      <c r="T379" s="140" t="s">
        <v>515</v>
      </c>
    </row>
    <row r="380" spans="1:20">
      <c r="A380" s="741" t="s">
        <v>0</v>
      </c>
      <c r="B380" s="741" t="s">
        <v>1</v>
      </c>
      <c r="C380" s="741" t="s">
        <v>17</v>
      </c>
      <c r="D380" s="741" t="s">
        <v>18</v>
      </c>
      <c r="E380" s="741" t="s">
        <v>2</v>
      </c>
      <c r="F380" s="741"/>
      <c r="G380" s="741" t="s">
        <v>19</v>
      </c>
      <c r="H380" s="741" t="s">
        <v>3</v>
      </c>
      <c r="I380" s="741"/>
      <c r="J380" s="741"/>
      <c r="K380" s="741"/>
      <c r="L380" s="741"/>
      <c r="M380" s="741"/>
      <c r="N380" s="741"/>
      <c r="O380" s="741"/>
      <c r="P380" s="741"/>
      <c r="Q380" s="741"/>
      <c r="R380" s="741"/>
      <c r="S380" s="741"/>
      <c r="T380" s="741" t="s">
        <v>20</v>
      </c>
    </row>
    <row r="381" spans="1:20">
      <c r="A381" s="741"/>
      <c r="B381" s="741"/>
      <c r="C381" s="741"/>
      <c r="D381" s="741"/>
      <c r="E381" s="741" t="s">
        <v>21</v>
      </c>
      <c r="F381" s="741" t="s">
        <v>4</v>
      </c>
      <c r="G381" s="741"/>
      <c r="H381" s="741" t="s">
        <v>5</v>
      </c>
      <c r="I381" s="741" t="s">
        <v>6</v>
      </c>
      <c r="J381" s="741" t="s">
        <v>7</v>
      </c>
      <c r="K381" s="741" t="s">
        <v>8</v>
      </c>
      <c r="L381" s="741" t="s">
        <v>9</v>
      </c>
      <c r="M381" s="741" t="s">
        <v>10</v>
      </c>
      <c r="N381" s="741" t="s">
        <v>11</v>
      </c>
      <c r="O381" s="741" t="s">
        <v>12</v>
      </c>
      <c r="P381" s="741" t="s">
        <v>13</v>
      </c>
      <c r="Q381" s="741" t="s">
        <v>14</v>
      </c>
      <c r="R381" s="741" t="s">
        <v>15</v>
      </c>
      <c r="S381" s="741" t="s">
        <v>16</v>
      </c>
      <c r="T381" s="741"/>
    </row>
    <row r="382" spans="1:20">
      <c r="A382" s="741"/>
      <c r="B382" s="741"/>
      <c r="C382" s="741"/>
      <c r="D382" s="741"/>
      <c r="E382" s="741"/>
      <c r="F382" s="741"/>
      <c r="G382" s="741"/>
      <c r="H382" s="741"/>
      <c r="I382" s="741"/>
      <c r="J382" s="741"/>
      <c r="K382" s="741"/>
      <c r="L382" s="741"/>
      <c r="M382" s="741"/>
      <c r="N382" s="741"/>
      <c r="O382" s="741"/>
      <c r="P382" s="741"/>
      <c r="Q382" s="741"/>
      <c r="R382" s="741"/>
      <c r="S382" s="741"/>
      <c r="T382" s="741"/>
    </row>
    <row r="383" spans="1:20">
      <c r="A383" s="796" t="s">
        <v>524</v>
      </c>
      <c r="B383" s="796"/>
      <c r="C383" s="796"/>
      <c r="D383" s="796"/>
      <c r="E383" s="796"/>
      <c r="F383" s="796"/>
      <c r="G383" s="796"/>
      <c r="H383" s="796"/>
      <c r="I383" s="796"/>
      <c r="J383" s="796"/>
      <c r="K383" s="796"/>
      <c r="L383" s="796"/>
      <c r="M383" s="796"/>
      <c r="N383" s="796"/>
      <c r="O383" s="796"/>
      <c r="P383" s="796"/>
      <c r="Q383" s="796"/>
      <c r="R383" s="796"/>
      <c r="S383" s="796"/>
      <c r="T383" s="796"/>
    </row>
    <row r="384" spans="1:20" ht="121.5">
      <c r="A384" s="140" t="s">
        <v>525</v>
      </c>
      <c r="B384" s="140" t="s">
        <v>526</v>
      </c>
      <c r="C384" s="140" t="s">
        <v>527</v>
      </c>
      <c r="D384" s="140" t="s">
        <v>528</v>
      </c>
      <c r="E384" s="177">
        <v>300000</v>
      </c>
      <c r="F384" s="175" t="s">
        <v>471</v>
      </c>
      <c r="G384" s="392" t="s">
        <v>290</v>
      </c>
      <c r="H384" s="394"/>
      <c r="I384" s="394"/>
      <c r="J384" s="394"/>
      <c r="K384" s="394">
        <v>60000</v>
      </c>
      <c r="L384" s="394"/>
      <c r="M384" s="394"/>
      <c r="N384" s="394">
        <v>100000</v>
      </c>
      <c r="O384" s="394"/>
      <c r="P384" s="394">
        <v>100000</v>
      </c>
      <c r="Q384" s="394"/>
      <c r="R384" s="394">
        <v>40000</v>
      </c>
      <c r="S384" s="394"/>
      <c r="T384" s="140" t="s">
        <v>490</v>
      </c>
    </row>
    <row r="385" spans="1:20" ht="121.5">
      <c r="A385" s="140" t="s">
        <v>529</v>
      </c>
      <c r="B385" s="140" t="s">
        <v>530</v>
      </c>
      <c r="C385" s="140" t="s">
        <v>531</v>
      </c>
      <c r="D385" s="140" t="s">
        <v>528</v>
      </c>
      <c r="E385" s="177"/>
      <c r="F385" s="175"/>
      <c r="G385" s="392" t="s">
        <v>290</v>
      </c>
      <c r="H385" s="394"/>
      <c r="I385" s="394"/>
      <c r="J385" s="394"/>
      <c r="K385" s="394"/>
      <c r="L385" s="394"/>
      <c r="M385" s="394"/>
      <c r="N385" s="394"/>
      <c r="O385" s="394"/>
      <c r="P385" s="394"/>
      <c r="Q385" s="394"/>
      <c r="R385" s="394"/>
      <c r="S385" s="394"/>
      <c r="T385" s="140" t="s">
        <v>490</v>
      </c>
    </row>
    <row r="386" spans="1:20">
      <c r="A386" s="792" t="s">
        <v>532</v>
      </c>
      <c r="B386" s="792"/>
      <c r="C386" s="792"/>
      <c r="D386" s="792"/>
      <c r="E386" s="792"/>
      <c r="F386" s="792"/>
      <c r="G386" s="792"/>
      <c r="H386" s="792"/>
      <c r="I386" s="792"/>
      <c r="J386" s="792"/>
      <c r="K386" s="792"/>
      <c r="L386" s="792"/>
      <c r="M386" s="792"/>
      <c r="N386" s="792"/>
      <c r="O386" s="792"/>
      <c r="P386" s="792"/>
      <c r="Q386" s="792"/>
      <c r="R386" s="792"/>
      <c r="S386" s="792"/>
      <c r="T386" s="792"/>
    </row>
    <row r="387" spans="1:20" ht="101.25">
      <c r="A387" s="140" t="s">
        <v>533</v>
      </c>
      <c r="B387" s="140" t="s">
        <v>534</v>
      </c>
      <c r="C387" s="140" t="s">
        <v>535</v>
      </c>
      <c r="D387" s="140" t="s">
        <v>536</v>
      </c>
      <c r="E387" s="175">
        <v>50200</v>
      </c>
      <c r="F387" s="175" t="s">
        <v>471</v>
      </c>
      <c r="G387" s="395" t="s">
        <v>537</v>
      </c>
      <c r="H387" s="394"/>
      <c r="I387" s="394">
        <v>50200</v>
      </c>
      <c r="J387" s="394"/>
      <c r="K387" s="394"/>
      <c r="L387" s="394"/>
      <c r="M387" s="394"/>
      <c r="N387" s="394"/>
      <c r="O387" s="394"/>
      <c r="P387" s="394"/>
      <c r="Q387" s="394"/>
      <c r="R387" s="394"/>
      <c r="S387" s="394"/>
      <c r="T387" s="140" t="s">
        <v>538</v>
      </c>
    </row>
    <row r="388" spans="1:20" ht="81">
      <c r="A388" s="140" t="s">
        <v>539</v>
      </c>
      <c r="B388" s="140" t="s">
        <v>540</v>
      </c>
      <c r="C388" s="381" t="s">
        <v>541</v>
      </c>
      <c r="D388" s="140" t="s">
        <v>542</v>
      </c>
      <c r="E388" s="175">
        <v>100000</v>
      </c>
      <c r="F388" s="175" t="s">
        <v>471</v>
      </c>
      <c r="G388" s="392" t="s">
        <v>290</v>
      </c>
      <c r="H388" s="394"/>
      <c r="I388" s="394"/>
      <c r="J388" s="394"/>
      <c r="K388" s="394">
        <v>20000</v>
      </c>
      <c r="L388" s="394"/>
      <c r="M388" s="394"/>
      <c r="N388" s="394">
        <v>30000</v>
      </c>
      <c r="O388" s="394"/>
      <c r="P388" s="394">
        <v>30000</v>
      </c>
      <c r="Q388" s="394"/>
      <c r="R388" s="394">
        <v>20000</v>
      </c>
      <c r="S388" s="394"/>
      <c r="T388" s="140" t="s">
        <v>538</v>
      </c>
    </row>
    <row r="389" spans="1:20">
      <c r="A389" s="741" t="s">
        <v>0</v>
      </c>
      <c r="B389" s="741" t="s">
        <v>1</v>
      </c>
      <c r="C389" s="741" t="s">
        <v>17</v>
      </c>
      <c r="D389" s="741" t="s">
        <v>18</v>
      </c>
      <c r="E389" s="741" t="s">
        <v>2</v>
      </c>
      <c r="F389" s="741"/>
      <c r="G389" s="741" t="s">
        <v>19</v>
      </c>
      <c r="H389" s="741" t="s">
        <v>3</v>
      </c>
      <c r="I389" s="741"/>
      <c r="J389" s="741"/>
      <c r="K389" s="741"/>
      <c r="L389" s="741"/>
      <c r="M389" s="741"/>
      <c r="N389" s="741"/>
      <c r="O389" s="741"/>
      <c r="P389" s="741"/>
      <c r="Q389" s="741"/>
      <c r="R389" s="741"/>
      <c r="S389" s="741"/>
      <c r="T389" s="741" t="s">
        <v>20</v>
      </c>
    </row>
    <row r="390" spans="1:20">
      <c r="A390" s="741"/>
      <c r="B390" s="741"/>
      <c r="C390" s="741"/>
      <c r="D390" s="741"/>
      <c r="E390" s="741" t="s">
        <v>21</v>
      </c>
      <c r="F390" s="741" t="s">
        <v>4</v>
      </c>
      <c r="G390" s="741"/>
      <c r="H390" s="741" t="s">
        <v>5</v>
      </c>
      <c r="I390" s="741" t="s">
        <v>6</v>
      </c>
      <c r="J390" s="741" t="s">
        <v>7</v>
      </c>
      <c r="K390" s="741" t="s">
        <v>8</v>
      </c>
      <c r="L390" s="741" t="s">
        <v>9</v>
      </c>
      <c r="M390" s="741" t="s">
        <v>10</v>
      </c>
      <c r="N390" s="741" t="s">
        <v>11</v>
      </c>
      <c r="O390" s="741" t="s">
        <v>12</v>
      </c>
      <c r="P390" s="741" t="s">
        <v>13</v>
      </c>
      <c r="Q390" s="741" t="s">
        <v>14</v>
      </c>
      <c r="R390" s="741" t="s">
        <v>15</v>
      </c>
      <c r="S390" s="741" t="s">
        <v>16</v>
      </c>
      <c r="T390" s="741"/>
    </row>
    <row r="391" spans="1:20">
      <c r="A391" s="741"/>
      <c r="B391" s="741"/>
      <c r="C391" s="741"/>
      <c r="D391" s="741"/>
      <c r="E391" s="741"/>
      <c r="F391" s="741"/>
      <c r="G391" s="741"/>
      <c r="H391" s="741"/>
      <c r="I391" s="741"/>
      <c r="J391" s="741"/>
      <c r="K391" s="741"/>
      <c r="L391" s="741"/>
      <c r="M391" s="741"/>
      <c r="N391" s="741"/>
      <c r="O391" s="741"/>
      <c r="P391" s="741"/>
      <c r="Q391" s="741"/>
      <c r="R391" s="741"/>
      <c r="S391" s="741"/>
      <c r="T391" s="741"/>
    </row>
    <row r="392" spans="1:20" ht="101.25">
      <c r="A392" s="140" t="s">
        <v>543</v>
      </c>
      <c r="B392" s="140" t="s">
        <v>540</v>
      </c>
      <c r="C392" s="381" t="s">
        <v>541</v>
      </c>
      <c r="D392" s="140" t="s">
        <v>542</v>
      </c>
      <c r="E392" s="175"/>
      <c r="F392" s="175"/>
      <c r="G392" s="392" t="s">
        <v>290</v>
      </c>
      <c r="H392" s="394"/>
      <c r="I392" s="394"/>
      <c r="J392" s="394"/>
      <c r="K392" s="394"/>
      <c r="L392" s="394"/>
      <c r="M392" s="394"/>
      <c r="N392" s="394"/>
      <c r="O392" s="394"/>
      <c r="P392" s="394"/>
      <c r="Q392" s="394"/>
      <c r="R392" s="394"/>
      <c r="S392" s="394"/>
      <c r="T392" s="140" t="s">
        <v>538</v>
      </c>
    </row>
    <row r="393" spans="1:20" ht="62.25">
      <c r="A393" s="786" t="s">
        <v>336</v>
      </c>
      <c r="B393" s="786"/>
      <c r="C393" s="786"/>
      <c r="D393" s="786"/>
      <c r="E393" s="422">
        <f>E388+E387+E384+E379+E378+E377+E376+E371+E370+E369+E368+E362+E361+E360</f>
        <v>3731760</v>
      </c>
      <c r="F393" s="453"/>
      <c r="G393" s="453"/>
      <c r="H393" s="484">
        <f>H388+H387+H384+H379+H378+H377+H376+H371+H370+H369+H368+H362+H361+H360</f>
        <v>0</v>
      </c>
      <c r="I393" s="484">
        <f t="shared" ref="I393:S393" si="24">I388+I387+I384+I379+I378+I377+I376+I371+I370+I369+I368+I362+I361+I360</f>
        <v>74960</v>
      </c>
      <c r="J393" s="484">
        <f t="shared" si="24"/>
        <v>739320</v>
      </c>
      <c r="K393" s="484">
        <f t="shared" si="24"/>
        <v>90000</v>
      </c>
      <c r="L393" s="484">
        <f t="shared" si="24"/>
        <v>0</v>
      </c>
      <c r="M393" s="484">
        <f t="shared" si="24"/>
        <v>790760</v>
      </c>
      <c r="N393" s="484">
        <f t="shared" si="24"/>
        <v>180200</v>
      </c>
      <c r="O393" s="484">
        <f t="shared" si="24"/>
        <v>790760</v>
      </c>
      <c r="P393" s="484">
        <f t="shared" si="24"/>
        <v>160000</v>
      </c>
      <c r="Q393" s="484">
        <f t="shared" si="24"/>
        <v>505000</v>
      </c>
      <c r="R393" s="484">
        <f t="shared" si="24"/>
        <v>400760</v>
      </c>
      <c r="S393" s="484">
        <f t="shared" si="24"/>
        <v>0</v>
      </c>
      <c r="T393" s="523"/>
    </row>
    <row r="394" spans="1:20">
      <c r="A394" s="802" t="s">
        <v>544</v>
      </c>
      <c r="B394" s="802"/>
      <c r="C394" s="802"/>
      <c r="D394" s="802"/>
      <c r="E394" s="802"/>
      <c r="F394" s="802"/>
      <c r="G394" s="802"/>
      <c r="H394" s="802"/>
      <c r="I394" s="802"/>
      <c r="J394" s="802"/>
      <c r="K394" s="802"/>
      <c r="L394" s="802"/>
      <c r="M394" s="802"/>
      <c r="N394" s="802"/>
      <c r="O394" s="802"/>
      <c r="P394" s="802"/>
      <c r="Q394" s="802"/>
      <c r="R394" s="802"/>
      <c r="S394" s="802"/>
      <c r="T394" s="802"/>
    </row>
    <row r="395" spans="1:20">
      <c r="A395" s="792" t="s">
        <v>545</v>
      </c>
      <c r="B395" s="792"/>
      <c r="C395" s="792"/>
      <c r="D395" s="792"/>
      <c r="E395" s="792"/>
      <c r="F395" s="792"/>
      <c r="G395" s="792"/>
      <c r="H395" s="792"/>
      <c r="I395" s="792"/>
      <c r="J395" s="792"/>
      <c r="K395" s="792"/>
      <c r="L395" s="792"/>
      <c r="M395" s="792"/>
      <c r="N395" s="792"/>
      <c r="O395" s="792"/>
      <c r="P395" s="792"/>
      <c r="Q395" s="792"/>
      <c r="R395" s="792"/>
      <c r="S395" s="792"/>
      <c r="T395" s="792"/>
    </row>
    <row r="396" spans="1:20" ht="121.5">
      <c r="A396" s="147" t="s">
        <v>546</v>
      </c>
      <c r="B396" s="140" t="s">
        <v>547</v>
      </c>
      <c r="C396" s="140" t="s">
        <v>548</v>
      </c>
      <c r="D396" s="140" t="s">
        <v>549</v>
      </c>
      <c r="E396" s="175">
        <v>59100</v>
      </c>
      <c r="F396" s="381" t="s">
        <v>320</v>
      </c>
      <c r="G396" s="396" t="s">
        <v>537</v>
      </c>
      <c r="H396" s="142"/>
      <c r="I396" s="142">
        <v>59100</v>
      </c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0" t="s">
        <v>550</v>
      </c>
    </row>
    <row r="397" spans="1:20" ht="162">
      <c r="A397" s="140" t="s">
        <v>1619</v>
      </c>
      <c r="B397" s="147" t="s">
        <v>1620</v>
      </c>
      <c r="C397" s="147" t="s">
        <v>553</v>
      </c>
      <c r="D397" s="140" t="s">
        <v>1621</v>
      </c>
      <c r="E397" s="175">
        <v>50400</v>
      </c>
      <c r="F397" s="176" t="s">
        <v>320</v>
      </c>
      <c r="G397" s="176" t="s">
        <v>555</v>
      </c>
      <c r="H397" s="142"/>
      <c r="I397" s="142"/>
      <c r="J397" s="142"/>
      <c r="K397" s="142">
        <v>50400</v>
      </c>
      <c r="L397" s="142"/>
      <c r="M397" s="142"/>
      <c r="N397" s="142"/>
      <c r="O397" s="142"/>
      <c r="P397" s="142"/>
      <c r="Q397" s="142"/>
      <c r="R397" s="142"/>
      <c r="S397" s="142"/>
      <c r="T397" s="140" t="s">
        <v>550</v>
      </c>
    </row>
    <row r="398" spans="1:20">
      <c r="A398" s="741" t="s">
        <v>0</v>
      </c>
      <c r="B398" s="741" t="s">
        <v>1</v>
      </c>
      <c r="C398" s="741" t="s">
        <v>17</v>
      </c>
      <c r="D398" s="741" t="s">
        <v>18</v>
      </c>
      <c r="E398" s="741" t="s">
        <v>2</v>
      </c>
      <c r="F398" s="741"/>
      <c r="G398" s="741" t="s">
        <v>19</v>
      </c>
      <c r="H398" s="741" t="s">
        <v>3</v>
      </c>
      <c r="I398" s="741"/>
      <c r="J398" s="741"/>
      <c r="K398" s="741"/>
      <c r="L398" s="741"/>
      <c r="M398" s="741"/>
      <c r="N398" s="741"/>
      <c r="O398" s="741"/>
      <c r="P398" s="741"/>
      <c r="Q398" s="741"/>
      <c r="R398" s="741"/>
      <c r="S398" s="741"/>
      <c r="T398" s="741" t="s">
        <v>20</v>
      </c>
    </row>
    <row r="399" spans="1:20">
      <c r="A399" s="741"/>
      <c r="B399" s="741"/>
      <c r="C399" s="741"/>
      <c r="D399" s="741"/>
      <c r="E399" s="741" t="s">
        <v>21</v>
      </c>
      <c r="F399" s="741" t="s">
        <v>4</v>
      </c>
      <c r="G399" s="741"/>
      <c r="H399" s="741" t="s">
        <v>5</v>
      </c>
      <c r="I399" s="741" t="s">
        <v>6</v>
      </c>
      <c r="J399" s="741" t="s">
        <v>7</v>
      </c>
      <c r="K399" s="741" t="s">
        <v>8</v>
      </c>
      <c r="L399" s="741" t="s">
        <v>9</v>
      </c>
      <c r="M399" s="741" t="s">
        <v>10</v>
      </c>
      <c r="N399" s="741" t="s">
        <v>11</v>
      </c>
      <c r="O399" s="741" t="s">
        <v>12</v>
      </c>
      <c r="P399" s="741" t="s">
        <v>13</v>
      </c>
      <c r="Q399" s="741" t="s">
        <v>14</v>
      </c>
      <c r="R399" s="741" t="s">
        <v>15</v>
      </c>
      <c r="S399" s="741" t="s">
        <v>16</v>
      </c>
      <c r="T399" s="741"/>
    </row>
    <row r="400" spans="1:20">
      <c r="A400" s="741"/>
      <c r="B400" s="741"/>
      <c r="C400" s="741"/>
      <c r="D400" s="741"/>
      <c r="E400" s="741"/>
      <c r="F400" s="741"/>
      <c r="G400" s="741"/>
      <c r="H400" s="741"/>
      <c r="I400" s="741"/>
      <c r="J400" s="741"/>
      <c r="K400" s="741"/>
      <c r="L400" s="741"/>
      <c r="M400" s="741"/>
      <c r="N400" s="741"/>
      <c r="O400" s="741"/>
      <c r="P400" s="741"/>
      <c r="Q400" s="741"/>
      <c r="R400" s="741"/>
      <c r="S400" s="741"/>
      <c r="T400" s="741"/>
    </row>
    <row r="401" spans="1:20" ht="141.75">
      <c r="A401" s="140" t="s">
        <v>556</v>
      </c>
      <c r="B401" s="140" t="s">
        <v>557</v>
      </c>
      <c r="C401" s="140" t="s">
        <v>558</v>
      </c>
      <c r="D401" s="140" t="s">
        <v>559</v>
      </c>
      <c r="E401" s="177">
        <v>12800</v>
      </c>
      <c r="F401" s="176" t="s">
        <v>320</v>
      </c>
      <c r="G401" s="397" t="s">
        <v>560</v>
      </c>
      <c r="H401" s="142"/>
      <c r="I401" s="142"/>
      <c r="J401" s="142"/>
      <c r="K401" s="142"/>
      <c r="L401" s="142">
        <v>12800</v>
      </c>
      <c r="M401" s="142"/>
      <c r="N401" s="142"/>
      <c r="O401" s="142"/>
      <c r="P401" s="142"/>
      <c r="Q401" s="142"/>
      <c r="R401" s="142"/>
      <c r="S401" s="142"/>
      <c r="T401" s="140" t="s">
        <v>550</v>
      </c>
    </row>
    <row r="402" spans="1:20" ht="141.75">
      <c r="A402" s="140" t="s">
        <v>561</v>
      </c>
      <c r="B402" s="140" t="s">
        <v>562</v>
      </c>
      <c r="C402" s="140" t="s">
        <v>558</v>
      </c>
      <c r="D402" s="140" t="s">
        <v>559</v>
      </c>
      <c r="E402" s="177">
        <v>46000</v>
      </c>
      <c r="F402" s="176" t="s">
        <v>320</v>
      </c>
      <c r="G402" s="397" t="s">
        <v>563</v>
      </c>
      <c r="H402" s="142"/>
      <c r="I402" s="142"/>
      <c r="J402" s="142"/>
      <c r="K402" s="142"/>
      <c r="L402" s="142"/>
      <c r="M402" s="142">
        <v>46000</v>
      </c>
      <c r="N402" s="142"/>
      <c r="O402" s="142"/>
      <c r="P402" s="142"/>
      <c r="Q402" s="142"/>
      <c r="R402" s="142"/>
      <c r="S402" s="142"/>
      <c r="T402" s="140" t="s">
        <v>550</v>
      </c>
    </row>
    <row r="403" spans="1:20" ht="141.75">
      <c r="A403" s="147" t="s">
        <v>564</v>
      </c>
      <c r="B403" s="140" t="s">
        <v>565</v>
      </c>
      <c r="C403" s="140" t="s">
        <v>566</v>
      </c>
      <c r="D403" s="140" t="s">
        <v>567</v>
      </c>
      <c r="E403" s="175">
        <v>120000</v>
      </c>
      <c r="F403" s="381" t="s">
        <v>568</v>
      </c>
      <c r="G403" s="398">
        <v>22282</v>
      </c>
      <c r="H403" s="392"/>
      <c r="I403" s="142"/>
      <c r="J403" s="142"/>
      <c r="K403" s="142">
        <v>120000</v>
      </c>
      <c r="L403" s="142"/>
      <c r="M403" s="142"/>
      <c r="N403" s="142"/>
      <c r="O403" s="142"/>
      <c r="P403" s="142"/>
      <c r="Q403" s="142"/>
      <c r="R403" s="142"/>
      <c r="S403" s="142"/>
      <c r="T403" s="140" t="s">
        <v>473</v>
      </c>
    </row>
    <row r="404" spans="1:20" ht="121.5">
      <c r="A404" s="147" t="s">
        <v>569</v>
      </c>
      <c r="B404" s="147" t="s">
        <v>570</v>
      </c>
      <c r="C404" s="140" t="s">
        <v>571</v>
      </c>
      <c r="D404" s="140" t="s">
        <v>572</v>
      </c>
      <c r="E404" s="175">
        <v>140000</v>
      </c>
      <c r="F404" s="381" t="s">
        <v>320</v>
      </c>
      <c r="G404" s="398" t="s">
        <v>573</v>
      </c>
      <c r="H404" s="39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>
        <v>140000</v>
      </c>
      <c r="S404" s="142"/>
      <c r="T404" s="140" t="s">
        <v>473</v>
      </c>
    </row>
    <row r="405" spans="1:20">
      <c r="A405" s="741" t="s">
        <v>0</v>
      </c>
      <c r="B405" s="741" t="s">
        <v>1</v>
      </c>
      <c r="C405" s="741" t="s">
        <v>17</v>
      </c>
      <c r="D405" s="741" t="s">
        <v>18</v>
      </c>
      <c r="E405" s="741" t="s">
        <v>2</v>
      </c>
      <c r="F405" s="741"/>
      <c r="G405" s="741" t="s">
        <v>19</v>
      </c>
      <c r="H405" s="741" t="s">
        <v>3</v>
      </c>
      <c r="I405" s="741"/>
      <c r="J405" s="741"/>
      <c r="K405" s="741"/>
      <c r="L405" s="741"/>
      <c r="M405" s="741"/>
      <c r="N405" s="741"/>
      <c r="O405" s="741"/>
      <c r="P405" s="741"/>
      <c r="Q405" s="741"/>
      <c r="R405" s="741"/>
      <c r="S405" s="741"/>
      <c r="T405" s="741" t="s">
        <v>20</v>
      </c>
    </row>
    <row r="406" spans="1:20">
      <c r="A406" s="741"/>
      <c r="B406" s="741"/>
      <c r="C406" s="741"/>
      <c r="D406" s="741"/>
      <c r="E406" s="741" t="s">
        <v>21</v>
      </c>
      <c r="F406" s="741" t="s">
        <v>4</v>
      </c>
      <c r="G406" s="741"/>
      <c r="H406" s="741" t="s">
        <v>5</v>
      </c>
      <c r="I406" s="741" t="s">
        <v>6</v>
      </c>
      <c r="J406" s="741" t="s">
        <v>7</v>
      </c>
      <c r="K406" s="741" t="s">
        <v>8</v>
      </c>
      <c r="L406" s="741" t="s">
        <v>9</v>
      </c>
      <c r="M406" s="741" t="s">
        <v>10</v>
      </c>
      <c r="N406" s="741" t="s">
        <v>11</v>
      </c>
      <c r="O406" s="741" t="s">
        <v>12</v>
      </c>
      <c r="P406" s="741" t="s">
        <v>13</v>
      </c>
      <c r="Q406" s="741" t="s">
        <v>14</v>
      </c>
      <c r="R406" s="741" t="s">
        <v>15</v>
      </c>
      <c r="S406" s="741" t="s">
        <v>16</v>
      </c>
      <c r="T406" s="741"/>
    </row>
    <row r="407" spans="1:20">
      <c r="A407" s="741"/>
      <c r="B407" s="741"/>
      <c r="C407" s="741"/>
      <c r="D407" s="741"/>
      <c r="E407" s="741"/>
      <c r="F407" s="741"/>
      <c r="G407" s="741"/>
      <c r="H407" s="741"/>
      <c r="I407" s="741"/>
      <c r="J407" s="741"/>
      <c r="K407" s="741"/>
      <c r="L407" s="741"/>
      <c r="M407" s="741"/>
      <c r="N407" s="741"/>
      <c r="O407" s="741"/>
      <c r="P407" s="741"/>
      <c r="Q407" s="741"/>
      <c r="R407" s="741"/>
      <c r="S407" s="741"/>
      <c r="T407" s="741"/>
    </row>
    <row r="408" spans="1:20">
      <c r="A408" s="792" t="s">
        <v>574</v>
      </c>
      <c r="B408" s="792"/>
      <c r="C408" s="792"/>
      <c r="D408" s="792"/>
      <c r="E408" s="792"/>
      <c r="F408" s="792"/>
      <c r="G408" s="792"/>
      <c r="H408" s="792"/>
      <c r="I408" s="792"/>
      <c r="J408" s="792"/>
      <c r="K408" s="792"/>
      <c r="L408" s="792"/>
      <c r="M408" s="792"/>
      <c r="N408" s="792"/>
      <c r="O408" s="792"/>
      <c r="P408" s="792"/>
      <c r="Q408" s="792"/>
      <c r="R408" s="792"/>
      <c r="S408" s="792"/>
      <c r="T408" s="792"/>
    </row>
    <row r="409" spans="1:20" ht="121.5">
      <c r="A409" s="147" t="s">
        <v>575</v>
      </c>
      <c r="B409" s="140" t="s">
        <v>576</v>
      </c>
      <c r="C409" s="140" t="s">
        <v>577</v>
      </c>
      <c r="D409" s="140" t="s">
        <v>578</v>
      </c>
      <c r="E409" s="175">
        <v>200000</v>
      </c>
      <c r="F409" s="381" t="s">
        <v>579</v>
      </c>
      <c r="G409" s="398">
        <v>22282</v>
      </c>
      <c r="H409" s="394"/>
      <c r="I409" s="394"/>
      <c r="J409" s="394"/>
      <c r="K409" s="394">
        <v>200000</v>
      </c>
      <c r="L409" s="394"/>
      <c r="M409" s="394"/>
      <c r="N409" s="394"/>
      <c r="O409" s="394"/>
      <c r="P409" s="394"/>
      <c r="Q409" s="394"/>
      <c r="R409" s="394"/>
      <c r="S409" s="394"/>
      <c r="T409" s="140" t="s">
        <v>580</v>
      </c>
    </row>
    <row r="410" spans="1:20" ht="101.25">
      <c r="A410" s="147" t="s">
        <v>581</v>
      </c>
      <c r="B410" s="140" t="s">
        <v>582</v>
      </c>
      <c r="C410" s="140" t="s">
        <v>583</v>
      </c>
      <c r="D410" s="140" t="s">
        <v>584</v>
      </c>
      <c r="E410" s="175">
        <v>250000</v>
      </c>
      <c r="F410" s="381" t="s">
        <v>579</v>
      </c>
      <c r="G410" s="398">
        <v>22433</v>
      </c>
      <c r="H410" s="394"/>
      <c r="I410" s="394"/>
      <c r="J410" s="394"/>
      <c r="K410" s="394"/>
      <c r="L410" s="394"/>
      <c r="M410" s="394"/>
      <c r="N410" s="394"/>
      <c r="O410" s="394"/>
      <c r="P410" s="394">
        <v>250000</v>
      </c>
      <c r="Q410" s="394"/>
      <c r="R410" s="394"/>
      <c r="S410" s="394"/>
      <c r="T410" s="140" t="s">
        <v>585</v>
      </c>
    </row>
    <row r="411" spans="1:20">
      <c r="A411" s="796" t="s">
        <v>586</v>
      </c>
      <c r="B411" s="796"/>
      <c r="C411" s="796"/>
      <c r="D411" s="796"/>
      <c r="E411" s="796"/>
      <c r="F411" s="796"/>
      <c r="G411" s="796"/>
      <c r="H411" s="796"/>
      <c r="I411" s="796"/>
      <c r="J411" s="796"/>
      <c r="K411" s="796"/>
      <c r="L411" s="796"/>
      <c r="M411" s="796"/>
      <c r="N411" s="796"/>
      <c r="O411" s="796"/>
      <c r="P411" s="796"/>
      <c r="Q411" s="796"/>
      <c r="R411" s="796"/>
      <c r="S411" s="796"/>
      <c r="T411" s="796"/>
    </row>
    <row r="412" spans="1:20" ht="121.5">
      <c r="A412" s="147" t="s">
        <v>587</v>
      </c>
      <c r="B412" s="140" t="s">
        <v>588</v>
      </c>
      <c r="C412" s="140" t="s">
        <v>589</v>
      </c>
      <c r="D412" s="140" t="s">
        <v>590</v>
      </c>
      <c r="E412" s="175">
        <v>53040</v>
      </c>
      <c r="F412" s="381" t="s">
        <v>471</v>
      </c>
      <c r="G412" s="395">
        <v>22251</v>
      </c>
      <c r="H412" s="394"/>
      <c r="I412" s="394"/>
      <c r="J412" s="394">
        <v>53040</v>
      </c>
      <c r="K412" s="394"/>
      <c r="L412" s="394"/>
      <c r="M412" s="394"/>
      <c r="N412" s="394"/>
      <c r="O412" s="394"/>
      <c r="P412" s="394"/>
      <c r="Q412" s="394"/>
      <c r="R412" s="394"/>
      <c r="S412" s="394"/>
      <c r="T412" s="140" t="s">
        <v>580</v>
      </c>
    </row>
    <row r="413" spans="1:20" ht="101.25">
      <c r="A413" s="147" t="s">
        <v>591</v>
      </c>
      <c r="B413" s="140" t="s">
        <v>592</v>
      </c>
      <c r="C413" s="140" t="s">
        <v>589</v>
      </c>
      <c r="D413" s="140" t="s">
        <v>593</v>
      </c>
      <c r="E413" s="175">
        <v>30000</v>
      </c>
      <c r="F413" s="381" t="s">
        <v>471</v>
      </c>
      <c r="G413" s="398" t="s">
        <v>594</v>
      </c>
      <c r="H413" s="394"/>
      <c r="I413" s="394"/>
      <c r="J413" s="394">
        <v>30000</v>
      </c>
      <c r="K413" s="394"/>
      <c r="L413" s="394"/>
      <c r="M413" s="394"/>
      <c r="N413" s="394"/>
      <c r="O413" s="394"/>
      <c r="P413" s="394"/>
      <c r="Q413" s="394"/>
      <c r="R413" s="394"/>
      <c r="S413" s="394"/>
      <c r="T413" s="140" t="s">
        <v>585</v>
      </c>
    </row>
    <row r="414" spans="1:20">
      <c r="A414" s="741" t="s">
        <v>0</v>
      </c>
      <c r="B414" s="741" t="s">
        <v>1</v>
      </c>
      <c r="C414" s="741" t="s">
        <v>17</v>
      </c>
      <c r="D414" s="741" t="s">
        <v>18</v>
      </c>
      <c r="E414" s="741" t="s">
        <v>2</v>
      </c>
      <c r="F414" s="741"/>
      <c r="G414" s="741" t="s">
        <v>19</v>
      </c>
      <c r="H414" s="741" t="s">
        <v>3</v>
      </c>
      <c r="I414" s="741"/>
      <c r="J414" s="741"/>
      <c r="K414" s="741"/>
      <c r="L414" s="741"/>
      <c r="M414" s="741"/>
      <c r="N414" s="741"/>
      <c r="O414" s="741"/>
      <c r="P414" s="741"/>
      <c r="Q414" s="741"/>
      <c r="R414" s="741"/>
      <c r="S414" s="741"/>
      <c r="T414" s="741" t="s">
        <v>20</v>
      </c>
    </row>
    <row r="415" spans="1:20">
      <c r="A415" s="741"/>
      <c r="B415" s="741"/>
      <c r="C415" s="741"/>
      <c r="D415" s="741"/>
      <c r="E415" s="741" t="s">
        <v>21</v>
      </c>
      <c r="F415" s="741" t="s">
        <v>4</v>
      </c>
      <c r="G415" s="741"/>
      <c r="H415" s="741" t="s">
        <v>5</v>
      </c>
      <c r="I415" s="741" t="s">
        <v>6</v>
      </c>
      <c r="J415" s="741" t="s">
        <v>7</v>
      </c>
      <c r="K415" s="741" t="s">
        <v>8</v>
      </c>
      <c r="L415" s="741" t="s">
        <v>9</v>
      </c>
      <c r="M415" s="741" t="s">
        <v>10</v>
      </c>
      <c r="N415" s="741" t="s">
        <v>11</v>
      </c>
      <c r="O415" s="741" t="s">
        <v>12</v>
      </c>
      <c r="P415" s="741" t="s">
        <v>13</v>
      </c>
      <c r="Q415" s="741" t="s">
        <v>14</v>
      </c>
      <c r="R415" s="741" t="s">
        <v>15</v>
      </c>
      <c r="S415" s="741" t="s">
        <v>16</v>
      </c>
      <c r="T415" s="741"/>
    </row>
    <row r="416" spans="1:20">
      <c r="A416" s="741"/>
      <c r="B416" s="741"/>
      <c r="C416" s="741"/>
      <c r="D416" s="741"/>
      <c r="E416" s="741"/>
      <c r="F416" s="741"/>
      <c r="G416" s="741"/>
      <c r="H416" s="741"/>
      <c r="I416" s="741"/>
      <c r="J416" s="741"/>
      <c r="K416" s="741"/>
      <c r="L416" s="741"/>
      <c r="M416" s="741"/>
      <c r="N416" s="741"/>
      <c r="O416" s="741"/>
      <c r="P416" s="741"/>
      <c r="Q416" s="741"/>
      <c r="R416" s="741"/>
      <c r="S416" s="741"/>
      <c r="T416" s="741"/>
    </row>
    <row r="417" spans="1:20" ht="162">
      <c r="A417" s="147" t="s">
        <v>595</v>
      </c>
      <c r="B417" s="147" t="s">
        <v>596</v>
      </c>
      <c r="C417" s="140" t="s">
        <v>597</v>
      </c>
      <c r="D417" s="140" t="s">
        <v>598</v>
      </c>
      <c r="E417" s="175">
        <v>216040</v>
      </c>
      <c r="F417" s="381" t="s">
        <v>599</v>
      </c>
      <c r="G417" s="382" t="s">
        <v>600</v>
      </c>
      <c r="H417" s="394"/>
      <c r="I417" s="394"/>
      <c r="J417" s="394"/>
      <c r="K417" s="394"/>
      <c r="L417" s="394"/>
      <c r="M417" s="394">
        <v>216040</v>
      </c>
      <c r="N417" s="394"/>
      <c r="O417" s="394"/>
      <c r="P417" s="394"/>
      <c r="Q417" s="394"/>
      <c r="R417" s="394"/>
      <c r="S417" s="394"/>
      <c r="T417" s="140" t="s">
        <v>585</v>
      </c>
    </row>
    <row r="418" spans="1:20" ht="121.5">
      <c r="A418" s="147" t="s">
        <v>601</v>
      </c>
      <c r="B418" s="140" t="s">
        <v>602</v>
      </c>
      <c r="C418" s="140" t="s">
        <v>603</v>
      </c>
      <c r="D418" s="140" t="s">
        <v>604</v>
      </c>
      <c r="E418" s="177">
        <v>300000</v>
      </c>
      <c r="F418" s="175" t="s">
        <v>605</v>
      </c>
      <c r="G418" s="395" t="s">
        <v>606</v>
      </c>
      <c r="H418" s="394"/>
      <c r="I418" s="394"/>
      <c r="J418" s="394"/>
      <c r="K418" s="394"/>
      <c r="L418" s="394"/>
      <c r="M418" s="394"/>
      <c r="N418" s="394"/>
      <c r="O418" s="394"/>
      <c r="P418" s="394">
        <v>300000</v>
      </c>
      <c r="Q418" s="394"/>
      <c r="R418" s="394"/>
      <c r="S418" s="394"/>
      <c r="T418" s="140" t="s">
        <v>607</v>
      </c>
    </row>
    <row r="419" spans="1:20" ht="202.5">
      <c r="A419" s="147" t="s">
        <v>608</v>
      </c>
      <c r="B419" s="140" t="s">
        <v>609</v>
      </c>
      <c r="C419" s="147" t="s">
        <v>610</v>
      </c>
      <c r="D419" s="140" t="s">
        <v>611</v>
      </c>
      <c r="E419" s="175">
        <v>241000</v>
      </c>
      <c r="F419" s="175" t="s">
        <v>599</v>
      </c>
      <c r="G419" s="382" t="s">
        <v>612</v>
      </c>
      <c r="H419" s="394"/>
      <c r="I419" s="394"/>
      <c r="J419" s="394"/>
      <c r="K419" s="394"/>
      <c r="L419" s="394"/>
      <c r="M419" s="394"/>
      <c r="N419" s="394"/>
      <c r="O419" s="394">
        <v>113000</v>
      </c>
      <c r="P419" s="394">
        <v>128000</v>
      </c>
      <c r="Q419" s="394"/>
      <c r="R419" s="394"/>
      <c r="S419" s="394"/>
      <c r="T419" s="140" t="s">
        <v>509</v>
      </c>
    </row>
    <row r="420" spans="1:20">
      <c r="A420" s="741" t="s">
        <v>0</v>
      </c>
      <c r="B420" s="741" t="s">
        <v>1</v>
      </c>
      <c r="C420" s="741" t="s">
        <v>17</v>
      </c>
      <c r="D420" s="741" t="s">
        <v>18</v>
      </c>
      <c r="E420" s="741" t="s">
        <v>2</v>
      </c>
      <c r="F420" s="741"/>
      <c r="G420" s="741" t="s">
        <v>19</v>
      </c>
      <c r="H420" s="741" t="s">
        <v>3</v>
      </c>
      <c r="I420" s="741"/>
      <c r="J420" s="741"/>
      <c r="K420" s="741"/>
      <c r="L420" s="741"/>
      <c r="M420" s="741"/>
      <c r="N420" s="741"/>
      <c r="O420" s="741"/>
      <c r="P420" s="741"/>
      <c r="Q420" s="741"/>
      <c r="R420" s="741"/>
      <c r="S420" s="741"/>
      <c r="T420" s="741" t="s">
        <v>20</v>
      </c>
    </row>
    <row r="421" spans="1:20">
      <c r="A421" s="741"/>
      <c r="B421" s="741"/>
      <c r="C421" s="741"/>
      <c r="D421" s="741"/>
      <c r="E421" s="741" t="s">
        <v>21</v>
      </c>
      <c r="F421" s="741" t="s">
        <v>4</v>
      </c>
      <c r="G421" s="741"/>
      <c r="H421" s="741" t="s">
        <v>5</v>
      </c>
      <c r="I421" s="741" t="s">
        <v>6</v>
      </c>
      <c r="J421" s="741" t="s">
        <v>7</v>
      </c>
      <c r="K421" s="741" t="s">
        <v>8</v>
      </c>
      <c r="L421" s="741" t="s">
        <v>9</v>
      </c>
      <c r="M421" s="741" t="s">
        <v>10</v>
      </c>
      <c r="N421" s="741" t="s">
        <v>11</v>
      </c>
      <c r="O421" s="741" t="s">
        <v>12</v>
      </c>
      <c r="P421" s="741" t="s">
        <v>13</v>
      </c>
      <c r="Q421" s="741" t="s">
        <v>14</v>
      </c>
      <c r="R421" s="741" t="s">
        <v>15</v>
      </c>
      <c r="S421" s="741" t="s">
        <v>16</v>
      </c>
      <c r="T421" s="741"/>
    </row>
    <row r="422" spans="1:20">
      <c r="A422" s="741"/>
      <c r="B422" s="741"/>
      <c r="C422" s="741"/>
      <c r="D422" s="741"/>
      <c r="E422" s="741"/>
      <c r="F422" s="741"/>
      <c r="G422" s="741"/>
      <c r="H422" s="741"/>
      <c r="I422" s="741"/>
      <c r="J422" s="741"/>
      <c r="K422" s="741"/>
      <c r="L422" s="741"/>
      <c r="M422" s="741"/>
      <c r="N422" s="741"/>
      <c r="O422" s="741"/>
      <c r="P422" s="741"/>
      <c r="Q422" s="741"/>
      <c r="R422" s="741"/>
      <c r="S422" s="741"/>
      <c r="T422" s="741"/>
    </row>
    <row r="423" spans="1:20" ht="141.75">
      <c r="A423" s="147" t="s">
        <v>613</v>
      </c>
      <c r="B423" s="140" t="s">
        <v>614</v>
      </c>
      <c r="C423" s="147" t="s">
        <v>615</v>
      </c>
      <c r="D423" s="140" t="s">
        <v>616</v>
      </c>
      <c r="E423" s="175">
        <v>542960</v>
      </c>
      <c r="F423" s="175" t="s">
        <v>599</v>
      </c>
      <c r="G423" s="398">
        <v>22463</v>
      </c>
      <c r="H423" s="394"/>
      <c r="I423" s="394"/>
      <c r="J423" s="394"/>
      <c r="K423" s="394"/>
      <c r="L423" s="394"/>
      <c r="M423" s="394"/>
      <c r="N423" s="394"/>
      <c r="O423" s="394"/>
      <c r="P423" s="394"/>
      <c r="Q423" s="394">
        <v>542960</v>
      </c>
      <c r="R423" s="394"/>
      <c r="S423" s="394"/>
      <c r="T423" s="140" t="s">
        <v>617</v>
      </c>
    </row>
    <row r="424" spans="1:20">
      <c r="A424" s="792" t="s">
        <v>618</v>
      </c>
      <c r="B424" s="792"/>
      <c r="C424" s="792"/>
      <c r="D424" s="792"/>
      <c r="E424" s="792"/>
      <c r="F424" s="792"/>
      <c r="G424" s="792"/>
      <c r="H424" s="792"/>
      <c r="I424" s="792"/>
      <c r="J424" s="792"/>
      <c r="K424" s="792"/>
      <c r="L424" s="792"/>
      <c r="M424" s="792"/>
      <c r="N424" s="792"/>
      <c r="O424" s="792"/>
      <c r="P424" s="792"/>
      <c r="Q424" s="792"/>
      <c r="R424" s="792"/>
      <c r="S424" s="792"/>
      <c r="T424" s="792"/>
    </row>
    <row r="425" spans="1:20" ht="101.25">
      <c r="A425" s="147" t="s">
        <v>619</v>
      </c>
      <c r="B425" s="140" t="s">
        <v>620</v>
      </c>
      <c r="C425" s="140" t="s">
        <v>621</v>
      </c>
      <c r="D425" s="140" t="s">
        <v>622</v>
      </c>
      <c r="E425" s="177">
        <v>13840</v>
      </c>
      <c r="F425" s="175" t="s">
        <v>471</v>
      </c>
      <c r="G425" s="392" t="s">
        <v>623</v>
      </c>
      <c r="H425" s="394"/>
      <c r="I425" s="394"/>
      <c r="J425" s="394">
        <v>6920</v>
      </c>
      <c r="K425" s="394"/>
      <c r="L425" s="394"/>
      <c r="M425" s="394"/>
      <c r="N425" s="394"/>
      <c r="O425" s="394"/>
      <c r="P425" s="394">
        <v>6920</v>
      </c>
      <c r="Q425" s="394"/>
      <c r="R425" s="394"/>
      <c r="S425" s="394"/>
      <c r="T425" s="140" t="s">
        <v>617</v>
      </c>
    </row>
    <row r="426" spans="1:20" ht="101.25">
      <c r="A426" s="140" t="s">
        <v>624</v>
      </c>
      <c r="B426" s="140" t="s">
        <v>625</v>
      </c>
      <c r="C426" s="147" t="s">
        <v>621</v>
      </c>
      <c r="D426" s="140" t="s">
        <v>626</v>
      </c>
      <c r="E426" s="177">
        <v>5600</v>
      </c>
      <c r="F426" s="175" t="s">
        <v>471</v>
      </c>
      <c r="G426" s="392" t="s">
        <v>627</v>
      </c>
      <c r="H426" s="394"/>
      <c r="I426" s="394">
        <v>2400</v>
      </c>
      <c r="J426" s="394"/>
      <c r="K426" s="394"/>
      <c r="L426" s="394">
        <v>400</v>
      </c>
      <c r="M426" s="394"/>
      <c r="N426" s="394"/>
      <c r="O426" s="394">
        <v>400</v>
      </c>
      <c r="P426" s="394">
        <v>2400</v>
      </c>
      <c r="Q426" s="394"/>
      <c r="R426" s="394"/>
      <c r="S426" s="394"/>
      <c r="T426" s="140" t="s">
        <v>617</v>
      </c>
    </row>
    <row r="427" spans="1:20" ht="62.25">
      <c r="A427" s="786" t="s">
        <v>336</v>
      </c>
      <c r="B427" s="786"/>
      <c r="C427" s="786"/>
      <c r="D427" s="786"/>
      <c r="E427" s="422">
        <f>SUM(E396:E426)</f>
        <v>2280780</v>
      </c>
      <c r="F427" s="425"/>
      <c r="G427" s="425"/>
      <c r="H427" s="484">
        <f>SUM(H396:H426)</f>
        <v>0</v>
      </c>
      <c r="I427" s="484">
        <f t="shared" ref="I427:S427" si="25">SUM(I396:I426)</f>
        <v>61500</v>
      </c>
      <c r="J427" s="484">
        <f t="shared" si="25"/>
        <v>89960</v>
      </c>
      <c r="K427" s="484">
        <f t="shared" si="25"/>
        <v>370400</v>
      </c>
      <c r="L427" s="484">
        <f t="shared" si="25"/>
        <v>13200</v>
      </c>
      <c r="M427" s="484">
        <f t="shared" si="25"/>
        <v>262040</v>
      </c>
      <c r="N427" s="484">
        <f t="shared" si="25"/>
        <v>0</v>
      </c>
      <c r="O427" s="484">
        <f t="shared" si="25"/>
        <v>113400</v>
      </c>
      <c r="P427" s="484">
        <f t="shared" si="25"/>
        <v>687320</v>
      </c>
      <c r="Q427" s="484">
        <f t="shared" si="25"/>
        <v>542960</v>
      </c>
      <c r="R427" s="484">
        <f t="shared" si="25"/>
        <v>140000</v>
      </c>
      <c r="S427" s="484">
        <f t="shared" si="25"/>
        <v>0</v>
      </c>
      <c r="T427" s="485"/>
    </row>
    <row r="428" spans="1:20" ht="72">
      <c r="A428" s="798" t="s">
        <v>1342</v>
      </c>
      <c r="B428" s="799"/>
      <c r="C428" s="799"/>
      <c r="D428" s="800"/>
      <c r="E428" s="422">
        <f>SUM(E354,E393,E427)</f>
        <v>6054080</v>
      </c>
      <c r="F428" s="453"/>
      <c r="G428" s="453"/>
      <c r="H428" s="484">
        <f>SUM(H354,H393,H427)</f>
        <v>0</v>
      </c>
      <c r="I428" s="484">
        <f t="shared" ref="I428:S428" si="26">SUM(I354,I393,I427)</f>
        <v>136460</v>
      </c>
      <c r="J428" s="484">
        <f t="shared" si="26"/>
        <v>829280</v>
      </c>
      <c r="K428" s="484">
        <f t="shared" si="26"/>
        <v>460400</v>
      </c>
      <c r="L428" s="484">
        <f t="shared" si="26"/>
        <v>13200</v>
      </c>
      <c r="M428" s="484">
        <f t="shared" si="26"/>
        <v>1078080</v>
      </c>
      <c r="N428" s="484">
        <f t="shared" si="26"/>
        <v>180200</v>
      </c>
      <c r="O428" s="484">
        <f t="shared" si="26"/>
        <v>904160</v>
      </c>
      <c r="P428" s="484">
        <f t="shared" si="26"/>
        <v>847320</v>
      </c>
      <c r="Q428" s="484">
        <f t="shared" si="26"/>
        <v>1064220</v>
      </c>
      <c r="R428" s="484">
        <f t="shared" si="26"/>
        <v>540760</v>
      </c>
      <c r="S428" s="484">
        <f t="shared" si="26"/>
        <v>0</v>
      </c>
      <c r="T428" s="523"/>
    </row>
    <row r="429" spans="1:20" ht="23.25">
      <c r="A429" s="780" t="s">
        <v>1301</v>
      </c>
      <c r="B429" s="780"/>
      <c r="C429" s="780"/>
      <c r="D429" s="780"/>
      <c r="E429" s="780"/>
      <c r="F429" s="780"/>
      <c r="G429" s="780"/>
      <c r="H429" s="780"/>
      <c r="I429" s="780"/>
      <c r="J429" s="780"/>
      <c r="K429" s="780"/>
      <c r="L429" s="780"/>
      <c r="M429" s="780"/>
      <c r="N429" s="780"/>
      <c r="O429" s="780"/>
      <c r="P429" s="780"/>
      <c r="Q429" s="780"/>
      <c r="R429" s="780"/>
      <c r="S429" s="780"/>
      <c r="T429" s="780"/>
    </row>
    <row r="430" spans="1:20" ht="23.25">
      <c r="A430" s="781" t="s">
        <v>74</v>
      </c>
      <c r="B430" s="781"/>
      <c r="C430" s="781"/>
      <c r="D430" s="781"/>
      <c r="E430" s="512"/>
      <c r="F430" s="512"/>
      <c r="G430" s="512"/>
      <c r="H430" s="512"/>
      <c r="I430" s="512"/>
      <c r="J430" s="512"/>
      <c r="K430" s="512"/>
      <c r="L430" s="512"/>
      <c r="M430" s="512"/>
      <c r="N430" s="512"/>
      <c r="O430" s="512"/>
      <c r="P430" s="512"/>
      <c r="Q430" s="512"/>
      <c r="R430" s="512"/>
      <c r="S430" s="512"/>
      <c r="T430" s="512"/>
    </row>
    <row r="431" spans="1:20" ht="10.5" customHeight="1"/>
    <row r="432" spans="1:20">
      <c r="A432" s="741" t="s">
        <v>0</v>
      </c>
      <c r="B432" s="741" t="s">
        <v>1</v>
      </c>
      <c r="C432" s="741" t="s">
        <v>17</v>
      </c>
      <c r="D432" s="741" t="s">
        <v>18</v>
      </c>
      <c r="E432" s="741" t="s">
        <v>2</v>
      </c>
      <c r="F432" s="741"/>
      <c r="G432" s="741" t="s">
        <v>19</v>
      </c>
      <c r="H432" s="741" t="s">
        <v>3</v>
      </c>
      <c r="I432" s="741"/>
      <c r="J432" s="741"/>
      <c r="K432" s="741"/>
      <c r="L432" s="741"/>
      <c r="M432" s="741"/>
      <c r="N432" s="741"/>
      <c r="O432" s="741"/>
      <c r="P432" s="741"/>
      <c r="Q432" s="741"/>
      <c r="R432" s="741"/>
      <c r="S432" s="741"/>
      <c r="T432" s="741" t="s">
        <v>20</v>
      </c>
    </row>
    <row r="433" spans="1:16384">
      <c r="A433" s="741"/>
      <c r="B433" s="741"/>
      <c r="C433" s="741"/>
      <c r="D433" s="741"/>
      <c r="E433" s="741" t="s">
        <v>21</v>
      </c>
      <c r="F433" s="741" t="s">
        <v>4</v>
      </c>
      <c r="G433" s="741"/>
      <c r="H433" s="741" t="s">
        <v>5</v>
      </c>
      <c r="I433" s="741" t="s">
        <v>6</v>
      </c>
      <c r="J433" s="741" t="s">
        <v>7</v>
      </c>
      <c r="K433" s="741" t="s">
        <v>8</v>
      </c>
      <c r="L433" s="741" t="s">
        <v>9</v>
      </c>
      <c r="M433" s="741" t="s">
        <v>10</v>
      </c>
      <c r="N433" s="741" t="s">
        <v>11</v>
      </c>
      <c r="O433" s="741" t="s">
        <v>12</v>
      </c>
      <c r="P433" s="741" t="s">
        <v>13</v>
      </c>
      <c r="Q433" s="741" t="s">
        <v>14</v>
      </c>
      <c r="R433" s="741" t="s">
        <v>15</v>
      </c>
      <c r="S433" s="741" t="s">
        <v>16</v>
      </c>
      <c r="T433" s="741"/>
    </row>
    <row r="434" spans="1:16384">
      <c r="A434" s="741"/>
      <c r="B434" s="741"/>
      <c r="C434" s="741"/>
      <c r="D434" s="741"/>
      <c r="E434" s="741"/>
      <c r="F434" s="741"/>
      <c r="G434" s="741"/>
      <c r="H434" s="741"/>
      <c r="I434" s="741"/>
      <c r="J434" s="741"/>
      <c r="K434" s="741"/>
      <c r="L434" s="741"/>
      <c r="M434" s="741"/>
      <c r="N434" s="741"/>
      <c r="O434" s="741"/>
      <c r="P434" s="741"/>
      <c r="Q434" s="741"/>
      <c r="R434" s="741"/>
      <c r="S434" s="741"/>
      <c r="T434" s="741"/>
    </row>
    <row r="435" spans="1:16384">
      <c r="A435" s="400" t="s">
        <v>92</v>
      </c>
      <c r="B435" s="424"/>
      <c r="C435" s="424"/>
      <c r="D435" s="424"/>
      <c r="E435" s="424"/>
      <c r="F435" s="424"/>
      <c r="G435" s="424"/>
      <c r="H435" s="424"/>
      <c r="I435" s="424"/>
      <c r="J435" s="424"/>
      <c r="K435" s="424"/>
      <c r="L435" s="424"/>
      <c r="M435" s="424"/>
      <c r="N435" s="424"/>
      <c r="O435" s="424"/>
      <c r="P435" s="424"/>
      <c r="Q435" s="424"/>
      <c r="R435" s="424"/>
      <c r="S435" s="424"/>
      <c r="T435" s="424"/>
      <c r="U435" s="410"/>
      <c r="V435" s="410"/>
      <c r="W435" s="410"/>
      <c r="X435" s="410"/>
      <c r="Y435" s="410"/>
      <c r="Z435" s="410"/>
      <c r="AA435" s="410"/>
      <c r="AB435" s="410"/>
      <c r="AC435" s="410"/>
      <c r="AD435" s="410"/>
      <c r="AE435" s="410"/>
      <c r="AF435" s="410"/>
      <c r="AG435" s="410"/>
      <c r="AH435" s="410"/>
      <c r="AI435" s="410"/>
      <c r="AJ435" s="410"/>
      <c r="AK435" s="410"/>
      <c r="AL435" s="410"/>
      <c r="AM435" s="410"/>
      <c r="AN435" s="410"/>
      <c r="AO435" s="410"/>
      <c r="AP435" s="410"/>
      <c r="AQ435" s="410"/>
      <c r="AR435" s="410"/>
      <c r="AS435" s="410"/>
      <c r="AT435" s="410"/>
      <c r="AU435" s="410"/>
      <c r="AV435" s="410"/>
      <c r="AW435" s="410"/>
      <c r="AX435" s="410"/>
      <c r="AY435" s="410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  <c r="CB435" s="410"/>
      <c r="CC435" s="410"/>
      <c r="CD435" s="410"/>
      <c r="CE435" s="410"/>
      <c r="CF435" s="410"/>
      <c r="CG435" s="410"/>
      <c r="CH435" s="410"/>
      <c r="CI435" s="410"/>
      <c r="CJ435" s="410"/>
      <c r="CK435" s="410"/>
      <c r="CL435" s="410"/>
      <c r="CM435" s="410"/>
      <c r="CN435" s="410"/>
      <c r="CO435" s="410"/>
      <c r="CP435" s="410"/>
      <c r="CQ435" s="410"/>
      <c r="CR435" s="410"/>
      <c r="CS435" s="410"/>
      <c r="CT435" s="410"/>
      <c r="CU435" s="410"/>
      <c r="CV435" s="410"/>
      <c r="CW435" s="410"/>
      <c r="CX435" s="410"/>
      <c r="CY435" s="410"/>
      <c r="CZ435" s="410"/>
      <c r="DA435" s="410"/>
      <c r="DB435" s="410"/>
      <c r="DC435" s="410"/>
      <c r="DD435" s="410"/>
      <c r="DE435" s="410"/>
      <c r="DF435" s="410"/>
      <c r="DG435" s="410"/>
      <c r="DH435" s="410"/>
      <c r="DI435" s="410"/>
      <c r="DJ435" s="410"/>
      <c r="DK435" s="410"/>
      <c r="DL435" s="410"/>
      <c r="DM435" s="410"/>
      <c r="DN435" s="410"/>
      <c r="DO435" s="410"/>
      <c r="DP435" s="410"/>
      <c r="DQ435" s="410"/>
      <c r="DR435" s="410"/>
      <c r="DS435" s="410"/>
      <c r="DT435" s="410"/>
      <c r="DU435" s="410"/>
      <c r="DV435" s="410"/>
      <c r="DW435" s="410"/>
      <c r="DX435" s="410"/>
      <c r="DY435" s="410"/>
      <c r="DZ435" s="410"/>
      <c r="EA435" s="410"/>
      <c r="EB435" s="410"/>
      <c r="EC435" s="410"/>
      <c r="ED435" s="410"/>
      <c r="EE435" s="410"/>
      <c r="EF435" s="410"/>
      <c r="EG435" s="410"/>
      <c r="EH435" s="410"/>
      <c r="EI435" s="410"/>
      <c r="EJ435" s="410"/>
      <c r="EK435" s="410"/>
      <c r="EL435" s="410"/>
      <c r="EM435" s="410"/>
      <c r="EN435" s="410"/>
      <c r="EO435" s="410"/>
      <c r="EP435" s="410"/>
      <c r="EQ435" s="410"/>
      <c r="ER435" s="410"/>
      <c r="ES435" s="410"/>
      <c r="ET435" s="410"/>
      <c r="EU435" s="410"/>
      <c r="EV435" s="410"/>
      <c r="EW435" s="410"/>
      <c r="EX435" s="410"/>
      <c r="EY435" s="410"/>
      <c r="EZ435" s="410"/>
      <c r="FA435" s="410"/>
      <c r="FB435" s="410"/>
      <c r="FC435" s="410"/>
      <c r="FD435" s="410"/>
      <c r="FE435" s="410"/>
      <c r="FF435" s="410"/>
      <c r="FG435" s="410"/>
      <c r="FH435" s="410"/>
      <c r="FI435" s="410"/>
      <c r="FJ435" s="410"/>
      <c r="FK435" s="410"/>
      <c r="FL435" s="410"/>
      <c r="FM435" s="410"/>
      <c r="FN435" s="410"/>
      <c r="FO435" s="410"/>
      <c r="FP435" s="410"/>
      <c r="FQ435" s="410"/>
      <c r="FR435" s="410"/>
      <c r="FS435" s="410"/>
      <c r="FT435" s="410"/>
      <c r="FU435" s="410"/>
      <c r="FV435" s="410"/>
      <c r="FW435" s="410"/>
      <c r="FX435" s="410"/>
      <c r="FY435" s="410"/>
      <c r="FZ435" s="410"/>
      <c r="GA435" s="410"/>
      <c r="GB435" s="410"/>
      <c r="GC435" s="410"/>
      <c r="GD435" s="410"/>
      <c r="GE435" s="410"/>
      <c r="GF435" s="410"/>
      <c r="GG435" s="410"/>
      <c r="GH435" s="410"/>
      <c r="GI435" s="410"/>
      <c r="GJ435" s="410"/>
      <c r="GK435" s="410"/>
      <c r="GL435" s="410"/>
      <c r="GM435" s="410"/>
      <c r="GN435" s="410"/>
      <c r="GO435" s="410"/>
      <c r="GP435" s="410"/>
      <c r="GQ435" s="410"/>
      <c r="GR435" s="410"/>
      <c r="GS435" s="410"/>
      <c r="GT435" s="410"/>
      <c r="GU435" s="410"/>
      <c r="GV435" s="410"/>
      <c r="GW435" s="410"/>
      <c r="GX435" s="410"/>
      <c r="GY435" s="410"/>
      <c r="GZ435" s="410"/>
      <c r="HA435" s="410"/>
      <c r="HB435" s="410"/>
      <c r="HC435" s="410"/>
      <c r="HD435" s="410"/>
      <c r="HE435" s="410"/>
      <c r="HF435" s="410"/>
      <c r="HG435" s="410"/>
      <c r="HH435" s="410"/>
      <c r="HI435" s="410"/>
      <c r="HJ435" s="410"/>
      <c r="HK435" s="410"/>
      <c r="HL435" s="410"/>
      <c r="HM435" s="410"/>
      <c r="HN435" s="410"/>
      <c r="HO435" s="410"/>
      <c r="HP435" s="410"/>
      <c r="HQ435" s="410"/>
      <c r="HR435" s="410"/>
      <c r="HS435" s="410"/>
      <c r="HT435" s="410"/>
      <c r="HU435" s="410"/>
      <c r="HV435" s="410"/>
      <c r="HW435" s="410"/>
      <c r="HX435" s="410"/>
      <c r="HY435" s="410"/>
      <c r="HZ435" s="410"/>
      <c r="IA435" s="410"/>
      <c r="IB435" s="410"/>
      <c r="IC435" s="410"/>
      <c r="ID435" s="410"/>
      <c r="IE435" s="410"/>
      <c r="IF435" s="410"/>
      <c r="IG435" s="410"/>
      <c r="IH435" s="410"/>
      <c r="II435" s="410"/>
      <c r="IJ435" s="410"/>
      <c r="IK435" s="410"/>
      <c r="IL435" s="410"/>
      <c r="IM435" s="410"/>
      <c r="IN435" s="410"/>
      <c r="IO435" s="410"/>
      <c r="IP435" s="410"/>
      <c r="IQ435" s="410"/>
      <c r="IR435" s="410"/>
      <c r="IS435" s="410"/>
      <c r="IT435" s="410"/>
      <c r="IU435" s="410"/>
      <c r="IV435" s="410"/>
      <c r="IW435" s="410"/>
      <c r="IX435" s="410"/>
      <c r="IY435" s="410"/>
      <c r="IZ435" s="410"/>
      <c r="JA435" s="410"/>
      <c r="JB435" s="410"/>
      <c r="JC435" s="410"/>
      <c r="JD435" s="410"/>
      <c r="JE435" s="410"/>
      <c r="JF435" s="410"/>
      <c r="JG435" s="410"/>
      <c r="JH435" s="410"/>
      <c r="JI435" s="410"/>
      <c r="JJ435" s="410"/>
      <c r="JK435" s="410"/>
      <c r="JL435" s="410"/>
      <c r="JM435" s="410"/>
      <c r="JN435" s="410"/>
      <c r="JO435" s="410"/>
      <c r="JP435" s="410"/>
      <c r="JQ435" s="410"/>
      <c r="JR435" s="410"/>
      <c r="JS435" s="410"/>
      <c r="JT435" s="410"/>
      <c r="JU435" s="410"/>
      <c r="JV435" s="410"/>
      <c r="JW435" s="410"/>
      <c r="JX435" s="410"/>
      <c r="JY435" s="410"/>
      <c r="JZ435" s="410"/>
      <c r="KA435" s="410"/>
      <c r="KB435" s="410"/>
      <c r="KC435" s="410"/>
      <c r="KD435" s="410"/>
      <c r="KE435" s="410"/>
      <c r="KF435" s="410"/>
      <c r="KG435" s="410"/>
      <c r="KH435" s="410"/>
      <c r="KI435" s="410"/>
      <c r="KJ435" s="410"/>
      <c r="KK435" s="410"/>
      <c r="KL435" s="410"/>
      <c r="KM435" s="410"/>
      <c r="KN435" s="410"/>
      <c r="KO435" s="410"/>
      <c r="KP435" s="410"/>
      <c r="KQ435" s="410"/>
      <c r="KR435" s="410"/>
      <c r="KS435" s="410"/>
      <c r="KT435" s="410"/>
      <c r="KU435" s="410"/>
      <c r="KV435" s="410"/>
      <c r="KW435" s="410"/>
      <c r="KX435" s="410"/>
      <c r="KY435" s="410"/>
      <c r="KZ435" s="410"/>
      <c r="LA435" s="410"/>
      <c r="LB435" s="410"/>
      <c r="LC435" s="410"/>
      <c r="LD435" s="410"/>
      <c r="LE435" s="410"/>
      <c r="LF435" s="410"/>
      <c r="LG435" s="410"/>
      <c r="LH435" s="410"/>
      <c r="LI435" s="410"/>
      <c r="LJ435" s="410"/>
      <c r="LK435" s="410"/>
      <c r="LL435" s="410"/>
      <c r="LM435" s="410"/>
      <c r="LN435" s="410"/>
      <c r="LO435" s="410"/>
      <c r="LP435" s="410"/>
      <c r="LQ435" s="410"/>
      <c r="LR435" s="410"/>
      <c r="LS435" s="410"/>
      <c r="LT435" s="410"/>
      <c r="LU435" s="410"/>
      <c r="LV435" s="410"/>
      <c r="LW435" s="410"/>
      <c r="LX435" s="410"/>
      <c r="LY435" s="410"/>
      <c r="LZ435" s="410"/>
      <c r="MA435" s="410"/>
      <c r="MB435" s="410"/>
      <c r="MC435" s="410"/>
      <c r="MD435" s="410"/>
      <c r="ME435" s="410"/>
      <c r="MF435" s="410"/>
      <c r="MG435" s="410"/>
      <c r="MH435" s="410"/>
      <c r="MI435" s="410"/>
      <c r="MJ435" s="410"/>
      <c r="MK435" s="410"/>
      <c r="ML435" s="410"/>
      <c r="MM435" s="410"/>
      <c r="MN435" s="410"/>
      <c r="MO435" s="410"/>
      <c r="MP435" s="410"/>
      <c r="MQ435" s="410"/>
      <c r="MR435" s="410"/>
      <c r="MS435" s="410"/>
      <c r="MT435" s="410"/>
      <c r="MU435" s="410"/>
      <c r="MV435" s="410"/>
      <c r="MW435" s="410"/>
      <c r="MX435" s="410"/>
      <c r="MY435" s="410"/>
      <c r="MZ435" s="410"/>
      <c r="NA435" s="410"/>
      <c r="NB435" s="410"/>
      <c r="NC435" s="410"/>
      <c r="ND435" s="410"/>
      <c r="NE435" s="410"/>
      <c r="NF435" s="410"/>
      <c r="NG435" s="410"/>
      <c r="NH435" s="410"/>
      <c r="NI435" s="410"/>
      <c r="NJ435" s="410"/>
      <c r="NK435" s="410"/>
      <c r="NL435" s="410"/>
      <c r="NM435" s="410"/>
      <c r="NN435" s="410"/>
      <c r="NO435" s="410"/>
      <c r="NP435" s="410"/>
      <c r="NQ435" s="410"/>
      <c r="NR435" s="410"/>
      <c r="NS435" s="410"/>
      <c r="NT435" s="410"/>
      <c r="NU435" s="410"/>
      <c r="NV435" s="410"/>
      <c r="NW435" s="410"/>
      <c r="NX435" s="410"/>
      <c r="NY435" s="410"/>
      <c r="NZ435" s="410"/>
      <c r="OA435" s="410"/>
      <c r="OB435" s="410"/>
      <c r="OC435" s="410"/>
      <c r="OD435" s="410"/>
      <c r="OE435" s="410"/>
      <c r="OF435" s="410"/>
      <c r="OG435" s="410"/>
      <c r="OH435" s="410"/>
      <c r="OI435" s="410"/>
      <c r="OJ435" s="410"/>
      <c r="OK435" s="410"/>
      <c r="OL435" s="410"/>
      <c r="OM435" s="410"/>
      <c r="ON435" s="410"/>
      <c r="OO435" s="410"/>
      <c r="OP435" s="410"/>
      <c r="OQ435" s="410"/>
      <c r="OR435" s="410"/>
      <c r="OS435" s="410"/>
      <c r="OT435" s="410"/>
      <c r="OU435" s="410"/>
      <c r="OV435" s="410"/>
      <c r="OW435" s="410"/>
      <c r="OX435" s="410"/>
      <c r="OY435" s="410"/>
      <c r="OZ435" s="410"/>
      <c r="PA435" s="410"/>
      <c r="PB435" s="410"/>
      <c r="PC435" s="410"/>
      <c r="PD435" s="410"/>
      <c r="PE435" s="410"/>
      <c r="PF435" s="410"/>
      <c r="PG435" s="410"/>
      <c r="PH435" s="410"/>
      <c r="PI435" s="410"/>
      <c r="PJ435" s="410"/>
      <c r="PK435" s="410"/>
      <c r="PL435" s="410"/>
      <c r="PM435" s="410"/>
      <c r="PN435" s="410"/>
      <c r="PO435" s="410"/>
      <c r="PP435" s="410"/>
      <c r="PQ435" s="410"/>
      <c r="PR435" s="410"/>
      <c r="PS435" s="410"/>
      <c r="PT435" s="410"/>
      <c r="PU435" s="410"/>
      <c r="PV435" s="410"/>
      <c r="PW435" s="410"/>
      <c r="PX435" s="410"/>
      <c r="PY435" s="410"/>
      <c r="PZ435" s="410"/>
      <c r="QA435" s="410"/>
      <c r="QB435" s="410"/>
      <c r="QC435" s="410"/>
      <c r="QD435" s="410"/>
      <c r="QE435" s="410"/>
      <c r="QF435" s="410"/>
      <c r="QG435" s="410"/>
      <c r="QH435" s="410"/>
      <c r="QI435" s="410"/>
      <c r="QJ435" s="410"/>
      <c r="QK435" s="410"/>
      <c r="QL435" s="410"/>
      <c r="QM435" s="410"/>
      <c r="QN435" s="410"/>
      <c r="QO435" s="410"/>
      <c r="QP435" s="410"/>
      <c r="QQ435" s="410"/>
      <c r="QR435" s="410"/>
      <c r="QS435" s="410"/>
      <c r="QT435" s="410"/>
      <c r="QU435" s="410"/>
      <c r="QV435" s="410"/>
      <c r="QW435" s="410"/>
      <c r="QX435" s="410"/>
      <c r="QY435" s="410"/>
      <c r="QZ435" s="410"/>
      <c r="RA435" s="410"/>
      <c r="RB435" s="410"/>
      <c r="RC435" s="410"/>
      <c r="RD435" s="410"/>
      <c r="RE435" s="410"/>
      <c r="RF435" s="410"/>
      <c r="RG435" s="410"/>
      <c r="RH435" s="410"/>
      <c r="RI435" s="410"/>
      <c r="RJ435" s="410"/>
      <c r="RK435" s="410"/>
      <c r="RL435" s="410"/>
      <c r="RM435" s="410"/>
      <c r="RN435" s="410"/>
      <c r="RO435" s="410"/>
      <c r="RP435" s="410"/>
      <c r="RQ435" s="410"/>
      <c r="RR435" s="410"/>
      <c r="RS435" s="410"/>
      <c r="RT435" s="410"/>
      <c r="RU435" s="410"/>
      <c r="RV435" s="410"/>
      <c r="RW435" s="410"/>
      <c r="RX435" s="410"/>
      <c r="RY435" s="410"/>
      <c r="RZ435" s="410"/>
      <c r="SA435" s="410"/>
      <c r="SB435" s="410"/>
      <c r="SC435" s="410"/>
      <c r="SD435" s="410"/>
      <c r="SE435" s="410"/>
      <c r="SF435" s="410"/>
      <c r="SG435" s="410"/>
      <c r="SH435" s="410"/>
      <c r="SI435" s="410"/>
      <c r="SJ435" s="410"/>
      <c r="SK435" s="410"/>
      <c r="SL435" s="410"/>
      <c r="SM435" s="410"/>
      <c r="SN435" s="410"/>
      <c r="SO435" s="410"/>
      <c r="SP435" s="410"/>
      <c r="SQ435" s="410"/>
      <c r="SR435" s="410"/>
      <c r="SS435" s="410"/>
      <c r="ST435" s="410"/>
      <c r="SU435" s="410"/>
      <c r="SV435" s="410"/>
      <c r="SW435" s="410"/>
      <c r="SX435" s="410"/>
      <c r="SY435" s="410"/>
      <c r="SZ435" s="410"/>
      <c r="TA435" s="410"/>
      <c r="TB435" s="410"/>
      <c r="TC435" s="410"/>
      <c r="TD435" s="410"/>
      <c r="TE435" s="410"/>
      <c r="TF435" s="410"/>
      <c r="TG435" s="410"/>
      <c r="TH435" s="410"/>
      <c r="TI435" s="410"/>
      <c r="TJ435" s="410"/>
      <c r="TK435" s="410"/>
      <c r="TL435" s="410"/>
      <c r="TM435" s="410"/>
      <c r="TN435" s="410"/>
      <c r="TO435" s="410"/>
      <c r="TP435" s="410"/>
      <c r="TQ435" s="410"/>
      <c r="TR435" s="410"/>
      <c r="TS435" s="410"/>
      <c r="TT435" s="410"/>
      <c r="TU435" s="410"/>
      <c r="TV435" s="410"/>
      <c r="TW435" s="410"/>
      <c r="TX435" s="410"/>
      <c r="TY435" s="410"/>
      <c r="TZ435" s="410"/>
      <c r="UA435" s="410"/>
      <c r="UB435" s="410"/>
      <c r="UC435" s="410"/>
      <c r="UD435" s="410"/>
      <c r="UE435" s="410"/>
      <c r="UF435" s="410"/>
      <c r="UG435" s="410"/>
      <c r="UH435" s="410"/>
      <c r="UI435" s="410"/>
      <c r="UJ435" s="410"/>
      <c r="UK435" s="410"/>
      <c r="UL435" s="410"/>
      <c r="UM435" s="410"/>
      <c r="UN435" s="410"/>
      <c r="UO435" s="410"/>
      <c r="UP435" s="410"/>
      <c r="UQ435" s="410"/>
      <c r="UR435" s="410"/>
      <c r="US435" s="410"/>
      <c r="UT435" s="410"/>
      <c r="UU435" s="410"/>
      <c r="UV435" s="410"/>
      <c r="UW435" s="410"/>
      <c r="UX435" s="410"/>
      <c r="UY435" s="410"/>
      <c r="UZ435" s="410"/>
      <c r="VA435" s="410"/>
      <c r="VB435" s="410"/>
      <c r="VC435" s="410"/>
      <c r="VD435" s="410"/>
      <c r="VE435" s="410"/>
      <c r="VF435" s="410"/>
      <c r="VG435" s="410"/>
      <c r="VH435" s="410"/>
      <c r="VI435" s="410"/>
      <c r="VJ435" s="410"/>
      <c r="VK435" s="410"/>
      <c r="VL435" s="410"/>
      <c r="VM435" s="410"/>
      <c r="VN435" s="410"/>
      <c r="VO435" s="410"/>
      <c r="VP435" s="410"/>
      <c r="VQ435" s="410"/>
      <c r="VR435" s="410"/>
      <c r="VS435" s="410"/>
      <c r="VT435" s="410"/>
      <c r="VU435" s="410"/>
      <c r="VV435" s="410"/>
      <c r="VW435" s="410"/>
      <c r="VX435" s="410"/>
      <c r="VY435" s="410"/>
      <c r="VZ435" s="410"/>
      <c r="WA435" s="410"/>
      <c r="WB435" s="410"/>
      <c r="WC435" s="410"/>
      <c r="WD435" s="410"/>
      <c r="WE435" s="410"/>
      <c r="WF435" s="410"/>
      <c r="WG435" s="410"/>
      <c r="WH435" s="410"/>
      <c r="WI435" s="410"/>
      <c r="WJ435" s="410"/>
      <c r="WK435" s="410"/>
      <c r="WL435" s="410"/>
      <c r="WM435" s="410"/>
      <c r="WN435" s="410"/>
      <c r="WO435" s="410"/>
      <c r="WP435" s="410"/>
      <c r="WQ435" s="410"/>
      <c r="WR435" s="410"/>
      <c r="WS435" s="410"/>
      <c r="WT435" s="410"/>
      <c r="WU435" s="410"/>
      <c r="WV435" s="410"/>
      <c r="WW435" s="410"/>
      <c r="WX435" s="410"/>
      <c r="WY435" s="410"/>
      <c r="WZ435" s="410"/>
      <c r="XA435" s="410"/>
      <c r="XB435" s="410"/>
      <c r="XC435" s="410"/>
      <c r="XD435" s="410"/>
      <c r="XE435" s="410"/>
      <c r="XF435" s="410"/>
      <c r="XG435" s="410"/>
      <c r="XH435" s="410"/>
      <c r="XI435" s="410"/>
      <c r="XJ435" s="410"/>
      <c r="XK435" s="410"/>
      <c r="XL435" s="410"/>
      <c r="XM435" s="410"/>
      <c r="XN435" s="410"/>
      <c r="XO435" s="410"/>
      <c r="XP435" s="410"/>
      <c r="XQ435" s="410"/>
      <c r="XR435" s="410"/>
      <c r="XS435" s="410"/>
      <c r="XT435" s="410"/>
      <c r="XU435" s="410"/>
      <c r="XV435" s="410"/>
      <c r="XW435" s="410"/>
      <c r="XX435" s="410"/>
      <c r="XY435" s="410"/>
      <c r="XZ435" s="410"/>
      <c r="YA435" s="410"/>
      <c r="YB435" s="410"/>
      <c r="YC435" s="410"/>
      <c r="YD435" s="410"/>
      <c r="YE435" s="410"/>
      <c r="YF435" s="410"/>
      <c r="YG435" s="410"/>
      <c r="YH435" s="410"/>
      <c r="YI435" s="410"/>
      <c r="YJ435" s="410"/>
      <c r="YK435" s="410"/>
      <c r="YL435" s="410"/>
      <c r="YM435" s="410"/>
      <c r="YN435" s="410"/>
      <c r="YO435" s="410"/>
      <c r="YP435" s="410"/>
      <c r="YQ435" s="410"/>
      <c r="YR435" s="410"/>
      <c r="YS435" s="410"/>
      <c r="YT435" s="410"/>
      <c r="YU435" s="410"/>
      <c r="YV435" s="410"/>
      <c r="YW435" s="410"/>
      <c r="YX435" s="410"/>
      <c r="YY435" s="410"/>
      <c r="YZ435" s="410"/>
      <c r="ZA435" s="410"/>
      <c r="ZB435" s="410"/>
      <c r="ZC435" s="410"/>
      <c r="ZD435" s="410"/>
      <c r="ZE435" s="410"/>
      <c r="ZF435" s="410"/>
      <c r="ZG435" s="410"/>
      <c r="ZH435" s="410"/>
      <c r="ZI435" s="410"/>
      <c r="ZJ435" s="410"/>
      <c r="ZK435" s="410"/>
      <c r="ZL435" s="410"/>
      <c r="ZM435" s="410"/>
      <c r="ZN435" s="410"/>
      <c r="ZO435" s="410"/>
      <c r="ZP435" s="410"/>
      <c r="ZQ435" s="410"/>
      <c r="ZR435" s="410"/>
      <c r="ZS435" s="410"/>
      <c r="ZT435" s="410"/>
      <c r="ZU435" s="410"/>
      <c r="ZV435" s="410"/>
      <c r="ZW435" s="410"/>
      <c r="ZX435" s="410"/>
      <c r="ZY435" s="410"/>
      <c r="ZZ435" s="410"/>
      <c r="AAA435" s="410"/>
      <c r="AAB435" s="410"/>
      <c r="AAC435" s="410"/>
      <c r="AAD435" s="410"/>
      <c r="AAE435" s="410"/>
      <c r="AAF435" s="410"/>
      <c r="AAG435" s="410"/>
      <c r="AAH435" s="410"/>
      <c r="AAI435" s="410"/>
      <c r="AAJ435" s="410"/>
      <c r="AAK435" s="410"/>
      <c r="AAL435" s="410"/>
      <c r="AAM435" s="410"/>
      <c r="AAN435" s="410"/>
      <c r="AAO435" s="410"/>
      <c r="AAP435" s="410"/>
      <c r="AAQ435" s="410"/>
      <c r="AAR435" s="410"/>
      <c r="AAS435" s="410"/>
      <c r="AAT435" s="410"/>
      <c r="AAU435" s="410"/>
      <c r="AAV435" s="410"/>
      <c r="AAW435" s="410"/>
      <c r="AAX435" s="410"/>
      <c r="AAY435" s="410"/>
      <c r="AAZ435" s="410"/>
      <c r="ABA435" s="410"/>
      <c r="ABB435" s="410"/>
      <c r="ABC435" s="410"/>
      <c r="ABD435" s="410"/>
      <c r="ABE435" s="410"/>
      <c r="ABF435" s="410"/>
      <c r="ABG435" s="410"/>
      <c r="ABH435" s="410"/>
      <c r="ABI435" s="410"/>
      <c r="ABJ435" s="410"/>
      <c r="ABK435" s="410"/>
      <c r="ABL435" s="410"/>
      <c r="ABM435" s="410"/>
      <c r="ABN435" s="410"/>
      <c r="ABO435" s="410"/>
      <c r="ABP435" s="410"/>
      <c r="ABQ435" s="410"/>
      <c r="ABR435" s="410"/>
      <c r="ABS435" s="410"/>
      <c r="ABT435" s="410"/>
      <c r="ABU435" s="410"/>
      <c r="ABV435" s="410"/>
      <c r="ABW435" s="410"/>
      <c r="ABX435" s="410"/>
      <c r="ABY435" s="410"/>
      <c r="ABZ435" s="410"/>
      <c r="ACA435" s="410"/>
      <c r="ACB435" s="410"/>
      <c r="ACC435" s="410"/>
      <c r="ACD435" s="410"/>
      <c r="ACE435" s="410"/>
      <c r="ACF435" s="410"/>
      <c r="ACG435" s="410"/>
      <c r="ACH435" s="410"/>
      <c r="ACI435" s="410"/>
      <c r="ACJ435" s="410"/>
      <c r="ACK435" s="410"/>
      <c r="ACL435" s="410"/>
      <c r="ACM435" s="410"/>
      <c r="ACN435" s="410"/>
      <c r="ACO435" s="410"/>
      <c r="ACP435" s="410"/>
      <c r="ACQ435" s="410"/>
      <c r="ACR435" s="410"/>
      <c r="ACS435" s="410"/>
      <c r="ACT435" s="410"/>
      <c r="ACU435" s="410"/>
      <c r="ACV435" s="410"/>
      <c r="ACW435" s="410"/>
      <c r="ACX435" s="410"/>
      <c r="ACY435" s="410"/>
      <c r="ACZ435" s="410"/>
      <c r="ADA435" s="410"/>
      <c r="ADB435" s="410"/>
      <c r="ADC435" s="410"/>
      <c r="ADD435" s="410"/>
      <c r="ADE435" s="410"/>
      <c r="ADF435" s="410"/>
      <c r="ADG435" s="410"/>
      <c r="ADH435" s="410"/>
      <c r="ADI435" s="410"/>
      <c r="ADJ435" s="410"/>
      <c r="ADK435" s="410"/>
      <c r="ADL435" s="410"/>
      <c r="ADM435" s="410"/>
      <c r="ADN435" s="410"/>
      <c r="ADO435" s="410"/>
      <c r="ADP435" s="410"/>
      <c r="ADQ435" s="410"/>
      <c r="ADR435" s="410"/>
      <c r="ADS435" s="410"/>
      <c r="ADT435" s="410"/>
      <c r="ADU435" s="410"/>
      <c r="ADV435" s="410"/>
      <c r="ADW435" s="410"/>
      <c r="ADX435" s="410"/>
      <c r="ADY435" s="410"/>
      <c r="ADZ435" s="410"/>
      <c r="AEA435" s="410"/>
      <c r="AEB435" s="410"/>
      <c r="AEC435" s="410"/>
      <c r="AED435" s="410"/>
      <c r="AEE435" s="410"/>
      <c r="AEF435" s="410"/>
      <c r="AEG435" s="410"/>
      <c r="AEH435" s="410"/>
      <c r="AEI435" s="410"/>
      <c r="AEJ435" s="410"/>
      <c r="AEK435" s="410"/>
      <c r="AEL435" s="410"/>
      <c r="AEM435" s="410"/>
      <c r="AEN435" s="410"/>
      <c r="AEO435" s="410"/>
      <c r="AEP435" s="410"/>
      <c r="AEQ435" s="410"/>
      <c r="AER435" s="410"/>
      <c r="AES435" s="410"/>
      <c r="AET435" s="410"/>
      <c r="AEU435" s="410"/>
      <c r="AEV435" s="410"/>
      <c r="AEW435" s="410"/>
      <c r="AEX435" s="410"/>
      <c r="AEY435" s="410"/>
      <c r="AEZ435" s="410"/>
      <c r="AFA435" s="410"/>
      <c r="AFB435" s="410"/>
      <c r="AFC435" s="410"/>
      <c r="AFD435" s="410"/>
      <c r="AFE435" s="410"/>
      <c r="AFF435" s="410"/>
      <c r="AFG435" s="410"/>
      <c r="AFH435" s="410"/>
      <c r="AFI435" s="410"/>
      <c r="AFJ435" s="410"/>
      <c r="AFK435" s="410"/>
      <c r="AFL435" s="410"/>
      <c r="AFM435" s="410"/>
      <c r="AFN435" s="410"/>
      <c r="AFO435" s="410"/>
      <c r="AFP435" s="410"/>
      <c r="AFQ435" s="410"/>
      <c r="AFR435" s="410"/>
      <c r="AFS435" s="410"/>
      <c r="AFT435" s="410"/>
      <c r="AFU435" s="410"/>
      <c r="AFV435" s="410"/>
      <c r="AFW435" s="410"/>
      <c r="AFX435" s="410"/>
      <c r="AFY435" s="410"/>
      <c r="AFZ435" s="410"/>
      <c r="AGA435" s="410"/>
      <c r="AGB435" s="410"/>
      <c r="AGC435" s="410"/>
      <c r="AGD435" s="410"/>
      <c r="AGE435" s="410"/>
      <c r="AGF435" s="410"/>
      <c r="AGG435" s="410"/>
      <c r="AGH435" s="410"/>
      <c r="AGI435" s="410"/>
      <c r="AGJ435" s="410"/>
      <c r="AGK435" s="410"/>
      <c r="AGL435" s="410"/>
      <c r="AGM435" s="410"/>
      <c r="AGN435" s="410"/>
      <c r="AGO435" s="410"/>
      <c r="AGP435" s="410"/>
      <c r="AGQ435" s="410"/>
      <c r="AGR435" s="410"/>
      <c r="AGS435" s="410"/>
      <c r="AGT435" s="410"/>
      <c r="AGU435" s="410"/>
      <c r="AGV435" s="410"/>
      <c r="AGW435" s="410"/>
      <c r="AGX435" s="410"/>
      <c r="AGY435" s="410"/>
      <c r="AGZ435" s="410"/>
      <c r="AHA435" s="410"/>
      <c r="AHB435" s="410"/>
      <c r="AHC435" s="410"/>
      <c r="AHD435" s="410"/>
      <c r="AHE435" s="410"/>
      <c r="AHF435" s="410"/>
      <c r="AHG435" s="410"/>
      <c r="AHH435" s="410"/>
      <c r="AHI435" s="410"/>
      <c r="AHJ435" s="410"/>
      <c r="AHK435" s="410"/>
      <c r="AHL435" s="410"/>
      <c r="AHM435" s="410"/>
      <c r="AHN435" s="410"/>
      <c r="AHO435" s="410"/>
      <c r="AHP435" s="410"/>
      <c r="AHQ435" s="410"/>
      <c r="AHR435" s="410"/>
      <c r="AHS435" s="410"/>
      <c r="AHT435" s="410"/>
      <c r="AHU435" s="410"/>
      <c r="AHV435" s="410"/>
      <c r="AHW435" s="410"/>
      <c r="AHX435" s="410"/>
      <c r="AHY435" s="410"/>
      <c r="AHZ435" s="410"/>
      <c r="AIA435" s="410"/>
      <c r="AIB435" s="410"/>
      <c r="AIC435" s="410"/>
      <c r="AID435" s="410"/>
      <c r="AIE435" s="410"/>
      <c r="AIF435" s="410"/>
      <c r="AIG435" s="410"/>
      <c r="AIH435" s="410"/>
      <c r="AII435" s="410"/>
      <c r="AIJ435" s="410"/>
      <c r="AIK435" s="410"/>
      <c r="AIL435" s="410"/>
      <c r="AIM435" s="410"/>
      <c r="AIN435" s="410"/>
      <c r="AIO435" s="410"/>
      <c r="AIP435" s="410"/>
      <c r="AIQ435" s="410"/>
      <c r="AIR435" s="410"/>
      <c r="AIS435" s="410"/>
      <c r="AIT435" s="410"/>
      <c r="AIU435" s="410"/>
      <c r="AIV435" s="410"/>
      <c r="AIW435" s="410"/>
      <c r="AIX435" s="410"/>
      <c r="AIY435" s="410"/>
      <c r="AIZ435" s="410"/>
      <c r="AJA435" s="410"/>
      <c r="AJB435" s="410"/>
      <c r="AJC435" s="410"/>
      <c r="AJD435" s="410"/>
      <c r="AJE435" s="410"/>
      <c r="AJF435" s="410"/>
      <c r="AJG435" s="410"/>
      <c r="AJH435" s="410"/>
      <c r="AJI435" s="410"/>
      <c r="AJJ435" s="410"/>
      <c r="AJK435" s="410"/>
      <c r="AJL435" s="410"/>
      <c r="AJM435" s="410"/>
      <c r="AJN435" s="410"/>
      <c r="AJO435" s="410"/>
      <c r="AJP435" s="410"/>
      <c r="AJQ435" s="410"/>
      <c r="AJR435" s="410"/>
      <c r="AJS435" s="410"/>
      <c r="AJT435" s="410"/>
      <c r="AJU435" s="410"/>
      <c r="AJV435" s="410"/>
      <c r="AJW435" s="410"/>
      <c r="AJX435" s="410"/>
      <c r="AJY435" s="410"/>
      <c r="AJZ435" s="410"/>
      <c r="AKA435" s="410"/>
      <c r="AKB435" s="410"/>
      <c r="AKC435" s="410"/>
      <c r="AKD435" s="410"/>
      <c r="AKE435" s="410"/>
      <c r="AKF435" s="410"/>
      <c r="AKG435" s="410"/>
      <c r="AKH435" s="410"/>
      <c r="AKI435" s="410"/>
      <c r="AKJ435" s="410"/>
      <c r="AKK435" s="410"/>
      <c r="AKL435" s="410"/>
      <c r="AKM435" s="410"/>
      <c r="AKN435" s="410"/>
      <c r="AKO435" s="410"/>
      <c r="AKP435" s="410"/>
      <c r="AKQ435" s="410"/>
      <c r="AKR435" s="410"/>
      <c r="AKS435" s="410"/>
      <c r="AKT435" s="410"/>
      <c r="AKU435" s="410"/>
      <c r="AKV435" s="410"/>
      <c r="AKW435" s="410"/>
      <c r="AKX435" s="410"/>
      <c r="AKY435" s="410"/>
      <c r="AKZ435" s="410"/>
      <c r="ALA435" s="410"/>
      <c r="ALB435" s="410"/>
      <c r="ALC435" s="410"/>
      <c r="ALD435" s="410"/>
      <c r="ALE435" s="410"/>
      <c r="ALF435" s="410"/>
      <c r="ALG435" s="410"/>
      <c r="ALH435" s="410"/>
      <c r="ALI435" s="410"/>
      <c r="ALJ435" s="410"/>
      <c r="ALK435" s="410"/>
      <c r="ALL435" s="410"/>
      <c r="ALM435" s="410"/>
      <c r="ALN435" s="410"/>
      <c r="ALO435" s="410"/>
      <c r="ALP435" s="410"/>
      <c r="ALQ435" s="410"/>
      <c r="ALR435" s="410"/>
      <c r="ALS435" s="410"/>
      <c r="ALT435" s="410"/>
      <c r="ALU435" s="410"/>
      <c r="ALV435" s="410"/>
      <c r="ALW435" s="410"/>
      <c r="ALX435" s="410"/>
      <c r="ALY435" s="410"/>
      <c r="ALZ435" s="410"/>
      <c r="AMA435" s="410"/>
      <c r="AMB435" s="410"/>
      <c r="AMC435" s="410"/>
      <c r="AMD435" s="410"/>
      <c r="AME435" s="410"/>
      <c r="AMF435" s="410"/>
      <c r="AMG435" s="410"/>
      <c r="AMH435" s="410"/>
      <c r="AMI435" s="410"/>
      <c r="AMJ435" s="410"/>
      <c r="AMK435" s="410"/>
      <c r="AML435" s="410"/>
      <c r="AMM435" s="410"/>
      <c r="AMN435" s="410"/>
      <c r="AMO435" s="410"/>
      <c r="AMP435" s="410"/>
      <c r="AMQ435" s="410"/>
      <c r="AMR435" s="410"/>
      <c r="AMS435" s="410"/>
      <c r="AMT435" s="410"/>
      <c r="AMU435" s="410"/>
      <c r="AMV435" s="410"/>
      <c r="AMW435" s="410"/>
      <c r="AMX435" s="410"/>
      <c r="AMY435" s="410"/>
      <c r="AMZ435" s="410"/>
      <c r="ANA435" s="410"/>
      <c r="ANB435" s="410"/>
      <c r="ANC435" s="410"/>
      <c r="AND435" s="410"/>
      <c r="ANE435" s="410"/>
      <c r="ANF435" s="410"/>
      <c r="ANG435" s="410"/>
      <c r="ANH435" s="410"/>
      <c r="ANI435" s="410"/>
      <c r="ANJ435" s="410"/>
      <c r="ANK435" s="410"/>
      <c r="ANL435" s="410"/>
      <c r="ANM435" s="410"/>
      <c r="ANN435" s="410"/>
      <c r="ANO435" s="410"/>
      <c r="ANP435" s="410"/>
      <c r="ANQ435" s="410"/>
      <c r="ANR435" s="410"/>
      <c r="ANS435" s="410"/>
      <c r="ANT435" s="410"/>
      <c r="ANU435" s="410"/>
      <c r="ANV435" s="410"/>
      <c r="ANW435" s="410"/>
      <c r="ANX435" s="410"/>
      <c r="ANY435" s="410"/>
      <c r="ANZ435" s="410"/>
      <c r="AOA435" s="410"/>
      <c r="AOB435" s="410"/>
      <c r="AOC435" s="410"/>
      <c r="AOD435" s="410"/>
      <c r="AOE435" s="410"/>
      <c r="AOF435" s="410"/>
      <c r="AOG435" s="410"/>
      <c r="AOH435" s="410"/>
      <c r="AOI435" s="410"/>
      <c r="AOJ435" s="410"/>
      <c r="AOK435" s="410"/>
      <c r="AOL435" s="410"/>
      <c r="AOM435" s="410"/>
      <c r="AON435" s="410"/>
      <c r="AOO435" s="410"/>
      <c r="AOP435" s="410"/>
      <c r="AOQ435" s="410"/>
      <c r="AOR435" s="410"/>
      <c r="AOS435" s="410"/>
      <c r="AOT435" s="410"/>
      <c r="AOU435" s="410"/>
      <c r="AOV435" s="410"/>
      <c r="AOW435" s="410"/>
      <c r="AOX435" s="410"/>
      <c r="AOY435" s="410"/>
      <c r="AOZ435" s="410"/>
      <c r="APA435" s="410"/>
      <c r="APB435" s="410"/>
      <c r="APC435" s="410"/>
      <c r="APD435" s="410"/>
      <c r="APE435" s="410"/>
      <c r="APF435" s="410"/>
      <c r="APG435" s="410"/>
      <c r="APH435" s="410"/>
      <c r="API435" s="410"/>
      <c r="APJ435" s="410"/>
      <c r="APK435" s="410"/>
      <c r="APL435" s="410"/>
      <c r="APM435" s="410"/>
      <c r="APN435" s="410"/>
      <c r="APO435" s="410"/>
      <c r="APP435" s="410"/>
      <c r="APQ435" s="410"/>
      <c r="APR435" s="410"/>
      <c r="APS435" s="410"/>
      <c r="APT435" s="410"/>
      <c r="APU435" s="410"/>
      <c r="APV435" s="410"/>
      <c r="APW435" s="410"/>
      <c r="APX435" s="410"/>
      <c r="APY435" s="410"/>
      <c r="APZ435" s="410"/>
      <c r="AQA435" s="410"/>
      <c r="AQB435" s="410"/>
      <c r="AQC435" s="410"/>
      <c r="AQD435" s="410"/>
      <c r="AQE435" s="410"/>
      <c r="AQF435" s="410"/>
      <c r="AQG435" s="410"/>
      <c r="AQH435" s="410"/>
      <c r="AQI435" s="410"/>
      <c r="AQJ435" s="410"/>
      <c r="AQK435" s="410"/>
      <c r="AQL435" s="410"/>
      <c r="AQM435" s="410"/>
      <c r="AQN435" s="410"/>
      <c r="AQO435" s="410"/>
      <c r="AQP435" s="410"/>
      <c r="AQQ435" s="410"/>
      <c r="AQR435" s="410"/>
      <c r="AQS435" s="410"/>
      <c r="AQT435" s="410"/>
      <c r="AQU435" s="410"/>
      <c r="AQV435" s="410"/>
      <c r="AQW435" s="410"/>
      <c r="AQX435" s="410"/>
      <c r="AQY435" s="410"/>
      <c r="AQZ435" s="410"/>
      <c r="ARA435" s="410"/>
      <c r="ARB435" s="410"/>
      <c r="ARC435" s="410"/>
      <c r="ARD435" s="410"/>
      <c r="ARE435" s="410"/>
      <c r="ARF435" s="410"/>
      <c r="ARG435" s="410"/>
      <c r="ARH435" s="410"/>
      <c r="ARI435" s="410"/>
      <c r="ARJ435" s="410"/>
      <c r="ARK435" s="410"/>
      <c r="ARL435" s="410"/>
      <c r="ARM435" s="410"/>
      <c r="ARN435" s="410"/>
      <c r="ARO435" s="410"/>
      <c r="ARP435" s="410"/>
      <c r="ARQ435" s="410"/>
      <c r="ARR435" s="410"/>
      <c r="ARS435" s="410"/>
      <c r="ART435" s="410"/>
      <c r="ARU435" s="410"/>
      <c r="ARV435" s="410"/>
      <c r="ARW435" s="410"/>
      <c r="ARX435" s="410"/>
      <c r="ARY435" s="410"/>
      <c r="ARZ435" s="410"/>
      <c r="ASA435" s="410"/>
      <c r="ASB435" s="410"/>
      <c r="ASC435" s="410"/>
      <c r="ASD435" s="410"/>
      <c r="ASE435" s="410"/>
      <c r="ASF435" s="410"/>
      <c r="ASG435" s="410"/>
      <c r="ASH435" s="410"/>
      <c r="ASI435" s="410"/>
      <c r="ASJ435" s="410"/>
      <c r="ASK435" s="410"/>
      <c r="ASL435" s="410"/>
      <c r="ASM435" s="410"/>
      <c r="ASN435" s="410"/>
      <c r="ASO435" s="410"/>
      <c r="ASP435" s="410"/>
      <c r="ASQ435" s="410"/>
      <c r="ASR435" s="410"/>
      <c r="ASS435" s="410"/>
      <c r="AST435" s="410"/>
      <c r="ASU435" s="410"/>
      <c r="ASV435" s="410"/>
      <c r="ASW435" s="410"/>
      <c r="ASX435" s="410"/>
      <c r="ASY435" s="410"/>
      <c r="ASZ435" s="410"/>
      <c r="ATA435" s="410"/>
      <c r="ATB435" s="410"/>
      <c r="ATC435" s="410"/>
      <c r="ATD435" s="410"/>
      <c r="ATE435" s="410"/>
      <c r="ATF435" s="410"/>
      <c r="ATG435" s="410"/>
      <c r="ATH435" s="410"/>
      <c r="ATI435" s="410"/>
      <c r="ATJ435" s="410"/>
      <c r="ATK435" s="410"/>
      <c r="ATL435" s="410"/>
      <c r="ATM435" s="410"/>
      <c r="ATN435" s="410"/>
      <c r="ATO435" s="410"/>
      <c r="ATP435" s="410"/>
      <c r="ATQ435" s="410"/>
      <c r="ATR435" s="410"/>
      <c r="ATS435" s="410"/>
      <c r="ATT435" s="410"/>
      <c r="ATU435" s="410"/>
      <c r="ATV435" s="410"/>
      <c r="ATW435" s="410"/>
      <c r="ATX435" s="410"/>
      <c r="ATY435" s="410"/>
      <c r="ATZ435" s="410"/>
      <c r="AUA435" s="410"/>
      <c r="AUB435" s="410"/>
      <c r="AUC435" s="410"/>
      <c r="AUD435" s="410"/>
      <c r="AUE435" s="410"/>
      <c r="AUF435" s="410"/>
      <c r="AUG435" s="410"/>
      <c r="AUH435" s="410"/>
      <c r="AUI435" s="410"/>
      <c r="AUJ435" s="410"/>
      <c r="AUK435" s="410"/>
      <c r="AUL435" s="410"/>
      <c r="AUM435" s="410"/>
      <c r="AUN435" s="410"/>
      <c r="AUO435" s="410"/>
      <c r="AUP435" s="410"/>
      <c r="AUQ435" s="410"/>
      <c r="AUR435" s="410"/>
      <c r="AUS435" s="410"/>
      <c r="AUT435" s="410"/>
      <c r="AUU435" s="410"/>
      <c r="AUV435" s="410"/>
      <c r="AUW435" s="410"/>
      <c r="AUX435" s="410"/>
      <c r="AUY435" s="410"/>
      <c r="AUZ435" s="410"/>
      <c r="AVA435" s="410"/>
      <c r="AVB435" s="410"/>
      <c r="AVC435" s="410"/>
      <c r="AVD435" s="410"/>
      <c r="AVE435" s="410"/>
      <c r="AVF435" s="410"/>
      <c r="AVG435" s="410"/>
      <c r="AVH435" s="410"/>
      <c r="AVI435" s="410"/>
      <c r="AVJ435" s="410"/>
      <c r="AVK435" s="410"/>
      <c r="AVL435" s="410"/>
      <c r="AVM435" s="410"/>
      <c r="AVN435" s="410"/>
      <c r="AVO435" s="410"/>
      <c r="AVP435" s="410"/>
      <c r="AVQ435" s="410"/>
      <c r="AVR435" s="410"/>
      <c r="AVS435" s="410"/>
      <c r="AVT435" s="410"/>
      <c r="AVU435" s="410"/>
      <c r="AVV435" s="410"/>
      <c r="AVW435" s="410"/>
      <c r="AVX435" s="410"/>
      <c r="AVY435" s="410"/>
      <c r="AVZ435" s="410"/>
      <c r="AWA435" s="410"/>
      <c r="AWB435" s="410"/>
      <c r="AWC435" s="410"/>
      <c r="AWD435" s="410"/>
      <c r="AWE435" s="410"/>
      <c r="AWF435" s="410"/>
      <c r="AWG435" s="410"/>
      <c r="AWH435" s="410"/>
      <c r="AWI435" s="410"/>
      <c r="AWJ435" s="410"/>
      <c r="AWK435" s="410"/>
      <c r="AWL435" s="410"/>
      <c r="AWM435" s="410"/>
      <c r="AWN435" s="410"/>
      <c r="AWO435" s="410"/>
      <c r="AWP435" s="410"/>
      <c r="AWQ435" s="410"/>
      <c r="AWR435" s="410"/>
      <c r="AWS435" s="410"/>
      <c r="AWT435" s="410"/>
      <c r="AWU435" s="410"/>
      <c r="AWV435" s="410"/>
      <c r="AWW435" s="410"/>
      <c r="AWX435" s="410"/>
      <c r="AWY435" s="410"/>
      <c r="AWZ435" s="410"/>
      <c r="AXA435" s="410"/>
      <c r="AXB435" s="410"/>
      <c r="AXC435" s="410"/>
      <c r="AXD435" s="410"/>
      <c r="AXE435" s="410"/>
      <c r="AXF435" s="410"/>
      <c r="AXG435" s="410"/>
      <c r="AXH435" s="410"/>
      <c r="AXI435" s="410"/>
      <c r="AXJ435" s="410"/>
      <c r="AXK435" s="410"/>
      <c r="AXL435" s="410"/>
      <c r="AXM435" s="410"/>
      <c r="AXN435" s="410"/>
      <c r="AXO435" s="410"/>
      <c r="AXP435" s="410"/>
      <c r="AXQ435" s="410"/>
      <c r="AXR435" s="410"/>
      <c r="AXS435" s="410"/>
      <c r="AXT435" s="410"/>
      <c r="AXU435" s="410"/>
      <c r="AXV435" s="410"/>
      <c r="AXW435" s="410"/>
      <c r="AXX435" s="410"/>
      <c r="AXY435" s="410"/>
      <c r="AXZ435" s="410"/>
      <c r="AYA435" s="410"/>
      <c r="AYB435" s="410"/>
      <c r="AYC435" s="410"/>
      <c r="AYD435" s="410"/>
      <c r="AYE435" s="410"/>
      <c r="AYF435" s="410"/>
      <c r="AYG435" s="410"/>
      <c r="AYH435" s="410"/>
      <c r="AYI435" s="410"/>
      <c r="AYJ435" s="410"/>
      <c r="AYK435" s="410"/>
      <c r="AYL435" s="410"/>
      <c r="AYM435" s="410"/>
      <c r="AYN435" s="410"/>
      <c r="AYO435" s="410"/>
      <c r="AYP435" s="410"/>
      <c r="AYQ435" s="410"/>
      <c r="AYR435" s="410"/>
      <c r="AYS435" s="410"/>
      <c r="AYT435" s="410"/>
      <c r="AYU435" s="410"/>
      <c r="AYV435" s="410"/>
      <c r="AYW435" s="410"/>
      <c r="AYX435" s="410"/>
      <c r="AYY435" s="410"/>
      <c r="AYZ435" s="410"/>
      <c r="AZA435" s="410"/>
      <c r="AZB435" s="410"/>
      <c r="AZC435" s="410"/>
      <c r="AZD435" s="410"/>
      <c r="AZE435" s="410"/>
      <c r="AZF435" s="410"/>
      <c r="AZG435" s="410"/>
      <c r="AZH435" s="410"/>
      <c r="AZI435" s="410"/>
      <c r="AZJ435" s="410"/>
      <c r="AZK435" s="410"/>
      <c r="AZL435" s="410"/>
      <c r="AZM435" s="410"/>
      <c r="AZN435" s="410"/>
      <c r="AZO435" s="410"/>
      <c r="AZP435" s="410"/>
      <c r="AZQ435" s="410"/>
      <c r="AZR435" s="410"/>
      <c r="AZS435" s="410"/>
      <c r="AZT435" s="410"/>
      <c r="AZU435" s="410"/>
      <c r="AZV435" s="410"/>
      <c r="AZW435" s="410"/>
      <c r="AZX435" s="410"/>
      <c r="AZY435" s="410"/>
      <c r="AZZ435" s="410"/>
      <c r="BAA435" s="410"/>
      <c r="BAB435" s="410"/>
      <c r="BAC435" s="410"/>
      <c r="BAD435" s="410"/>
      <c r="BAE435" s="410"/>
      <c r="BAF435" s="410"/>
      <c r="BAG435" s="410"/>
      <c r="BAH435" s="410"/>
      <c r="BAI435" s="410"/>
      <c r="BAJ435" s="410"/>
      <c r="BAK435" s="410"/>
      <c r="BAL435" s="410"/>
      <c r="BAM435" s="410"/>
      <c r="BAN435" s="410"/>
      <c r="BAO435" s="410"/>
      <c r="BAP435" s="410"/>
      <c r="BAQ435" s="410"/>
      <c r="BAR435" s="410"/>
      <c r="BAS435" s="410"/>
      <c r="BAT435" s="410"/>
      <c r="BAU435" s="410"/>
      <c r="BAV435" s="410"/>
      <c r="BAW435" s="410"/>
      <c r="BAX435" s="410"/>
      <c r="BAY435" s="410"/>
      <c r="BAZ435" s="410"/>
      <c r="BBA435" s="410"/>
      <c r="BBB435" s="410"/>
      <c r="BBC435" s="410"/>
      <c r="BBD435" s="410"/>
      <c r="BBE435" s="410"/>
      <c r="BBF435" s="410"/>
      <c r="BBG435" s="410"/>
      <c r="BBH435" s="410"/>
      <c r="BBI435" s="410"/>
      <c r="BBJ435" s="410"/>
      <c r="BBK435" s="410"/>
      <c r="BBL435" s="410"/>
      <c r="BBM435" s="410"/>
      <c r="BBN435" s="410"/>
      <c r="BBO435" s="410"/>
      <c r="BBP435" s="410"/>
      <c r="BBQ435" s="410"/>
      <c r="BBR435" s="410"/>
      <c r="BBS435" s="410"/>
      <c r="BBT435" s="410"/>
      <c r="BBU435" s="410"/>
      <c r="BBV435" s="410"/>
      <c r="BBW435" s="410"/>
      <c r="BBX435" s="410"/>
      <c r="BBY435" s="410"/>
      <c r="BBZ435" s="410"/>
      <c r="BCA435" s="410"/>
      <c r="BCB435" s="410"/>
      <c r="BCC435" s="410"/>
      <c r="BCD435" s="410"/>
      <c r="BCE435" s="410"/>
      <c r="BCF435" s="410"/>
      <c r="BCG435" s="410"/>
      <c r="BCH435" s="410"/>
      <c r="BCI435" s="410"/>
      <c r="BCJ435" s="410"/>
      <c r="BCK435" s="410"/>
      <c r="BCL435" s="410"/>
      <c r="BCM435" s="410"/>
      <c r="BCN435" s="410"/>
      <c r="BCO435" s="410"/>
      <c r="BCP435" s="410"/>
      <c r="BCQ435" s="410"/>
      <c r="BCR435" s="410"/>
      <c r="BCS435" s="410"/>
      <c r="BCT435" s="410"/>
      <c r="BCU435" s="410"/>
      <c r="BCV435" s="410"/>
      <c r="BCW435" s="410"/>
      <c r="BCX435" s="410"/>
      <c r="BCY435" s="410"/>
      <c r="BCZ435" s="410"/>
      <c r="BDA435" s="410"/>
      <c r="BDB435" s="410"/>
      <c r="BDC435" s="410"/>
      <c r="BDD435" s="410"/>
      <c r="BDE435" s="410"/>
      <c r="BDF435" s="410"/>
      <c r="BDG435" s="410"/>
      <c r="BDH435" s="410"/>
      <c r="BDI435" s="410"/>
      <c r="BDJ435" s="410"/>
      <c r="BDK435" s="410"/>
      <c r="BDL435" s="410"/>
      <c r="BDM435" s="410"/>
      <c r="BDN435" s="410"/>
      <c r="BDO435" s="410"/>
      <c r="BDP435" s="410"/>
      <c r="BDQ435" s="410"/>
      <c r="BDR435" s="410"/>
      <c r="BDS435" s="410"/>
      <c r="BDT435" s="410"/>
      <c r="BDU435" s="410"/>
      <c r="BDV435" s="410"/>
      <c r="BDW435" s="410"/>
      <c r="BDX435" s="410"/>
      <c r="BDY435" s="410"/>
      <c r="BDZ435" s="410"/>
      <c r="BEA435" s="410"/>
      <c r="BEB435" s="410"/>
      <c r="BEC435" s="410"/>
      <c r="BED435" s="410"/>
      <c r="BEE435" s="410"/>
      <c r="BEF435" s="410"/>
      <c r="BEG435" s="410"/>
      <c r="BEH435" s="410"/>
      <c r="BEI435" s="410"/>
      <c r="BEJ435" s="410"/>
      <c r="BEK435" s="410"/>
      <c r="BEL435" s="410"/>
      <c r="BEM435" s="410"/>
      <c r="BEN435" s="410"/>
      <c r="BEO435" s="410"/>
      <c r="BEP435" s="410"/>
      <c r="BEQ435" s="410"/>
      <c r="BER435" s="410"/>
      <c r="BES435" s="410"/>
      <c r="BET435" s="410"/>
      <c r="BEU435" s="410"/>
      <c r="BEV435" s="410"/>
      <c r="BEW435" s="410"/>
      <c r="BEX435" s="410"/>
      <c r="BEY435" s="410"/>
      <c r="BEZ435" s="410"/>
      <c r="BFA435" s="410"/>
      <c r="BFB435" s="410"/>
      <c r="BFC435" s="410"/>
      <c r="BFD435" s="410"/>
      <c r="BFE435" s="410"/>
      <c r="BFF435" s="410"/>
      <c r="BFG435" s="410"/>
      <c r="BFH435" s="410"/>
      <c r="BFI435" s="410"/>
      <c r="BFJ435" s="410"/>
      <c r="BFK435" s="410"/>
      <c r="BFL435" s="410"/>
      <c r="BFM435" s="410"/>
      <c r="BFN435" s="410"/>
      <c r="BFO435" s="410"/>
      <c r="BFP435" s="410"/>
      <c r="BFQ435" s="410"/>
      <c r="BFR435" s="410"/>
      <c r="BFS435" s="410"/>
      <c r="BFT435" s="410"/>
      <c r="BFU435" s="410"/>
      <c r="BFV435" s="410"/>
      <c r="BFW435" s="410"/>
      <c r="BFX435" s="410"/>
      <c r="BFY435" s="410"/>
      <c r="BFZ435" s="410"/>
      <c r="BGA435" s="410"/>
      <c r="BGB435" s="410"/>
      <c r="BGC435" s="410"/>
      <c r="BGD435" s="410"/>
      <c r="BGE435" s="410"/>
      <c r="BGF435" s="410"/>
      <c r="BGG435" s="410"/>
      <c r="BGH435" s="410"/>
      <c r="BGI435" s="410"/>
      <c r="BGJ435" s="410"/>
      <c r="BGK435" s="410"/>
      <c r="BGL435" s="410"/>
      <c r="BGM435" s="410"/>
      <c r="BGN435" s="410"/>
      <c r="BGO435" s="410"/>
      <c r="BGP435" s="410"/>
      <c r="BGQ435" s="410"/>
      <c r="BGR435" s="410"/>
      <c r="BGS435" s="410"/>
      <c r="BGT435" s="410"/>
      <c r="BGU435" s="410"/>
      <c r="BGV435" s="410"/>
      <c r="BGW435" s="410"/>
      <c r="BGX435" s="410"/>
      <c r="BGY435" s="410"/>
      <c r="BGZ435" s="410"/>
      <c r="BHA435" s="410"/>
      <c r="BHB435" s="410"/>
      <c r="BHC435" s="410"/>
      <c r="BHD435" s="410"/>
      <c r="BHE435" s="410"/>
      <c r="BHF435" s="410"/>
      <c r="BHG435" s="410"/>
      <c r="BHH435" s="410"/>
      <c r="BHI435" s="410"/>
      <c r="BHJ435" s="410"/>
      <c r="BHK435" s="410"/>
      <c r="BHL435" s="410"/>
      <c r="BHM435" s="410"/>
      <c r="BHN435" s="410"/>
      <c r="BHO435" s="410"/>
      <c r="BHP435" s="410"/>
      <c r="BHQ435" s="410"/>
      <c r="BHR435" s="410"/>
      <c r="BHS435" s="410"/>
      <c r="BHT435" s="410"/>
      <c r="BHU435" s="410"/>
      <c r="BHV435" s="410"/>
      <c r="BHW435" s="410"/>
      <c r="BHX435" s="410"/>
      <c r="BHY435" s="410"/>
      <c r="BHZ435" s="410"/>
      <c r="BIA435" s="410"/>
      <c r="BIB435" s="410"/>
      <c r="BIC435" s="410"/>
      <c r="BID435" s="410"/>
      <c r="BIE435" s="410"/>
      <c r="BIF435" s="410"/>
      <c r="BIG435" s="410"/>
      <c r="BIH435" s="410"/>
      <c r="BII435" s="410"/>
      <c r="BIJ435" s="410"/>
      <c r="BIK435" s="410"/>
      <c r="BIL435" s="410"/>
      <c r="BIM435" s="410"/>
      <c r="BIN435" s="410"/>
      <c r="BIO435" s="410"/>
      <c r="BIP435" s="410"/>
      <c r="BIQ435" s="410"/>
      <c r="BIR435" s="410"/>
      <c r="BIS435" s="410"/>
      <c r="BIT435" s="410"/>
      <c r="BIU435" s="410"/>
      <c r="BIV435" s="410"/>
      <c r="BIW435" s="410"/>
      <c r="BIX435" s="410"/>
      <c r="BIY435" s="410"/>
      <c r="BIZ435" s="410"/>
      <c r="BJA435" s="410"/>
      <c r="BJB435" s="410"/>
      <c r="BJC435" s="410"/>
      <c r="BJD435" s="410"/>
      <c r="BJE435" s="410"/>
      <c r="BJF435" s="410"/>
      <c r="BJG435" s="410"/>
      <c r="BJH435" s="410"/>
      <c r="BJI435" s="410"/>
      <c r="BJJ435" s="410"/>
      <c r="BJK435" s="410"/>
      <c r="BJL435" s="410"/>
      <c r="BJM435" s="410"/>
      <c r="BJN435" s="410"/>
      <c r="BJO435" s="410"/>
      <c r="BJP435" s="410"/>
      <c r="BJQ435" s="410"/>
      <c r="BJR435" s="410"/>
      <c r="BJS435" s="410"/>
      <c r="BJT435" s="410"/>
      <c r="BJU435" s="410"/>
      <c r="BJV435" s="410"/>
      <c r="BJW435" s="410"/>
      <c r="BJX435" s="410"/>
      <c r="BJY435" s="410"/>
      <c r="BJZ435" s="410"/>
      <c r="BKA435" s="410"/>
      <c r="BKB435" s="410"/>
      <c r="BKC435" s="410"/>
      <c r="BKD435" s="410"/>
      <c r="BKE435" s="410"/>
      <c r="BKF435" s="410"/>
      <c r="BKG435" s="410"/>
      <c r="BKH435" s="410"/>
      <c r="BKI435" s="410"/>
      <c r="BKJ435" s="410"/>
      <c r="BKK435" s="410"/>
      <c r="BKL435" s="410"/>
      <c r="BKM435" s="410"/>
      <c r="BKN435" s="410"/>
      <c r="BKO435" s="410"/>
      <c r="BKP435" s="410"/>
      <c r="BKQ435" s="410"/>
      <c r="BKR435" s="410"/>
      <c r="BKS435" s="410"/>
      <c r="BKT435" s="410"/>
      <c r="BKU435" s="410"/>
      <c r="BKV435" s="410"/>
      <c r="BKW435" s="410"/>
      <c r="BKX435" s="410"/>
      <c r="BKY435" s="410"/>
      <c r="BKZ435" s="410"/>
      <c r="BLA435" s="410"/>
      <c r="BLB435" s="410"/>
      <c r="BLC435" s="410"/>
      <c r="BLD435" s="410"/>
      <c r="BLE435" s="410"/>
      <c r="BLF435" s="410"/>
      <c r="BLG435" s="410"/>
      <c r="BLH435" s="410"/>
      <c r="BLI435" s="410"/>
      <c r="BLJ435" s="410"/>
      <c r="BLK435" s="410"/>
      <c r="BLL435" s="410"/>
      <c r="BLM435" s="410"/>
      <c r="BLN435" s="410"/>
      <c r="BLO435" s="410"/>
      <c r="BLP435" s="410"/>
      <c r="BLQ435" s="410"/>
      <c r="BLR435" s="410"/>
      <c r="BLS435" s="410"/>
      <c r="BLT435" s="410"/>
      <c r="BLU435" s="410"/>
      <c r="BLV435" s="410"/>
      <c r="BLW435" s="410"/>
      <c r="BLX435" s="410"/>
      <c r="BLY435" s="410"/>
      <c r="BLZ435" s="410"/>
      <c r="BMA435" s="410"/>
      <c r="BMB435" s="410"/>
      <c r="BMC435" s="410"/>
      <c r="BMD435" s="410"/>
      <c r="BME435" s="410"/>
      <c r="BMF435" s="410"/>
      <c r="BMG435" s="410"/>
      <c r="BMH435" s="410"/>
      <c r="BMI435" s="410"/>
      <c r="BMJ435" s="410"/>
      <c r="BMK435" s="410"/>
      <c r="BML435" s="410"/>
      <c r="BMM435" s="410"/>
      <c r="BMN435" s="410"/>
      <c r="BMO435" s="410"/>
      <c r="BMP435" s="410"/>
      <c r="BMQ435" s="410"/>
      <c r="BMR435" s="410"/>
      <c r="BMS435" s="410"/>
      <c r="BMT435" s="410"/>
      <c r="BMU435" s="410"/>
      <c r="BMV435" s="410"/>
      <c r="BMW435" s="410"/>
      <c r="BMX435" s="410"/>
      <c r="BMY435" s="410"/>
      <c r="BMZ435" s="410"/>
      <c r="BNA435" s="410"/>
      <c r="BNB435" s="410"/>
      <c r="BNC435" s="410"/>
      <c r="BND435" s="410"/>
      <c r="BNE435" s="410"/>
      <c r="BNF435" s="410"/>
      <c r="BNG435" s="410"/>
      <c r="BNH435" s="410"/>
      <c r="BNI435" s="410"/>
      <c r="BNJ435" s="410"/>
      <c r="BNK435" s="410"/>
      <c r="BNL435" s="410"/>
      <c r="BNM435" s="410"/>
      <c r="BNN435" s="410"/>
      <c r="BNO435" s="410"/>
      <c r="BNP435" s="410"/>
      <c r="BNQ435" s="410"/>
      <c r="BNR435" s="410"/>
      <c r="BNS435" s="410"/>
      <c r="BNT435" s="410"/>
      <c r="BNU435" s="410"/>
      <c r="BNV435" s="410"/>
      <c r="BNW435" s="410"/>
      <c r="BNX435" s="410"/>
      <c r="BNY435" s="410"/>
      <c r="BNZ435" s="410"/>
      <c r="BOA435" s="410"/>
      <c r="BOB435" s="410"/>
      <c r="BOC435" s="410"/>
      <c r="BOD435" s="410"/>
      <c r="BOE435" s="410"/>
      <c r="BOF435" s="410"/>
      <c r="BOG435" s="410"/>
      <c r="BOH435" s="410"/>
      <c r="BOI435" s="410"/>
      <c r="BOJ435" s="410"/>
      <c r="BOK435" s="410"/>
      <c r="BOL435" s="410"/>
      <c r="BOM435" s="410"/>
      <c r="BON435" s="410"/>
      <c r="BOO435" s="410"/>
      <c r="BOP435" s="410"/>
      <c r="BOQ435" s="410"/>
      <c r="BOR435" s="410"/>
      <c r="BOS435" s="410"/>
      <c r="BOT435" s="410"/>
      <c r="BOU435" s="410"/>
      <c r="BOV435" s="410"/>
      <c r="BOW435" s="410"/>
      <c r="BOX435" s="410"/>
      <c r="BOY435" s="410"/>
      <c r="BOZ435" s="410"/>
      <c r="BPA435" s="410"/>
      <c r="BPB435" s="410"/>
      <c r="BPC435" s="410"/>
      <c r="BPD435" s="410"/>
      <c r="BPE435" s="410"/>
      <c r="BPF435" s="410"/>
      <c r="BPG435" s="410"/>
      <c r="BPH435" s="410"/>
      <c r="BPI435" s="410"/>
      <c r="BPJ435" s="410"/>
      <c r="BPK435" s="410"/>
      <c r="BPL435" s="410"/>
      <c r="BPM435" s="410"/>
      <c r="BPN435" s="410"/>
      <c r="BPO435" s="410"/>
      <c r="BPP435" s="410"/>
      <c r="BPQ435" s="410"/>
      <c r="BPR435" s="410"/>
      <c r="BPS435" s="410"/>
      <c r="BPT435" s="410"/>
      <c r="BPU435" s="410"/>
      <c r="BPV435" s="410"/>
      <c r="BPW435" s="410"/>
      <c r="BPX435" s="410"/>
      <c r="BPY435" s="410"/>
      <c r="BPZ435" s="410"/>
      <c r="BQA435" s="410"/>
      <c r="BQB435" s="410"/>
      <c r="BQC435" s="410"/>
      <c r="BQD435" s="410"/>
      <c r="BQE435" s="410"/>
      <c r="BQF435" s="410"/>
      <c r="BQG435" s="410"/>
      <c r="BQH435" s="410"/>
      <c r="BQI435" s="410"/>
      <c r="BQJ435" s="410"/>
      <c r="BQK435" s="410"/>
      <c r="BQL435" s="410"/>
      <c r="BQM435" s="410"/>
      <c r="BQN435" s="410"/>
      <c r="BQO435" s="410"/>
      <c r="BQP435" s="410"/>
      <c r="BQQ435" s="410"/>
      <c r="BQR435" s="410"/>
      <c r="BQS435" s="410"/>
      <c r="BQT435" s="410"/>
      <c r="BQU435" s="410"/>
      <c r="BQV435" s="410"/>
      <c r="BQW435" s="410"/>
      <c r="BQX435" s="410"/>
      <c r="BQY435" s="410"/>
      <c r="BQZ435" s="410"/>
      <c r="BRA435" s="410"/>
      <c r="BRB435" s="410"/>
      <c r="BRC435" s="410"/>
      <c r="BRD435" s="410"/>
      <c r="BRE435" s="410"/>
      <c r="BRF435" s="410"/>
      <c r="BRG435" s="410"/>
      <c r="BRH435" s="410"/>
      <c r="BRI435" s="410"/>
      <c r="BRJ435" s="410"/>
      <c r="BRK435" s="410"/>
      <c r="BRL435" s="410"/>
      <c r="BRM435" s="410"/>
      <c r="BRN435" s="410"/>
      <c r="BRO435" s="410"/>
      <c r="BRP435" s="410"/>
      <c r="BRQ435" s="410"/>
      <c r="BRR435" s="410"/>
      <c r="BRS435" s="410"/>
      <c r="BRT435" s="410"/>
      <c r="BRU435" s="410"/>
      <c r="BRV435" s="410"/>
      <c r="BRW435" s="410"/>
      <c r="BRX435" s="410"/>
      <c r="BRY435" s="410"/>
      <c r="BRZ435" s="410"/>
      <c r="BSA435" s="410"/>
      <c r="BSB435" s="410"/>
      <c r="BSC435" s="410"/>
      <c r="BSD435" s="410"/>
      <c r="BSE435" s="410"/>
      <c r="BSF435" s="410"/>
      <c r="BSG435" s="410"/>
      <c r="BSH435" s="410"/>
      <c r="BSI435" s="410"/>
      <c r="BSJ435" s="410"/>
      <c r="BSK435" s="410"/>
      <c r="BSL435" s="410"/>
      <c r="BSM435" s="410"/>
      <c r="BSN435" s="410"/>
      <c r="BSO435" s="410"/>
      <c r="BSP435" s="410"/>
      <c r="BSQ435" s="410"/>
      <c r="BSR435" s="410"/>
      <c r="BSS435" s="410"/>
      <c r="BST435" s="410"/>
      <c r="BSU435" s="410"/>
      <c r="BSV435" s="410"/>
      <c r="BSW435" s="410"/>
      <c r="BSX435" s="410"/>
      <c r="BSY435" s="410"/>
      <c r="BSZ435" s="410"/>
      <c r="BTA435" s="410"/>
      <c r="BTB435" s="410"/>
      <c r="BTC435" s="410"/>
      <c r="BTD435" s="410"/>
      <c r="BTE435" s="410"/>
      <c r="BTF435" s="410"/>
      <c r="BTG435" s="410"/>
      <c r="BTH435" s="410"/>
      <c r="BTI435" s="410"/>
      <c r="BTJ435" s="410"/>
      <c r="BTK435" s="410"/>
      <c r="BTL435" s="410"/>
      <c r="BTM435" s="410"/>
      <c r="BTN435" s="410"/>
      <c r="BTO435" s="410"/>
      <c r="BTP435" s="410"/>
      <c r="BTQ435" s="410"/>
      <c r="BTR435" s="410"/>
      <c r="BTS435" s="410"/>
      <c r="BTT435" s="410"/>
      <c r="BTU435" s="410"/>
      <c r="BTV435" s="410"/>
      <c r="BTW435" s="410"/>
      <c r="BTX435" s="410"/>
      <c r="BTY435" s="410"/>
      <c r="BTZ435" s="410"/>
      <c r="BUA435" s="410"/>
      <c r="BUB435" s="410"/>
      <c r="BUC435" s="410"/>
      <c r="BUD435" s="410"/>
      <c r="BUE435" s="410"/>
      <c r="BUF435" s="410"/>
      <c r="BUG435" s="410"/>
      <c r="BUH435" s="410"/>
      <c r="BUI435" s="410"/>
      <c r="BUJ435" s="410"/>
      <c r="BUK435" s="410"/>
      <c r="BUL435" s="410"/>
      <c r="BUM435" s="410"/>
      <c r="BUN435" s="410"/>
      <c r="BUO435" s="410"/>
      <c r="BUP435" s="410"/>
      <c r="BUQ435" s="410"/>
      <c r="BUR435" s="410"/>
      <c r="BUS435" s="410"/>
      <c r="BUT435" s="410"/>
      <c r="BUU435" s="410"/>
      <c r="BUV435" s="410"/>
      <c r="BUW435" s="410"/>
      <c r="BUX435" s="410"/>
      <c r="BUY435" s="410"/>
      <c r="BUZ435" s="410"/>
      <c r="BVA435" s="410"/>
      <c r="BVB435" s="410"/>
      <c r="BVC435" s="410"/>
      <c r="BVD435" s="410"/>
      <c r="BVE435" s="410"/>
      <c r="BVF435" s="410"/>
      <c r="BVG435" s="410"/>
      <c r="BVH435" s="410"/>
      <c r="BVI435" s="410"/>
      <c r="BVJ435" s="410"/>
      <c r="BVK435" s="410"/>
      <c r="BVL435" s="410"/>
      <c r="BVM435" s="410"/>
      <c r="BVN435" s="410"/>
      <c r="BVO435" s="410"/>
      <c r="BVP435" s="410"/>
      <c r="BVQ435" s="410"/>
      <c r="BVR435" s="410"/>
      <c r="BVS435" s="410"/>
      <c r="BVT435" s="410"/>
      <c r="BVU435" s="410"/>
      <c r="BVV435" s="410"/>
      <c r="BVW435" s="410"/>
      <c r="BVX435" s="410"/>
      <c r="BVY435" s="410"/>
      <c r="BVZ435" s="410"/>
      <c r="BWA435" s="410"/>
      <c r="BWB435" s="410"/>
      <c r="BWC435" s="410"/>
      <c r="BWD435" s="410"/>
      <c r="BWE435" s="410"/>
      <c r="BWF435" s="410"/>
      <c r="BWG435" s="410"/>
      <c r="BWH435" s="410"/>
      <c r="BWI435" s="410"/>
      <c r="BWJ435" s="410"/>
      <c r="BWK435" s="410"/>
      <c r="BWL435" s="410"/>
      <c r="BWM435" s="410"/>
      <c r="BWN435" s="410"/>
      <c r="BWO435" s="410"/>
      <c r="BWP435" s="410"/>
      <c r="BWQ435" s="410"/>
      <c r="BWR435" s="410"/>
      <c r="BWS435" s="410"/>
      <c r="BWT435" s="410"/>
      <c r="BWU435" s="410"/>
      <c r="BWV435" s="410"/>
      <c r="BWW435" s="410"/>
      <c r="BWX435" s="410"/>
      <c r="BWY435" s="410"/>
      <c r="BWZ435" s="410"/>
      <c r="BXA435" s="410"/>
      <c r="BXB435" s="410"/>
      <c r="BXC435" s="410"/>
      <c r="BXD435" s="410"/>
      <c r="BXE435" s="410"/>
      <c r="BXF435" s="410"/>
      <c r="BXG435" s="410"/>
      <c r="BXH435" s="410"/>
      <c r="BXI435" s="410"/>
      <c r="BXJ435" s="410"/>
      <c r="BXK435" s="410"/>
      <c r="BXL435" s="410"/>
      <c r="BXM435" s="410"/>
      <c r="BXN435" s="410"/>
      <c r="BXO435" s="410"/>
      <c r="BXP435" s="410"/>
      <c r="BXQ435" s="410"/>
      <c r="BXR435" s="410"/>
      <c r="BXS435" s="410"/>
      <c r="BXT435" s="410"/>
      <c r="BXU435" s="410"/>
      <c r="BXV435" s="410"/>
      <c r="BXW435" s="410"/>
      <c r="BXX435" s="410"/>
      <c r="BXY435" s="410"/>
      <c r="BXZ435" s="410"/>
      <c r="BYA435" s="410"/>
      <c r="BYB435" s="410"/>
      <c r="BYC435" s="410"/>
      <c r="BYD435" s="410"/>
      <c r="BYE435" s="410"/>
      <c r="BYF435" s="410"/>
      <c r="BYG435" s="410"/>
      <c r="BYH435" s="410"/>
      <c r="BYI435" s="410"/>
      <c r="BYJ435" s="410"/>
      <c r="BYK435" s="410"/>
      <c r="BYL435" s="410"/>
      <c r="BYM435" s="410"/>
      <c r="BYN435" s="410"/>
      <c r="BYO435" s="410"/>
      <c r="BYP435" s="410"/>
      <c r="BYQ435" s="410"/>
      <c r="BYR435" s="410"/>
      <c r="BYS435" s="410"/>
      <c r="BYT435" s="410"/>
      <c r="BYU435" s="410"/>
      <c r="BYV435" s="410"/>
      <c r="BYW435" s="410"/>
      <c r="BYX435" s="410"/>
      <c r="BYY435" s="410"/>
      <c r="BYZ435" s="410"/>
      <c r="BZA435" s="410"/>
      <c r="BZB435" s="410"/>
      <c r="BZC435" s="410"/>
      <c r="BZD435" s="410"/>
      <c r="BZE435" s="410"/>
      <c r="BZF435" s="410"/>
      <c r="BZG435" s="410"/>
      <c r="BZH435" s="410"/>
      <c r="BZI435" s="410"/>
      <c r="BZJ435" s="410"/>
      <c r="BZK435" s="410"/>
      <c r="BZL435" s="410"/>
      <c r="BZM435" s="410"/>
      <c r="BZN435" s="410"/>
      <c r="BZO435" s="410"/>
      <c r="BZP435" s="410"/>
      <c r="BZQ435" s="410"/>
      <c r="BZR435" s="410"/>
      <c r="BZS435" s="410"/>
      <c r="BZT435" s="410"/>
      <c r="BZU435" s="410"/>
      <c r="BZV435" s="410"/>
      <c r="BZW435" s="410"/>
      <c r="BZX435" s="410"/>
      <c r="BZY435" s="410"/>
      <c r="BZZ435" s="410"/>
      <c r="CAA435" s="410"/>
      <c r="CAB435" s="410"/>
      <c r="CAC435" s="410"/>
      <c r="CAD435" s="410"/>
      <c r="CAE435" s="410"/>
      <c r="CAF435" s="410"/>
      <c r="CAG435" s="410"/>
      <c r="CAH435" s="410"/>
      <c r="CAI435" s="410"/>
      <c r="CAJ435" s="410"/>
      <c r="CAK435" s="410"/>
      <c r="CAL435" s="410"/>
      <c r="CAM435" s="410"/>
      <c r="CAN435" s="410"/>
      <c r="CAO435" s="410"/>
      <c r="CAP435" s="410"/>
      <c r="CAQ435" s="410"/>
      <c r="CAR435" s="410"/>
      <c r="CAS435" s="410"/>
      <c r="CAT435" s="410"/>
      <c r="CAU435" s="410"/>
      <c r="CAV435" s="410"/>
      <c r="CAW435" s="410"/>
      <c r="CAX435" s="410"/>
      <c r="CAY435" s="410"/>
      <c r="CAZ435" s="410"/>
      <c r="CBA435" s="410"/>
      <c r="CBB435" s="410"/>
      <c r="CBC435" s="410"/>
      <c r="CBD435" s="410"/>
      <c r="CBE435" s="410"/>
      <c r="CBF435" s="410"/>
      <c r="CBG435" s="410"/>
      <c r="CBH435" s="410"/>
      <c r="CBI435" s="410"/>
      <c r="CBJ435" s="410"/>
      <c r="CBK435" s="410"/>
      <c r="CBL435" s="410"/>
      <c r="CBM435" s="410"/>
      <c r="CBN435" s="410"/>
      <c r="CBO435" s="410"/>
      <c r="CBP435" s="410"/>
      <c r="CBQ435" s="410"/>
      <c r="CBR435" s="410"/>
      <c r="CBS435" s="410"/>
      <c r="CBT435" s="410"/>
      <c r="CBU435" s="410"/>
      <c r="CBV435" s="410"/>
      <c r="CBW435" s="410"/>
      <c r="CBX435" s="410"/>
      <c r="CBY435" s="410"/>
      <c r="CBZ435" s="410"/>
      <c r="CCA435" s="410"/>
      <c r="CCB435" s="410"/>
      <c r="CCC435" s="410"/>
      <c r="CCD435" s="410"/>
      <c r="CCE435" s="410"/>
      <c r="CCF435" s="410"/>
      <c r="CCG435" s="410"/>
      <c r="CCH435" s="410"/>
      <c r="CCI435" s="410"/>
      <c r="CCJ435" s="410"/>
      <c r="CCK435" s="410"/>
      <c r="CCL435" s="410"/>
      <c r="CCM435" s="410"/>
      <c r="CCN435" s="410"/>
      <c r="CCO435" s="410"/>
      <c r="CCP435" s="410"/>
      <c r="CCQ435" s="410"/>
      <c r="CCR435" s="410"/>
      <c r="CCS435" s="410"/>
      <c r="CCT435" s="410"/>
      <c r="CCU435" s="410"/>
      <c r="CCV435" s="410"/>
      <c r="CCW435" s="410"/>
      <c r="CCX435" s="410"/>
      <c r="CCY435" s="410"/>
      <c r="CCZ435" s="410"/>
      <c r="CDA435" s="410"/>
      <c r="CDB435" s="410"/>
      <c r="CDC435" s="410"/>
      <c r="CDD435" s="410"/>
      <c r="CDE435" s="410"/>
      <c r="CDF435" s="410"/>
      <c r="CDG435" s="410"/>
      <c r="CDH435" s="410"/>
      <c r="CDI435" s="410"/>
      <c r="CDJ435" s="410"/>
      <c r="CDK435" s="410"/>
      <c r="CDL435" s="410"/>
      <c r="CDM435" s="410"/>
      <c r="CDN435" s="410"/>
      <c r="CDO435" s="410"/>
      <c r="CDP435" s="410"/>
      <c r="CDQ435" s="410"/>
      <c r="CDR435" s="410"/>
      <c r="CDS435" s="410"/>
      <c r="CDT435" s="410"/>
      <c r="CDU435" s="410"/>
      <c r="CDV435" s="410"/>
      <c r="CDW435" s="410"/>
      <c r="CDX435" s="410"/>
      <c r="CDY435" s="410"/>
      <c r="CDZ435" s="410"/>
      <c r="CEA435" s="410"/>
      <c r="CEB435" s="410"/>
      <c r="CEC435" s="410"/>
      <c r="CED435" s="410"/>
      <c r="CEE435" s="410"/>
      <c r="CEF435" s="410"/>
      <c r="CEG435" s="410"/>
      <c r="CEH435" s="410"/>
      <c r="CEI435" s="410"/>
      <c r="CEJ435" s="410"/>
      <c r="CEK435" s="410"/>
      <c r="CEL435" s="410"/>
      <c r="CEM435" s="410"/>
      <c r="CEN435" s="410"/>
      <c r="CEO435" s="410"/>
      <c r="CEP435" s="410"/>
      <c r="CEQ435" s="410"/>
      <c r="CER435" s="410"/>
      <c r="CES435" s="410"/>
      <c r="CET435" s="410"/>
      <c r="CEU435" s="410"/>
      <c r="CEV435" s="410"/>
      <c r="CEW435" s="410"/>
      <c r="CEX435" s="410"/>
      <c r="CEY435" s="410"/>
      <c r="CEZ435" s="410"/>
      <c r="CFA435" s="410"/>
      <c r="CFB435" s="410"/>
      <c r="CFC435" s="410"/>
      <c r="CFD435" s="410"/>
      <c r="CFE435" s="410"/>
      <c r="CFF435" s="410"/>
      <c r="CFG435" s="410"/>
      <c r="CFH435" s="410"/>
      <c r="CFI435" s="410"/>
      <c r="CFJ435" s="410"/>
      <c r="CFK435" s="410"/>
      <c r="CFL435" s="410"/>
      <c r="CFM435" s="410"/>
      <c r="CFN435" s="410"/>
      <c r="CFO435" s="410"/>
      <c r="CFP435" s="410"/>
      <c r="CFQ435" s="410"/>
      <c r="CFR435" s="410"/>
      <c r="CFS435" s="410"/>
      <c r="CFT435" s="410"/>
      <c r="CFU435" s="410"/>
      <c r="CFV435" s="410"/>
      <c r="CFW435" s="410"/>
      <c r="CFX435" s="410"/>
      <c r="CFY435" s="410"/>
      <c r="CFZ435" s="410"/>
      <c r="CGA435" s="410"/>
      <c r="CGB435" s="410"/>
      <c r="CGC435" s="410"/>
      <c r="CGD435" s="410"/>
      <c r="CGE435" s="410"/>
      <c r="CGF435" s="410"/>
      <c r="CGG435" s="410"/>
      <c r="CGH435" s="410"/>
      <c r="CGI435" s="410"/>
      <c r="CGJ435" s="410"/>
      <c r="CGK435" s="410"/>
      <c r="CGL435" s="410"/>
      <c r="CGM435" s="410"/>
      <c r="CGN435" s="410"/>
      <c r="CGO435" s="410"/>
      <c r="CGP435" s="410"/>
      <c r="CGQ435" s="410"/>
      <c r="CGR435" s="410"/>
      <c r="CGS435" s="410"/>
      <c r="CGT435" s="410"/>
      <c r="CGU435" s="410"/>
      <c r="CGV435" s="410"/>
      <c r="CGW435" s="410"/>
      <c r="CGX435" s="410"/>
      <c r="CGY435" s="410"/>
      <c r="CGZ435" s="410"/>
      <c r="CHA435" s="410"/>
      <c r="CHB435" s="410"/>
      <c r="CHC435" s="410"/>
      <c r="CHD435" s="410"/>
      <c r="CHE435" s="410"/>
      <c r="CHF435" s="410"/>
      <c r="CHG435" s="410"/>
      <c r="CHH435" s="410"/>
      <c r="CHI435" s="410"/>
      <c r="CHJ435" s="410"/>
      <c r="CHK435" s="410"/>
      <c r="CHL435" s="410"/>
      <c r="CHM435" s="410"/>
      <c r="CHN435" s="410"/>
      <c r="CHO435" s="410"/>
      <c r="CHP435" s="410"/>
      <c r="CHQ435" s="410"/>
      <c r="CHR435" s="410"/>
      <c r="CHS435" s="410"/>
      <c r="CHT435" s="410"/>
      <c r="CHU435" s="410"/>
      <c r="CHV435" s="410"/>
      <c r="CHW435" s="410"/>
      <c r="CHX435" s="410"/>
      <c r="CHY435" s="410"/>
      <c r="CHZ435" s="410"/>
      <c r="CIA435" s="410"/>
      <c r="CIB435" s="410"/>
      <c r="CIC435" s="410"/>
      <c r="CID435" s="410"/>
      <c r="CIE435" s="410"/>
      <c r="CIF435" s="410"/>
      <c r="CIG435" s="410"/>
      <c r="CIH435" s="410"/>
      <c r="CII435" s="410"/>
      <c r="CIJ435" s="410"/>
      <c r="CIK435" s="410"/>
      <c r="CIL435" s="410"/>
      <c r="CIM435" s="410"/>
      <c r="CIN435" s="410"/>
      <c r="CIO435" s="410"/>
      <c r="CIP435" s="410"/>
      <c r="CIQ435" s="410"/>
      <c r="CIR435" s="410"/>
      <c r="CIS435" s="410"/>
      <c r="CIT435" s="410"/>
      <c r="CIU435" s="410"/>
      <c r="CIV435" s="410"/>
      <c r="CIW435" s="410"/>
      <c r="CIX435" s="410"/>
      <c r="CIY435" s="410"/>
      <c r="CIZ435" s="410"/>
      <c r="CJA435" s="410"/>
      <c r="CJB435" s="410"/>
      <c r="CJC435" s="410"/>
      <c r="CJD435" s="410"/>
      <c r="CJE435" s="410"/>
      <c r="CJF435" s="410"/>
      <c r="CJG435" s="410"/>
      <c r="CJH435" s="410"/>
      <c r="CJI435" s="410"/>
      <c r="CJJ435" s="410"/>
      <c r="CJK435" s="410"/>
      <c r="CJL435" s="410"/>
      <c r="CJM435" s="410"/>
      <c r="CJN435" s="410"/>
      <c r="CJO435" s="410"/>
      <c r="CJP435" s="410"/>
      <c r="CJQ435" s="410"/>
      <c r="CJR435" s="410"/>
      <c r="CJS435" s="410"/>
      <c r="CJT435" s="410"/>
      <c r="CJU435" s="410"/>
      <c r="CJV435" s="410"/>
      <c r="CJW435" s="410"/>
      <c r="CJX435" s="410"/>
      <c r="CJY435" s="410"/>
      <c r="CJZ435" s="410"/>
      <c r="CKA435" s="410"/>
      <c r="CKB435" s="410"/>
      <c r="CKC435" s="410"/>
      <c r="CKD435" s="410"/>
      <c r="CKE435" s="410"/>
      <c r="CKF435" s="410"/>
      <c r="CKG435" s="410"/>
      <c r="CKH435" s="410"/>
      <c r="CKI435" s="410"/>
      <c r="CKJ435" s="410"/>
      <c r="CKK435" s="410"/>
      <c r="CKL435" s="410"/>
      <c r="CKM435" s="410"/>
      <c r="CKN435" s="410"/>
      <c r="CKO435" s="410"/>
      <c r="CKP435" s="410"/>
      <c r="CKQ435" s="410"/>
      <c r="CKR435" s="410"/>
      <c r="CKS435" s="410"/>
      <c r="CKT435" s="410"/>
      <c r="CKU435" s="410"/>
      <c r="CKV435" s="410"/>
      <c r="CKW435" s="410"/>
      <c r="CKX435" s="410"/>
      <c r="CKY435" s="410"/>
      <c r="CKZ435" s="410"/>
      <c r="CLA435" s="410"/>
      <c r="CLB435" s="410"/>
      <c r="CLC435" s="410"/>
      <c r="CLD435" s="410"/>
      <c r="CLE435" s="410"/>
      <c r="CLF435" s="410"/>
      <c r="CLG435" s="410"/>
      <c r="CLH435" s="410"/>
      <c r="CLI435" s="410"/>
      <c r="CLJ435" s="410"/>
      <c r="CLK435" s="410"/>
      <c r="CLL435" s="410"/>
      <c r="CLM435" s="410"/>
      <c r="CLN435" s="410"/>
      <c r="CLO435" s="410"/>
      <c r="CLP435" s="410"/>
      <c r="CLQ435" s="410"/>
      <c r="CLR435" s="410"/>
      <c r="CLS435" s="410"/>
      <c r="CLT435" s="410"/>
      <c r="CLU435" s="410"/>
      <c r="CLV435" s="410"/>
      <c r="CLW435" s="410"/>
      <c r="CLX435" s="410"/>
      <c r="CLY435" s="410"/>
      <c r="CLZ435" s="410"/>
      <c r="CMA435" s="410"/>
      <c r="CMB435" s="410"/>
      <c r="CMC435" s="410"/>
      <c r="CMD435" s="410"/>
      <c r="CME435" s="410"/>
      <c r="CMF435" s="410"/>
      <c r="CMG435" s="410"/>
      <c r="CMH435" s="410"/>
      <c r="CMI435" s="410"/>
      <c r="CMJ435" s="410"/>
      <c r="CMK435" s="410"/>
      <c r="CML435" s="410"/>
      <c r="CMM435" s="410"/>
      <c r="CMN435" s="410"/>
      <c r="CMO435" s="410"/>
      <c r="CMP435" s="410"/>
      <c r="CMQ435" s="410"/>
      <c r="CMR435" s="410"/>
      <c r="CMS435" s="410"/>
      <c r="CMT435" s="410"/>
      <c r="CMU435" s="410"/>
      <c r="CMV435" s="410"/>
      <c r="CMW435" s="410"/>
      <c r="CMX435" s="410"/>
      <c r="CMY435" s="410"/>
      <c r="CMZ435" s="410"/>
      <c r="CNA435" s="410"/>
      <c r="CNB435" s="410"/>
      <c r="CNC435" s="410"/>
      <c r="CND435" s="410"/>
      <c r="CNE435" s="410"/>
      <c r="CNF435" s="410"/>
      <c r="CNG435" s="410"/>
      <c r="CNH435" s="410"/>
      <c r="CNI435" s="410"/>
      <c r="CNJ435" s="410"/>
      <c r="CNK435" s="410"/>
      <c r="CNL435" s="410"/>
      <c r="CNM435" s="410"/>
      <c r="CNN435" s="410"/>
      <c r="CNO435" s="410"/>
      <c r="CNP435" s="410"/>
      <c r="CNQ435" s="410"/>
      <c r="CNR435" s="410"/>
      <c r="CNS435" s="410"/>
      <c r="CNT435" s="410"/>
      <c r="CNU435" s="410"/>
      <c r="CNV435" s="410"/>
      <c r="CNW435" s="410"/>
      <c r="CNX435" s="410"/>
      <c r="CNY435" s="410"/>
      <c r="CNZ435" s="410"/>
      <c r="COA435" s="410"/>
      <c r="COB435" s="410"/>
      <c r="COC435" s="410"/>
      <c r="COD435" s="410"/>
      <c r="COE435" s="410"/>
      <c r="COF435" s="410"/>
      <c r="COG435" s="410"/>
      <c r="COH435" s="410"/>
      <c r="COI435" s="410"/>
      <c r="COJ435" s="410"/>
      <c r="COK435" s="410"/>
      <c r="COL435" s="410"/>
      <c r="COM435" s="410"/>
      <c r="CON435" s="410"/>
      <c r="COO435" s="410"/>
      <c r="COP435" s="410"/>
      <c r="COQ435" s="410"/>
      <c r="COR435" s="410"/>
      <c r="COS435" s="410"/>
      <c r="COT435" s="410"/>
      <c r="COU435" s="410"/>
      <c r="COV435" s="410"/>
      <c r="COW435" s="410"/>
      <c r="COX435" s="410"/>
      <c r="COY435" s="410"/>
      <c r="COZ435" s="410"/>
      <c r="CPA435" s="410"/>
      <c r="CPB435" s="410"/>
      <c r="CPC435" s="410"/>
      <c r="CPD435" s="410"/>
      <c r="CPE435" s="410"/>
      <c r="CPF435" s="410"/>
      <c r="CPG435" s="410"/>
      <c r="CPH435" s="410"/>
      <c r="CPI435" s="410"/>
      <c r="CPJ435" s="410"/>
      <c r="CPK435" s="410"/>
      <c r="CPL435" s="410"/>
      <c r="CPM435" s="410"/>
      <c r="CPN435" s="410"/>
      <c r="CPO435" s="410"/>
      <c r="CPP435" s="410"/>
      <c r="CPQ435" s="410"/>
      <c r="CPR435" s="410"/>
      <c r="CPS435" s="410"/>
      <c r="CPT435" s="410"/>
      <c r="CPU435" s="410"/>
      <c r="CPV435" s="410"/>
      <c r="CPW435" s="410"/>
      <c r="CPX435" s="410"/>
      <c r="CPY435" s="410"/>
      <c r="CPZ435" s="410"/>
      <c r="CQA435" s="410"/>
      <c r="CQB435" s="410"/>
      <c r="CQC435" s="410"/>
      <c r="CQD435" s="410"/>
      <c r="CQE435" s="410"/>
      <c r="CQF435" s="410"/>
      <c r="CQG435" s="410"/>
      <c r="CQH435" s="410"/>
      <c r="CQI435" s="410"/>
      <c r="CQJ435" s="410"/>
      <c r="CQK435" s="410"/>
      <c r="CQL435" s="410"/>
      <c r="CQM435" s="410"/>
      <c r="CQN435" s="410"/>
      <c r="CQO435" s="410"/>
      <c r="CQP435" s="410"/>
      <c r="CQQ435" s="410"/>
      <c r="CQR435" s="410"/>
      <c r="CQS435" s="410"/>
      <c r="CQT435" s="410"/>
      <c r="CQU435" s="410"/>
      <c r="CQV435" s="410"/>
      <c r="CQW435" s="410"/>
      <c r="CQX435" s="410"/>
      <c r="CQY435" s="410"/>
      <c r="CQZ435" s="410"/>
      <c r="CRA435" s="410"/>
      <c r="CRB435" s="410"/>
      <c r="CRC435" s="410"/>
      <c r="CRD435" s="410"/>
      <c r="CRE435" s="410"/>
      <c r="CRF435" s="410"/>
      <c r="CRG435" s="410"/>
      <c r="CRH435" s="410"/>
      <c r="CRI435" s="410"/>
      <c r="CRJ435" s="410"/>
      <c r="CRK435" s="410"/>
      <c r="CRL435" s="410"/>
      <c r="CRM435" s="410"/>
      <c r="CRN435" s="410"/>
      <c r="CRO435" s="410"/>
      <c r="CRP435" s="410"/>
      <c r="CRQ435" s="410"/>
      <c r="CRR435" s="410"/>
      <c r="CRS435" s="410"/>
      <c r="CRT435" s="410"/>
      <c r="CRU435" s="410"/>
      <c r="CRV435" s="410"/>
      <c r="CRW435" s="410"/>
      <c r="CRX435" s="410"/>
      <c r="CRY435" s="410"/>
      <c r="CRZ435" s="410"/>
      <c r="CSA435" s="410"/>
      <c r="CSB435" s="410"/>
      <c r="CSC435" s="410"/>
      <c r="CSD435" s="410"/>
      <c r="CSE435" s="410"/>
      <c r="CSF435" s="410"/>
      <c r="CSG435" s="410"/>
      <c r="CSH435" s="410"/>
      <c r="CSI435" s="410"/>
      <c r="CSJ435" s="410"/>
      <c r="CSK435" s="410"/>
      <c r="CSL435" s="410"/>
      <c r="CSM435" s="410"/>
      <c r="CSN435" s="410"/>
      <c r="CSO435" s="410"/>
      <c r="CSP435" s="410"/>
      <c r="CSQ435" s="410"/>
      <c r="CSR435" s="410"/>
      <c r="CSS435" s="410"/>
      <c r="CST435" s="410"/>
      <c r="CSU435" s="410"/>
      <c r="CSV435" s="410"/>
      <c r="CSW435" s="410"/>
      <c r="CSX435" s="410"/>
      <c r="CSY435" s="410"/>
      <c r="CSZ435" s="410"/>
      <c r="CTA435" s="410"/>
      <c r="CTB435" s="410"/>
      <c r="CTC435" s="410"/>
      <c r="CTD435" s="410"/>
      <c r="CTE435" s="410"/>
      <c r="CTF435" s="410"/>
      <c r="CTG435" s="410"/>
      <c r="CTH435" s="410"/>
      <c r="CTI435" s="410"/>
      <c r="CTJ435" s="410"/>
      <c r="CTK435" s="410"/>
      <c r="CTL435" s="410"/>
      <c r="CTM435" s="410"/>
      <c r="CTN435" s="410"/>
      <c r="CTO435" s="410"/>
      <c r="CTP435" s="410"/>
      <c r="CTQ435" s="410"/>
      <c r="CTR435" s="410"/>
      <c r="CTS435" s="410"/>
      <c r="CTT435" s="410"/>
      <c r="CTU435" s="410"/>
      <c r="CTV435" s="410"/>
      <c r="CTW435" s="410"/>
      <c r="CTX435" s="410"/>
      <c r="CTY435" s="410"/>
      <c r="CTZ435" s="410"/>
      <c r="CUA435" s="410"/>
      <c r="CUB435" s="410"/>
      <c r="CUC435" s="410"/>
      <c r="CUD435" s="410"/>
      <c r="CUE435" s="410"/>
      <c r="CUF435" s="410"/>
      <c r="CUG435" s="410"/>
      <c r="CUH435" s="410"/>
      <c r="CUI435" s="410"/>
      <c r="CUJ435" s="410"/>
      <c r="CUK435" s="410"/>
      <c r="CUL435" s="410"/>
      <c r="CUM435" s="410"/>
      <c r="CUN435" s="410"/>
      <c r="CUO435" s="410"/>
      <c r="CUP435" s="410"/>
      <c r="CUQ435" s="410"/>
      <c r="CUR435" s="410"/>
      <c r="CUS435" s="410"/>
      <c r="CUT435" s="410"/>
      <c r="CUU435" s="410"/>
      <c r="CUV435" s="410"/>
      <c r="CUW435" s="410"/>
      <c r="CUX435" s="410"/>
      <c r="CUY435" s="410"/>
      <c r="CUZ435" s="410"/>
      <c r="CVA435" s="410"/>
      <c r="CVB435" s="410"/>
      <c r="CVC435" s="410"/>
      <c r="CVD435" s="410"/>
      <c r="CVE435" s="410"/>
      <c r="CVF435" s="410"/>
      <c r="CVG435" s="410"/>
      <c r="CVH435" s="410"/>
      <c r="CVI435" s="410"/>
      <c r="CVJ435" s="410"/>
      <c r="CVK435" s="410"/>
      <c r="CVL435" s="410"/>
      <c r="CVM435" s="410"/>
      <c r="CVN435" s="410"/>
      <c r="CVO435" s="410"/>
      <c r="CVP435" s="410"/>
      <c r="CVQ435" s="410"/>
      <c r="CVR435" s="410"/>
      <c r="CVS435" s="410"/>
      <c r="CVT435" s="410"/>
      <c r="CVU435" s="410"/>
      <c r="CVV435" s="410"/>
      <c r="CVW435" s="410"/>
      <c r="CVX435" s="410"/>
      <c r="CVY435" s="410"/>
      <c r="CVZ435" s="410"/>
      <c r="CWA435" s="410"/>
      <c r="CWB435" s="410"/>
      <c r="CWC435" s="410"/>
      <c r="CWD435" s="410"/>
      <c r="CWE435" s="410"/>
      <c r="CWF435" s="410"/>
      <c r="CWG435" s="410"/>
      <c r="CWH435" s="410"/>
      <c r="CWI435" s="410"/>
      <c r="CWJ435" s="410"/>
      <c r="CWK435" s="410"/>
      <c r="CWL435" s="410"/>
      <c r="CWM435" s="410"/>
      <c r="CWN435" s="410"/>
      <c r="CWO435" s="410"/>
      <c r="CWP435" s="410"/>
      <c r="CWQ435" s="410"/>
      <c r="CWR435" s="410"/>
      <c r="CWS435" s="410"/>
      <c r="CWT435" s="410"/>
      <c r="CWU435" s="410"/>
      <c r="CWV435" s="410"/>
      <c r="CWW435" s="410"/>
      <c r="CWX435" s="410"/>
      <c r="CWY435" s="410"/>
      <c r="CWZ435" s="410"/>
      <c r="CXA435" s="410"/>
      <c r="CXB435" s="410"/>
      <c r="CXC435" s="410"/>
      <c r="CXD435" s="410"/>
      <c r="CXE435" s="410"/>
      <c r="CXF435" s="410"/>
      <c r="CXG435" s="410"/>
      <c r="CXH435" s="410"/>
      <c r="CXI435" s="410"/>
      <c r="CXJ435" s="410"/>
      <c r="CXK435" s="410"/>
      <c r="CXL435" s="410"/>
      <c r="CXM435" s="410"/>
      <c r="CXN435" s="410"/>
      <c r="CXO435" s="410"/>
      <c r="CXP435" s="410"/>
      <c r="CXQ435" s="410"/>
      <c r="CXR435" s="410"/>
      <c r="CXS435" s="410"/>
      <c r="CXT435" s="410"/>
      <c r="CXU435" s="410"/>
      <c r="CXV435" s="410"/>
      <c r="CXW435" s="410"/>
      <c r="CXX435" s="410"/>
      <c r="CXY435" s="410"/>
      <c r="CXZ435" s="410"/>
      <c r="CYA435" s="410"/>
      <c r="CYB435" s="410"/>
      <c r="CYC435" s="410"/>
      <c r="CYD435" s="410"/>
      <c r="CYE435" s="410"/>
      <c r="CYF435" s="410"/>
      <c r="CYG435" s="410"/>
      <c r="CYH435" s="410"/>
      <c r="CYI435" s="410"/>
      <c r="CYJ435" s="410"/>
      <c r="CYK435" s="410"/>
      <c r="CYL435" s="410"/>
      <c r="CYM435" s="410"/>
      <c r="CYN435" s="410"/>
      <c r="CYO435" s="410"/>
      <c r="CYP435" s="410"/>
      <c r="CYQ435" s="410"/>
      <c r="CYR435" s="410"/>
      <c r="CYS435" s="410"/>
      <c r="CYT435" s="410"/>
      <c r="CYU435" s="410"/>
      <c r="CYV435" s="410"/>
      <c r="CYW435" s="410"/>
      <c r="CYX435" s="410"/>
      <c r="CYY435" s="410"/>
      <c r="CYZ435" s="410"/>
      <c r="CZA435" s="410"/>
      <c r="CZB435" s="410"/>
      <c r="CZC435" s="410"/>
      <c r="CZD435" s="410"/>
      <c r="CZE435" s="410"/>
      <c r="CZF435" s="410"/>
      <c r="CZG435" s="410"/>
      <c r="CZH435" s="410"/>
      <c r="CZI435" s="410"/>
      <c r="CZJ435" s="410"/>
      <c r="CZK435" s="410"/>
      <c r="CZL435" s="410"/>
      <c r="CZM435" s="410"/>
      <c r="CZN435" s="410"/>
      <c r="CZO435" s="410"/>
      <c r="CZP435" s="410"/>
      <c r="CZQ435" s="410"/>
      <c r="CZR435" s="410"/>
      <c r="CZS435" s="410"/>
      <c r="CZT435" s="410"/>
      <c r="CZU435" s="410"/>
      <c r="CZV435" s="410"/>
      <c r="CZW435" s="410"/>
      <c r="CZX435" s="410"/>
      <c r="CZY435" s="410"/>
      <c r="CZZ435" s="410"/>
      <c r="DAA435" s="410"/>
      <c r="DAB435" s="410"/>
      <c r="DAC435" s="410"/>
      <c r="DAD435" s="410"/>
      <c r="DAE435" s="410"/>
      <c r="DAF435" s="410"/>
      <c r="DAG435" s="410"/>
      <c r="DAH435" s="410"/>
      <c r="DAI435" s="410"/>
      <c r="DAJ435" s="410"/>
      <c r="DAK435" s="410"/>
      <c r="DAL435" s="410"/>
      <c r="DAM435" s="410"/>
      <c r="DAN435" s="410"/>
      <c r="DAO435" s="410"/>
      <c r="DAP435" s="410"/>
      <c r="DAQ435" s="410"/>
      <c r="DAR435" s="410"/>
      <c r="DAS435" s="410"/>
      <c r="DAT435" s="410"/>
      <c r="DAU435" s="410"/>
      <c r="DAV435" s="410"/>
      <c r="DAW435" s="410"/>
      <c r="DAX435" s="410"/>
      <c r="DAY435" s="410"/>
      <c r="DAZ435" s="410"/>
      <c r="DBA435" s="410"/>
      <c r="DBB435" s="410"/>
      <c r="DBC435" s="410"/>
      <c r="DBD435" s="410"/>
      <c r="DBE435" s="410"/>
      <c r="DBF435" s="410"/>
      <c r="DBG435" s="410"/>
      <c r="DBH435" s="410"/>
      <c r="DBI435" s="410"/>
      <c r="DBJ435" s="410"/>
      <c r="DBK435" s="410"/>
      <c r="DBL435" s="410"/>
      <c r="DBM435" s="410"/>
      <c r="DBN435" s="410"/>
      <c r="DBO435" s="410"/>
      <c r="DBP435" s="410"/>
      <c r="DBQ435" s="410"/>
      <c r="DBR435" s="410"/>
      <c r="DBS435" s="410"/>
      <c r="DBT435" s="410"/>
      <c r="DBU435" s="410"/>
      <c r="DBV435" s="410"/>
      <c r="DBW435" s="410"/>
      <c r="DBX435" s="410"/>
      <c r="DBY435" s="410"/>
      <c r="DBZ435" s="410"/>
      <c r="DCA435" s="410"/>
      <c r="DCB435" s="410"/>
      <c r="DCC435" s="410"/>
      <c r="DCD435" s="410"/>
      <c r="DCE435" s="410"/>
      <c r="DCF435" s="410"/>
      <c r="DCG435" s="410"/>
      <c r="DCH435" s="410"/>
      <c r="DCI435" s="410"/>
      <c r="DCJ435" s="410"/>
      <c r="DCK435" s="410"/>
      <c r="DCL435" s="410"/>
      <c r="DCM435" s="410"/>
      <c r="DCN435" s="410"/>
      <c r="DCO435" s="410"/>
      <c r="DCP435" s="410"/>
      <c r="DCQ435" s="410"/>
      <c r="DCR435" s="410"/>
      <c r="DCS435" s="410"/>
      <c r="DCT435" s="410"/>
      <c r="DCU435" s="410"/>
      <c r="DCV435" s="410"/>
      <c r="DCW435" s="410"/>
      <c r="DCX435" s="410"/>
      <c r="DCY435" s="410"/>
      <c r="DCZ435" s="410"/>
      <c r="DDA435" s="410"/>
      <c r="DDB435" s="410"/>
      <c r="DDC435" s="410"/>
      <c r="DDD435" s="410"/>
      <c r="DDE435" s="410"/>
      <c r="DDF435" s="410"/>
      <c r="DDG435" s="410"/>
      <c r="DDH435" s="410"/>
      <c r="DDI435" s="410"/>
      <c r="DDJ435" s="410"/>
      <c r="DDK435" s="410"/>
      <c r="DDL435" s="410"/>
      <c r="DDM435" s="410"/>
      <c r="DDN435" s="410"/>
      <c r="DDO435" s="410"/>
      <c r="DDP435" s="410"/>
      <c r="DDQ435" s="410"/>
      <c r="DDR435" s="410"/>
      <c r="DDS435" s="410"/>
      <c r="DDT435" s="410"/>
      <c r="DDU435" s="410"/>
      <c r="DDV435" s="410"/>
      <c r="DDW435" s="410"/>
      <c r="DDX435" s="410"/>
      <c r="DDY435" s="410"/>
      <c r="DDZ435" s="410"/>
      <c r="DEA435" s="410"/>
      <c r="DEB435" s="410"/>
      <c r="DEC435" s="410"/>
      <c r="DED435" s="410"/>
      <c r="DEE435" s="410"/>
      <c r="DEF435" s="410"/>
      <c r="DEG435" s="410"/>
      <c r="DEH435" s="410"/>
      <c r="DEI435" s="410"/>
      <c r="DEJ435" s="410"/>
      <c r="DEK435" s="410"/>
      <c r="DEL435" s="410"/>
      <c r="DEM435" s="410"/>
      <c r="DEN435" s="410"/>
      <c r="DEO435" s="410"/>
      <c r="DEP435" s="410"/>
      <c r="DEQ435" s="410"/>
      <c r="DER435" s="410"/>
      <c r="DES435" s="410"/>
      <c r="DET435" s="410"/>
      <c r="DEU435" s="410"/>
      <c r="DEV435" s="410"/>
      <c r="DEW435" s="410"/>
      <c r="DEX435" s="410"/>
      <c r="DEY435" s="410"/>
      <c r="DEZ435" s="410"/>
      <c r="DFA435" s="410"/>
      <c r="DFB435" s="410"/>
      <c r="DFC435" s="410"/>
      <c r="DFD435" s="410"/>
      <c r="DFE435" s="410"/>
      <c r="DFF435" s="410"/>
      <c r="DFG435" s="410"/>
      <c r="DFH435" s="410"/>
      <c r="DFI435" s="410"/>
      <c r="DFJ435" s="410"/>
      <c r="DFK435" s="410"/>
      <c r="DFL435" s="410"/>
      <c r="DFM435" s="410"/>
      <c r="DFN435" s="410"/>
      <c r="DFO435" s="410"/>
      <c r="DFP435" s="410"/>
      <c r="DFQ435" s="410"/>
      <c r="DFR435" s="410"/>
      <c r="DFS435" s="410"/>
      <c r="DFT435" s="410"/>
      <c r="DFU435" s="410"/>
      <c r="DFV435" s="410"/>
      <c r="DFW435" s="410"/>
      <c r="DFX435" s="410"/>
      <c r="DFY435" s="410"/>
      <c r="DFZ435" s="410"/>
      <c r="DGA435" s="410"/>
      <c r="DGB435" s="410"/>
      <c r="DGC435" s="410"/>
      <c r="DGD435" s="410"/>
      <c r="DGE435" s="410"/>
      <c r="DGF435" s="410"/>
      <c r="DGG435" s="410"/>
      <c r="DGH435" s="410"/>
      <c r="DGI435" s="410"/>
      <c r="DGJ435" s="410"/>
      <c r="DGK435" s="410"/>
      <c r="DGL435" s="410"/>
      <c r="DGM435" s="410"/>
      <c r="DGN435" s="410"/>
      <c r="DGO435" s="410"/>
      <c r="DGP435" s="410"/>
      <c r="DGQ435" s="410"/>
      <c r="DGR435" s="410"/>
      <c r="DGS435" s="410"/>
      <c r="DGT435" s="410"/>
      <c r="DGU435" s="410"/>
      <c r="DGV435" s="410"/>
      <c r="DGW435" s="410"/>
      <c r="DGX435" s="410"/>
      <c r="DGY435" s="410"/>
      <c r="DGZ435" s="410"/>
      <c r="DHA435" s="410"/>
      <c r="DHB435" s="410"/>
      <c r="DHC435" s="410"/>
      <c r="DHD435" s="410"/>
      <c r="DHE435" s="410"/>
      <c r="DHF435" s="410"/>
      <c r="DHG435" s="410"/>
      <c r="DHH435" s="410"/>
      <c r="DHI435" s="410"/>
      <c r="DHJ435" s="410"/>
      <c r="DHK435" s="410"/>
      <c r="DHL435" s="410"/>
      <c r="DHM435" s="410"/>
      <c r="DHN435" s="410"/>
      <c r="DHO435" s="410"/>
      <c r="DHP435" s="410"/>
      <c r="DHQ435" s="410"/>
      <c r="DHR435" s="410"/>
      <c r="DHS435" s="410"/>
      <c r="DHT435" s="410"/>
      <c r="DHU435" s="410"/>
      <c r="DHV435" s="410"/>
      <c r="DHW435" s="410"/>
      <c r="DHX435" s="410"/>
      <c r="DHY435" s="410"/>
      <c r="DHZ435" s="410"/>
      <c r="DIA435" s="410"/>
      <c r="DIB435" s="410"/>
      <c r="DIC435" s="410"/>
      <c r="DID435" s="410"/>
      <c r="DIE435" s="410"/>
      <c r="DIF435" s="410"/>
      <c r="DIG435" s="410"/>
      <c r="DIH435" s="410"/>
      <c r="DII435" s="410"/>
      <c r="DIJ435" s="410"/>
      <c r="DIK435" s="410"/>
      <c r="DIL435" s="410"/>
      <c r="DIM435" s="410"/>
      <c r="DIN435" s="410"/>
      <c r="DIO435" s="410"/>
      <c r="DIP435" s="410"/>
      <c r="DIQ435" s="410"/>
      <c r="DIR435" s="410"/>
      <c r="DIS435" s="410"/>
      <c r="DIT435" s="410"/>
      <c r="DIU435" s="410"/>
      <c r="DIV435" s="410"/>
      <c r="DIW435" s="410"/>
      <c r="DIX435" s="410"/>
      <c r="DIY435" s="410"/>
      <c r="DIZ435" s="410"/>
      <c r="DJA435" s="410"/>
      <c r="DJB435" s="410"/>
      <c r="DJC435" s="410"/>
      <c r="DJD435" s="410"/>
      <c r="DJE435" s="410"/>
      <c r="DJF435" s="410"/>
      <c r="DJG435" s="410"/>
      <c r="DJH435" s="410"/>
      <c r="DJI435" s="410"/>
      <c r="DJJ435" s="410"/>
      <c r="DJK435" s="410"/>
      <c r="DJL435" s="410"/>
      <c r="DJM435" s="410"/>
      <c r="DJN435" s="410"/>
      <c r="DJO435" s="410"/>
      <c r="DJP435" s="410"/>
      <c r="DJQ435" s="410"/>
      <c r="DJR435" s="410"/>
      <c r="DJS435" s="410"/>
      <c r="DJT435" s="410"/>
      <c r="DJU435" s="410"/>
      <c r="DJV435" s="410"/>
      <c r="DJW435" s="410"/>
      <c r="DJX435" s="410"/>
      <c r="DJY435" s="410"/>
      <c r="DJZ435" s="410"/>
      <c r="DKA435" s="410"/>
      <c r="DKB435" s="410"/>
      <c r="DKC435" s="410"/>
      <c r="DKD435" s="410"/>
      <c r="DKE435" s="410"/>
      <c r="DKF435" s="410"/>
      <c r="DKG435" s="410"/>
      <c r="DKH435" s="410"/>
      <c r="DKI435" s="410"/>
      <c r="DKJ435" s="410"/>
      <c r="DKK435" s="410"/>
      <c r="DKL435" s="410"/>
      <c r="DKM435" s="410"/>
      <c r="DKN435" s="410"/>
      <c r="DKO435" s="410"/>
      <c r="DKP435" s="410"/>
      <c r="DKQ435" s="410"/>
      <c r="DKR435" s="410"/>
      <c r="DKS435" s="410"/>
      <c r="DKT435" s="410"/>
      <c r="DKU435" s="410"/>
      <c r="DKV435" s="410"/>
      <c r="DKW435" s="410"/>
      <c r="DKX435" s="410"/>
      <c r="DKY435" s="410"/>
      <c r="DKZ435" s="410"/>
      <c r="DLA435" s="410"/>
      <c r="DLB435" s="410"/>
      <c r="DLC435" s="410"/>
      <c r="DLD435" s="410"/>
      <c r="DLE435" s="410"/>
      <c r="DLF435" s="410"/>
      <c r="DLG435" s="410"/>
      <c r="DLH435" s="410"/>
      <c r="DLI435" s="410"/>
      <c r="DLJ435" s="410"/>
      <c r="DLK435" s="410"/>
      <c r="DLL435" s="410"/>
      <c r="DLM435" s="410"/>
      <c r="DLN435" s="410"/>
      <c r="DLO435" s="410"/>
      <c r="DLP435" s="410"/>
      <c r="DLQ435" s="410"/>
      <c r="DLR435" s="410"/>
      <c r="DLS435" s="410"/>
      <c r="DLT435" s="410"/>
      <c r="DLU435" s="410"/>
      <c r="DLV435" s="410"/>
      <c r="DLW435" s="410"/>
      <c r="DLX435" s="410"/>
      <c r="DLY435" s="410"/>
      <c r="DLZ435" s="410"/>
      <c r="DMA435" s="410"/>
      <c r="DMB435" s="410"/>
      <c r="DMC435" s="410"/>
      <c r="DMD435" s="410"/>
      <c r="DME435" s="410"/>
      <c r="DMF435" s="410"/>
      <c r="DMG435" s="410"/>
      <c r="DMH435" s="410"/>
      <c r="DMI435" s="410"/>
      <c r="DMJ435" s="410"/>
      <c r="DMK435" s="410"/>
      <c r="DML435" s="410"/>
      <c r="DMM435" s="410"/>
      <c r="DMN435" s="410"/>
      <c r="DMO435" s="410"/>
      <c r="DMP435" s="410"/>
      <c r="DMQ435" s="410"/>
      <c r="DMR435" s="410"/>
      <c r="DMS435" s="410"/>
      <c r="DMT435" s="410"/>
      <c r="DMU435" s="410"/>
      <c r="DMV435" s="410"/>
      <c r="DMW435" s="410"/>
      <c r="DMX435" s="410"/>
      <c r="DMY435" s="410"/>
      <c r="DMZ435" s="410"/>
      <c r="DNA435" s="410"/>
      <c r="DNB435" s="410"/>
      <c r="DNC435" s="410"/>
      <c r="DND435" s="410"/>
      <c r="DNE435" s="410"/>
      <c r="DNF435" s="410"/>
      <c r="DNG435" s="410"/>
      <c r="DNH435" s="410"/>
      <c r="DNI435" s="410"/>
      <c r="DNJ435" s="410"/>
      <c r="DNK435" s="410"/>
      <c r="DNL435" s="410"/>
      <c r="DNM435" s="410"/>
      <c r="DNN435" s="410"/>
      <c r="DNO435" s="410"/>
      <c r="DNP435" s="410"/>
      <c r="DNQ435" s="410"/>
      <c r="DNR435" s="410"/>
      <c r="DNS435" s="410"/>
      <c r="DNT435" s="410"/>
      <c r="DNU435" s="410"/>
      <c r="DNV435" s="410"/>
      <c r="DNW435" s="410"/>
      <c r="DNX435" s="410"/>
      <c r="DNY435" s="410"/>
      <c r="DNZ435" s="410"/>
      <c r="DOA435" s="410"/>
      <c r="DOB435" s="410"/>
      <c r="DOC435" s="410"/>
      <c r="DOD435" s="410"/>
      <c r="DOE435" s="410"/>
      <c r="DOF435" s="410"/>
      <c r="DOG435" s="410"/>
      <c r="DOH435" s="410"/>
      <c r="DOI435" s="410"/>
      <c r="DOJ435" s="410"/>
      <c r="DOK435" s="410"/>
      <c r="DOL435" s="410"/>
      <c r="DOM435" s="410"/>
      <c r="DON435" s="410"/>
      <c r="DOO435" s="410"/>
      <c r="DOP435" s="410"/>
      <c r="DOQ435" s="410"/>
      <c r="DOR435" s="410"/>
      <c r="DOS435" s="410"/>
      <c r="DOT435" s="410"/>
      <c r="DOU435" s="410"/>
      <c r="DOV435" s="410"/>
      <c r="DOW435" s="410"/>
      <c r="DOX435" s="410"/>
      <c r="DOY435" s="410"/>
      <c r="DOZ435" s="410"/>
      <c r="DPA435" s="410"/>
      <c r="DPB435" s="410"/>
      <c r="DPC435" s="410"/>
      <c r="DPD435" s="410"/>
      <c r="DPE435" s="410"/>
      <c r="DPF435" s="410"/>
      <c r="DPG435" s="410"/>
      <c r="DPH435" s="410"/>
      <c r="DPI435" s="410"/>
      <c r="DPJ435" s="410"/>
      <c r="DPK435" s="410"/>
      <c r="DPL435" s="410"/>
      <c r="DPM435" s="410"/>
      <c r="DPN435" s="410"/>
      <c r="DPO435" s="410"/>
      <c r="DPP435" s="410"/>
      <c r="DPQ435" s="410"/>
      <c r="DPR435" s="410"/>
      <c r="DPS435" s="410"/>
      <c r="DPT435" s="410"/>
      <c r="DPU435" s="410"/>
      <c r="DPV435" s="410"/>
      <c r="DPW435" s="410"/>
      <c r="DPX435" s="410"/>
      <c r="DPY435" s="410"/>
      <c r="DPZ435" s="410"/>
      <c r="DQA435" s="410"/>
      <c r="DQB435" s="410"/>
      <c r="DQC435" s="410"/>
      <c r="DQD435" s="410"/>
      <c r="DQE435" s="410"/>
      <c r="DQF435" s="410"/>
      <c r="DQG435" s="410"/>
      <c r="DQH435" s="410"/>
      <c r="DQI435" s="410"/>
      <c r="DQJ435" s="410"/>
      <c r="DQK435" s="410"/>
      <c r="DQL435" s="410"/>
      <c r="DQM435" s="410"/>
      <c r="DQN435" s="410"/>
      <c r="DQO435" s="410"/>
      <c r="DQP435" s="410"/>
      <c r="DQQ435" s="410"/>
      <c r="DQR435" s="410"/>
      <c r="DQS435" s="410"/>
      <c r="DQT435" s="410"/>
      <c r="DQU435" s="410"/>
      <c r="DQV435" s="410"/>
      <c r="DQW435" s="410"/>
      <c r="DQX435" s="410"/>
      <c r="DQY435" s="410"/>
      <c r="DQZ435" s="410"/>
      <c r="DRA435" s="410"/>
      <c r="DRB435" s="410"/>
      <c r="DRC435" s="410"/>
      <c r="DRD435" s="410"/>
      <c r="DRE435" s="410"/>
      <c r="DRF435" s="410"/>
      <c r="DRG435" s="410"/>
      <c r="DRH435" s="410"/>
      <c r="DRI435" s="410"/>
      <c r="DRJ435" s="410"/>
      <c r="DRK435" s="410"/>
      <c r="DRL435" s="410"/>
      <c r="DRM435" s="410"/>
      <c r="DRN435" s="410"/>
      <c r="DRO435" s="410"/>
      <c r="DRP435" s="410"/>
      <c r="DRQ435" s="410"/>
      <c r="DRR435" s="410"/>
      <c r="DRS435" s="410"/>
      <c r="DRT435" s="410"/>
      <c r="DRU435" s="410"/>
      <c r="DRV435" s="410"/>
      <c r="DRW435" s="410"/>
      <c r="DRX435" s="410"/>
      <c r="DRY435" s="410"/>
      <c r="DRZ435" s="410"/>
      <c r="DSA435" s="410"/>
      <c r="DSB435" s="410"/>
      <c r="DSC435" s="410"/>
      <c r="DSD435" s="410"/>
      <c r="DSE435" s="410"/>
      <c r="DSF435" s="410"/>
      <c r="DSG435" s="410"/>
      <c r="DSH435" s="410"/>
      <c r="DSI435" s="410"/>
      <c r="DSJ435" s="410"/>
      <c r="DSK435" s="410"/>
      <c r="DSL435" s="410"/>
      <c r="DSM435" s="410"/>
      <c r="DSN435" s="410"/>
      <c r="DSO435" s="410"/>
      <c r="DSP435" s="410"/>
      <c r="DSQ435" s="410"/>
      <c r="DSR435" s="410"/>
      <c r="DSS435" s="410"/>
      <c r="DST435" s="410"/>
      <c r="DSU435" s="410"/>
      <c r="DSV435" s="410"/>
      <c r="DSW435" s="410"/>
      <c r="DSX435" s="410"/>
      <c r="DSY435" s="410"/>
      <c r="DSZ435" s="410"/>
      <c r="DTA435" s="410"/>
      <c r="DTB435" s="410"/>
      <c r="DTC435" s="410"/>
      <c r="DTD435" s="410"/>
      <c r="DTE435" s="410"/>
      <c r="DTF435" s="410"/>
      <c r="DTG435" s="410"/>
      <c r="DTH435" s="410"/>
      <c r="DTI435" s="410"/>
      <c r="DTJ435" s="410"/>
      <c r="DTK435" s="410"/>
      <c r="DTL435" s="410"/>
      <c r="DTM435" s="410"/>
      <c r="DTN435" s="410"/>
      <c r="DTO435" s="410"/>
      <c r="DTP435" s="410"/>
      <c r="DTQ435" s="410"/>
      <c r="DTR435" s="410"/>
      <c r="DTS435" s="410"/>
      <c r="DTT435" s="410"/>
      <c r="DTU435" s="410"/>
      <c r="DTV435" s="410"/>
      <c r="DTW435" s="410"/>
      <c r="DTX435" s="410"/>
      <c r="DTY435" s="410"/>
      <c r="DTZ435" s="410"/>
      <c r="DUA435" s="410"/>
      <c r="DUB435" s="410"/>
      <c r="DUC435" s="410"/>
      <c r="DUD435" s="410"/>
      <c r="DUE435" s="410"/>
      <c r="DUF435" s="410"/>
      <c r="DUG435" s="410"/>
      <c r="DUH435" s="410"/>
      <c r="DUI435" s="410"/>
      <c r="DUJ435" s="410"/>
      <c r="DUK435" s="410"/>
      <c r="DUL435" s="410"/>
      <c r="DUM435" s="410"/>
      <c r="DUN435" s="410"/>
      <c r="DUO435" s="410"/>
      <c r="DUP435" s="410"/>
      <c r="DUQ435" s="410"/>
      <c r="DUR435" s="410"/>
      <c r="DUS435" s="410"/>
      <c r="DUT435" s="410"/>
      <c r="DUU435" s="410"/>
      <c r="DUV435" s="410"/>
      <c r="DUW435" s="410"/>
      <c r="DUX435" s="410"/>
      <c r="DUY435" s="410"/>
      <c r="DUZ435" s="410"/>
      <c r="DVA435" s="410"/>
      <c r="DVB435" s="410"/>
      <c r="DVC435" s="410"/>
      <c r="DVD435" s="410"/>
      <c r="DVE435" s="410"/>
      <c r="DVF435" s="410"/>
      <c r="DVG435" s="410"/>
      <c r="DVH435" s="410"/>
      <c r="DVI435" s="410"/>
      <c r="DVJ435" s="410"/>
      <c r="DVK435" s="410"/>
      <c r="DVL435" s="410"/>
      <c r="DVM435" s="410"/>
      <c r="DVN435" s="410"/>
      <c r="DVO435" s="410"/>
      <c r="DVP435" s="410"/>
      <c r="DVQ435" s="410"/>
      <c r="DVR435" s="410"/>
      <c r="DVS435" s="410"/>
      <c r="DVT435" s="410"/>
      <c r="DVU435" s="410"/>
      <c r="DVV435" s="410"/>
      <c r="DVW435" s="410"/>
      <c r="DVX435" s="410"/>
      <c r="DVY435" s="410"/>
      <c r="DVZ435" s="410"/>
      <c r="DWA435" s="410"/>
      <c r="DWB435" s="410"/>
      <c r="DWC435" s="410"/>
      <c r="DWD435" s="410"/>
      <c r="DWE435" s="410"/>
      <c r="DWF435" s="410"/>
      <c r="DWG435" s="410"/>
      <c r="DWH435" s="410"/>
      <c r="DWI435" s="410"/>
      <c r="DWJ435" s="410"/>
      <c r="DWK435" s="410"/>
      <c r="DWL435" s="410"/>
      <c r="DWM435" s="410"/>
      <c r="DWN435" s="410"/>
      <c r="DWO435" s="410"/>
      <c r="DWP435" s="410"/>
      <c r="DWQ435" s="410"/>
      <c r="DWR435" s="410"/>
      <c r="DWS435" s="410"/>
      <c r="DWT435" s="410"/>
      <c r="DWU435" s="410"/>
      <c r="DWV435" s="410"/>
      <c r="DWW435" s="410"/>
      <c r="DWX435" s="410"/>
      <c r="DWY435" s="410"/>
      <c r="DWZ435" s="410"/>
      <c r="DXA435" s="410"/>
      <c r="DXB435" s="410"/>
      <c r="DXC435" s="410"/>
      <c r="DXD435" s="410"/>
      <c r="DXE435" s="410"/>
      <c r="DXF435" s="410"/>
      <c r="DXG435" s="410"/>
      <c r="DXH435" s="410"/>
      <c r="DXI435" s="410"/>
      <c r="DXJ435" s="410"/>
      <c r="DXK435" s="410"/>
      <c r="DXL435" s="410"/>
      <c r="DXM435" s="410"/>
      <c r="DXN435" s="410"/>
      <c r="DXO435" s="410"/>
      <c r="DXP435" s="410"/>
      <c r="DXQ435" s="410"/>
      <c r="DXR435" s="410"/>
      <c r="DXS435" s="410"/>
      <c r="DXT435" s="410"/>
      <c r="DXU435" s="410"/>
      <c r="DXV435" s="410"/>
      <c r="DXW435" s="410"/>
      <c r="DXX435" s="410"/>
      <c r="DXY435" s="410"/>
      <c r="DXZ435" s="410"/>
      <c r="DYA435" s="410"/>
      <c r="DYB435" s="410"/>
      <c r="DYC435" s="410"/>
      <c r="DYD435" s="410"/>
      <c r="DYE435" s="410"/>
      <c r="DYF435" s="410"/>
      <c r="DYG435" s="410"/>
      <c r="DYH435" s="410"/>
      <c r="DYI435" s="410"/>
      <c r="DYJ435" s="410"/>
      <c r="DYK435" s="410"/>
      <c r="DYL435" s="410"/>
      <c r="DYM435" s="410"/>
      <c r="DYN435" s="410"/>
      <c r="DYO435" s="410"/>
      <c r="DYP435" s="410"/>
      <c r="DYQ435" s="410"/>
      <c r="DYR435" s="410"/>
      <c r="DYS435" s="410"/>
      <c r="DYT435" s="410"/>
      <c r="DYU435" s="410"/>
      <c r="DYV435" s="410"/>
      <c r="DYW435" s="410"/>
      <c r="DYX435" s="410"/>
      <c r="DYY435" s="410"/>
      <c r="DYZ435" s="410"/>
      <c r="DZA435" s="410"/>
      <c r="DZB435" s="410"/>
      <c r="DZC435" s="410"/>
      <c r="DZD435" s="410"/>
      <c r="DZE435" s="410"/>
      <c r="DZF435" s="410"/>
      <c r="DZG435" s="410"/>
      <c r="DZH435" s="410"/>
      <c r="DZI435" s="410"/>
      <c r="DZJ435" s="410"/>
      <c r="DZK435" s="410"/>
      <c r="DZL435" s="410"/>
      <c r="DZM435" s="410"/>
      <c r="DZN435" s="410"/>
      <c r="DZO435" s="410"/>
      <c r="DZP435" s="410"/>
      <c r="DZQ435" s="410"/>
      <c r="DZR435" s="410"/>
      <c r="DZS435" s="410"/>
      <c r="DZT435" s="410"/>
      <c r="DZU435" s="410"/>
      <c r="DZV435" s="410"/>
      <c r="DZW435" s="410"/>
      <c r="DZX435" s="410"/>
      <c r="DZY435" s="410"/>
      <c r="DZZ435" s="410"/>
      <c r="EAA435" s="410"/>
      <c r="EAB435" s="410"/>
      <c r="EAC435" s="410"/>
      <c r="EAD435" s="410"/>
      <c r="EAE435" s="410"/>
      <c r="EAF435" s="410"/>
      <c r="EAG435" s="410"/>
      <c r="EAH435" s="410"/>
      <c r="EAI435" s="410"/>
      <c r="EAJ435" s="410"/>
      <c r="EAK435" s="410"/>
      <c r="EAL435" s="410"/>
      <c r="EAM435" s="410"/>
      <c r="EAN435" s="410"/>
      <c r="EAO435" s="410"/>
      <c r="EAP435" s="410"/>
      <c r="EAQ435" s="410"/>
      <c r="EAR435" s="410"/>
      <c r="EAS435" s="410"/>
      <c r="EAT435" s="410"/>
      <c r="EAU435" s="410"/>
      <c r="EAV435" s="410"/>
      <c r="EAW435" s="410"/>
      <c r="EAX435" s="410"/>
      <c r="EAY435" s="410"/>
      <c r="EAZ435" s="410"/>
      <c r="EBA435" s="410"/>
      <c r="EBB435" s="410"/>
      <c r="EBC435" s="410"/>
      <c r="EBD435" s="410"/>
      <c r="EBE435" s="410"/>
      <c r="EBF435" s="410"/>
      <c r="EBG435" s="410"/>
      <c r="EBH435" s="410"/>
      <c r="EBI435" s="410"/>
      <c r="EBJ435" s="410"/>
      <c r="EBK435" s="410"/>
      <c r="EBL435" s="410"/>
      <c r="EBM435" s="410"/>
      <c r="EBN435" s="410"/>
      <c r="EBO435" s="410"/>
      <c r="EBP435" s="410"/>
      <c r="EBQ435" s="410"/>
      <c r="EBR435" s="410"/>
      <c r="EBS435" s="410"/>
      <c r="EBT435" s="410"/>
      <c r="EBU435" s="410"/>
      <c r="EBV435" s="410"/>
      <c r="EBW435" s="410"/>
      <c r="EBX435" s="410"/>
      <c r="EBY435" s="410"/>
      <c r="EBZ435" s="410"/>
      <c r="ECA435" s="410"/>
      <c r="ECB435" s="410"/>
      <c r="ECC435" s="410"/>
      <c r="ECD435" s="410"/>
      <c r="ECE435" s="410"/>
      <c r="ECF435" s="410"/>
      <c r="ECG435" s="410"/>
      <c r="ECH435" s="410"/>
      <c r="ECI435" s="410"/>
      <c r="ECJ435" s="410"/>
      <c r="ECK435" s="410"/>
      <c r="ECL435" s="410"/>
      <c r="ECM435" s="410"/>
      <c r="ECN435" s="410"/>
      <c r="ECO435" s="410"/>
      <c r="ECP435" s="410"/>
      <c r="ECQ435" s="410"/>
      <c r="ECR435" s="410"/>
      <c r="ECS435" s="410"/>
      <c r="ECT435" s="410"/>
      <c r="ECU435" s="410"/>
      <c r="ECV435" s="410"/>
      <c r="ECW435" s="410"/>
      <c r="ECX435" s="410"/>
      <c r="ECY435" s="410"/>
      <c r="ECZ435" s="410"/>
      <c r="EDA435" s="410"/>
      <c r="EDB435" s="410"/>
      <c r="EDC435" s="410"/>
      <c r="EDD435" s="410"/>
      <c r="EDE435" s="410"/>
      <c r="EDF435" s="410"/>
      <c r="EDG435" s="410"/>
      <c r="EDH435" s="410"/>
      <c r="EDI435" s="410"/>
      <c r="EDJ435" s="410"/>
      <c r="EDK435" s="410"/>
      <c r="EDL435" s="410"/>
      <c r="EDM435" s="410"/>
      <c r="EDN435" s="410"/>
      <c r="EDO435" s="410"/>
      <c r="EDP435" s="410"/>
      <c r="EDQ435" s="410"/>
      <c r="EDR435" s="410"/>
      <c r="EDS435" s="410"/>
      <c r="EDT435" s="410"/>
      <c r="EDU435" s="410"/>
      <c r="EDV435" s="410"/>
      <c r="EDW435" s="410"/>
      <c r="EDX435" s="410"/>
      <c r="EDY435" s="410"/>
      <c r="EDZ435" s="410"/>
      <c r="EEA435" s="410"/>
      <c r="EEB435" s="410"/>
      <c r="EEC435" s="410"/>
      <c r="EED435" s="410"/>
      <c r="EEE435" s="410"/>
      <c r="EEF435" s="410"/>
      <c r="EEG435" s="410"/>
      <c r="EEH435" s="410"/>
      <c r="EEI435" s="410"/>
      <c r="EEJ435" s="410"/>
      <c r="EEK435" s="410"/>
      <c r="EEL435" s="410"/>
      <c r="EEM435" s="410"/>
      <c r="EEN435" s="410"/>
      <c r="EEO435" s="410"/>
      <c r="EEP435" s="410"/>
      <c r="EEQ435" s="410"/>
      <c r="EER435" s="410"/>
      <c r="EES435" s="410"/>
      <c r="EET435" s="410"/>
      <c r="EEU435" s="410"/>
      <c r="EEV435" s="410"/>
      <c r="EEW435" s="410"/>
      <c r="EEX435" s="410"/>
      <c r="EEY435" s="410"/>
      <c r="EEZ435" s="410"/>
      <c r="EFA435" s="410"/>
      <c r="EFB435" s="410"/>
      <c r="EFC435" s="410"/>
      <c r="EFD435" s="410"/>
      <c r="EFE435" s="410"/>
      <c r="EFF435" s="410"/>
      <c r="EFG435" s="410"/>
      <c r="EFH435" s="410"/>
      <c r="EFI435" s="410"/>
      <c r="EFJ435" s="410"/>
      <c r="EFK435" s="410"/>
      <c r="EFL435" s="410"/>
      <c r="EFM435" s="410"/>
      <c r="EFN435" s="410"/>
      <c r="EFO435" s="410"/>
      <c r="EFP435" s="410"/>
      <c r="EFQ435" s="410"/>
      <c r="EFR435" s="410"/>
      <c r="EFS435" s="410"/>
      <c r="EFT435" s="410"/>
      <c r="EFU435" s="410"/>
      <c r="EFV435" s="410"/>
      <c r="EFW435" s="410"/>
      <c r="EFX435" s="410"/>
      <c r="EFY435" s="410"/>
      <c r="EFZ435" s="410"/>
      <c r="EGA435" s="410"/>
      <c r="EGB435" s="410"/>
      <c r="EGC435" s="410"/>
      <c r="EGD435" s="410"/>
      <c r="EGE435" s="410"/>
      <c r="EGF435" s="410"/>
      <c r="EGG435" s="410"/>
      <c r="EGH435" s="410"/>
      <c r="EGI435" s="410"/>
      <c r="EGJ435" s="410"/>
      <c r="EGK435" s="410"/>
      <c r="EGL435" s="410"/>
      <c r="EGM435" s="410"/>
      <c r="EGN435" s="410"/>
      <c r="EGO435" s="410"/>
      <c r="EGP435" s="410"/>
      <c r="EGQ435" s="410"/>
      <c r="EGR435" s="410"/>
      <c r="EGS435" s="410"/>
      <c r="EGT435" s="410"/>
      <c r="EGU435" s="410"/>
      <c r="EGV435" s="410"/>
      <c r="EGW435" s="410"/>
      <c r="EGX435" s="410"/>
      <c r="EGY435" s="410"/>
      <c r="EGZ435" s="410"/>
      <c r="EHA435" s="410"/>
      <c r="EHB435" s="410"/>
      <c r="EHC435" s="410"/>
      <c r="EHD435" s="410"/>
      <c r="EHE435" s="410"/>
      <c r="EHF435" s="410"/>
      <c r="EHG435" s="410"/>
      <c r="EHH435" s="410"/>
      <c r="EHI435" s="410"/>
      <c r="EHJ435" s="410"/>
      <c r="EHK435" s="410"/>
      <c r="EHL435" s="410"/>
      <c r="EHM435" s="410"/>
      <c r="EHN435" s="410"/>
      <c r="EHO435" s="410"/>
      <c r="EHP435" s="410"/>
      <c r="EHQ435" s="410"/>
      <c r="EHR435" s="410"/>
      <c r="EHS435" s="410"/>
      <c r="EHT435" s="410"/>
      <c r="EHU435" s="410"/>
      <c r="EHV435" s="410"/>
      <c r="EHW435" s="410"/>
      <c r="EHX435" s="410"/>
      <c r="EHY435" s="410"/>
      <c r="EHZ435" s="410"/>
      <c r="EIA435" s="410"/>
      <c r="EIB435" s="410"/>
      <c r="EIC435" s="410"/>
      <c r="EID435" s="410"/>
      <c r="EIE435" s="410"/>
      <c r="EIF435" s="410"/>
      <c r="EIG435" s="410"/>
      <c r="EIH435" s="410"/>
      <c r="EII435" s="410"/>
      <c r="EIJ435" s="410"/>
      <c r="EIK435" s="410"/>
      <c r="EIL435" s="410"/>
      <c r="EIM435" s="410"/>
      <c r="EIN435" s="410"/>
      <c r="EIO435" s="410"/>
      <c r="EIP435" s="410"/>
      <c r="EIQ435" s="410"/>
      <c r="EIR435" s="410"/>
      <c r="EIS435" s="410"/>
      <c r="EIT435" s="410"/>
      <c r="EIU435" s="410"/>
      <c r="EIV435" s="410"/>
      <c r="EIW435" s="410"/>
      <c r="EIX435" s="410"/>
      <c r="EIY435" s="410"/>
      <c r="EIZ435" s="410"/>
      <c r="EJA435" s="410"/>
      <c r="EJB435" s="410"/>
      <c r="EJC435" s="410"/>
      <c r="EJD435" s="410"/>
      <c r="EJE435" s="410"/>
      <c r="EJF435" s="410"/>
      <c r="EJG435" s="410"/>
      <c r="EJH435" s="410"/>
      <c r="EJI435" s="410"/>
      <c r="EJJ435" s="410"/>
      <c r="EJK435" s="410"/>
      <c r="EJL435" s="410"/>
      <c r="EJM435" s="410"/>
      <c r="EJN435" s="410"/>
      <c r="EJO435" s="410"/>
      <c r="EJP435" s="410"/>
      <c r="EJQ435" s="410"/>
      <c r="EJR435" s="410"/>
      <c r="EJS435" s="410"/>
      <c r="EJT435" s="410"/>
      <c r="EJU435" s="410"/>
      <c r="EJV435" s="410"/>
      <c r="EJW435" s="410"/>
      <c r="EJX435" s="410"/>
      <c r="EJY435" s="410"/>
      <c r="EJZ435" s="410"/>
      <c r="EKA435" s="410"/>
      <c r="EKB435" s="410"/>
      <c r="EKC435" s="410"/>
      <c r="EKD435" s="410"/>
      <c r="EKE435" s="410"/>
      <c r="EKF435" s="410"/>
      <c r="EKG435" s="410"/>
      <c r="EKH435" s="410"/>
      <c r="EKI435" s="410"/>
      <c r="EKJ435" s="410"/>
      <c r="EKK435" s="410"/>
      <c r="EKL435" s="410"/>
      <c r="EKM435" s="410"/>
      <c r="EKN435" s="410"/>
      <c r="EKO435" s="410"/>
      <c r="EKP435" s="410"/>
      <c r="EKQ435" s="410"/>
      <c r="EKR435" s="410"/>
      <c r="EKS435" s="410"/>
      <c r="EKT435" s="410"/>
      <c r="EKU435" s="410"/>
      <c r="EKV435" s="410"/>
      <c r="EKW435" s="410"/>
      <c r="EKX435" s="410"/>
      <c r="EKY435" s="410"/>
      <c r="EKZ435" s="410"/>
      <c r="ELA435" s="410"/>
      <c r="ELB435" s="410"/>
      <c r="ELC435" s="410"/>
      <c r="ELD435" s="410"/>
      <c r="ELE435" s="410"/>
      <c r="ELF435" s="410"/>
      <c r="ELG435" s="410"/>
      <c r="ELH435" s="410"/>
      <c r="ELI435" s="410"/>
      <c r="ELJ435" s="410"/>
      <c r="ELK435" s="410"/>
      <c r="ELL435" s="410"/>
      <c r="ELM435" s="410"/>
      <c r="ELN435" s="410"/>
      <c r="ELO435" s="410"/>
      <c r="ELP435" s="410"/>
      <c r="ELQ435" s="410"/>
      <c r="ELR435" s="410"/>
      <c r="ELS435" s="410"/>
      <c r="ELT435" s="410"/>
      <c r="ELU435" s="410"/>
      <c r="ELV435" s="410"/>
      <c r="ELW435" s="410"/>
      <c r="ELX435" s="410"/>
      <c r="ELY435" s="410"/>
      <c r="ELZ435" s="410"/>
      <c r="EMA435" s="410"/>
      <c r="EMB435" s="410"/>
      <c r="EMC435" s="410"/>
      <c r="EMD435" s="410"/>
      <c r="EME435" s="410"/>
      <c r="EMF435" s="410"/>
      <c r="EMG435" s="410"/>
      <c r="EMH435" s="410"/>
      <c r="EMI435" s="410"/>
      <c r="EMJ435" s="410"/>
      <c r="EMK435" s="410"/>
      <c r="EML435" s="410"/>
      <c r="EMM435" s="410"/>
      <c r="EMN435" s="410"/>
      <c r="EMO435" s="410"/>
      <c r="EMP435" s="410"/>
      <c r="EMQ435" s="410"/>
      <c r="EMR435" s="410"/>
      <c r="EMS435" s="410"/>
      <c r="EMT435" s="410"/>
      <c r="EMU435" s="410"/>
      <c r="EMV435" s="410"/>
      <c r="EMW435" s="410"/>
      <c r="EMX435" s="410"/>
      <c r="EMY435" s="410"/>
      <c r="EMZ435" s="410"/>
      <c r="ENA435" s="410"/>
      <c r="ENB435" s="410"/>
      <c r="ENC435" s="410"/>
      <c r="END435" s="410"/>
      <c r="ENE435" s="410"/>
      <c r="ENF435" s="410"/>
      <c r="ENG435" s="410"/>
      <c r="ENH435" s="410"/>
      <c r="ENI435" s="410"/>
      <c r="ENJ435" s="410"/>
      <c r="ENK435" s="410"/>
      <c r="ENL435" s="410"/>
      <c r="ENM435" s="410"/>
      <c r="ENN435" s="410"/>
      <c r="ENO435" s="410"/>
      <c r="ENP435" s="410"/>
      <c r="ENQ435" s="410"/>
      <c r="ENR435" s="410"/>
      <c r="ENS435" s="410"/>
      <c r="ENT435" s="410"/>
      <c r="ENU435" s="410"/>
      <c r="ENV435" s="410"/>
      <c r="ENW435" s="410"/>
      <c r="ENX435" s="410"/>
      <c r="ENY435" s="410"/>
      <c r="ENZ435" s="410"/>
      <c r="EOA435" s="410"/>
      <c r="EOB435" s="410"/>
      <c r="EOC435" s="410"/>
      <c r="EOD435" s="410"/>
      <c r="EOE435" s="410"/>
      <c r="EOF435" s="410"/>
      <c r="EOG435" s="410"/>
      <c r="EOH435" s="410"/>
      <c r="EOI435" s="410"/>
      <c r="EOJ435" s="410"/>
      <c r="EOK435" s="410"/>
      <c r="EOL435" s="410"/>
      <c r="EOM435" s="410"/>
      <c r="EON435" s="410"/>
      <c r="EOO435" s="410"/>
      <c r="EOP435" s="410"/>
      <c r="EOQ435" s="410"/>
      <c r="EOR435" s="410"/>
      <c r="EOS435" s="410"/>
      <c r="EOT435" s="410"/>
      <c r="EOU435" s="410"/>
      <c r="EOV435" s="410"/>
      <c r="EOW435" s="410"/>
      <c r="EOX435" s="410"/>
      <c r="EOY435" s="410"/>
      <c r="EOZ435" s="410"/>
      <c r="EPA435" s="410"/>
      <c r="EPB435" s="410"/>
      <c r="EPC435" s="410"/>
      <c r="EPD435" s="410"/>
      <c r="EPE435" s="410"/>
      <c r="EPF435" s="410"/>
      <c r="EPG435" s="410"/>
      <c r="EPH435" s="410"/>
      <c r="EPI435" s="410"/>
      <c r="EPJ435" s="410"/>
      <c r="EPK435" s="410"/>
      <c r="EPL435" s="410"/>
      <c r="EPM435" s="410"/>
      <c r="EPN435" s="410"/>
      <c r="EPO435" s="410"/>
      <c r="EPP435" s="410"/>
      <c r="EPQ435" s="410"/>
      <c r="EPR435" s="410"/>
      <c r="EPS435" s="410"/>
      <c r="EPT435" s="410"/>
      <c r="EPU435" s="410"/>
      <c r="EPV435" s="410"/>
      <c r="EPW435" s="410"/>
      <c r="EPX435" s="410"/>
      <c r="EPY435" s="410"/>
      <c r="EPZ435" s="410"/>
      <c r="EQA435" s="410"/>
      <c r="EQB435" s="410"/>
      <c r="EQC435" s="410"/>
      <c r="EQD435" s="410"/>
      <c r="EQE435" s="410"/>
      <c r="EQF435" s="410"/>
      <c r="EQG435" s="410"/>
      <c r="EQH435" s="410"/>
      <c r="EQI435" s="410"/>
      <c r="EQJ435" s="410"/>
      <c r="EQK435" s="410"/>
      <c r="EQL435" s="410"/>
      <c r="EQM435" s="410"/>
      <c r="EQN435" s="410"/>
      <c r="EQO435" s="410"/>
      <c r="EQP435" s="410"/>
      <c r="EQQ435" s="410"/>
      <c r="EQR435" s="410"/>
      <c r="EQS435" s="410"/>
      <c r="EQT435" s="410"/>
      <c r="EQU435" s="410"/>
      <c r="EQV435" s="410"/>
      <c r="EQW435" s="410"/>
      <c r="EQX435" s="410"/>
      <c r="EQY435" s="410"/>
      <c r="EQZ435" s="410"/>
      <c r="ERA435" s="410"/>
      <c r="ERB435" s="410"/>
      <c r="ERC435" s="410"/>
      <c r="ERD435" s="410"/>
      <c r="ERE435" s="410"/>
      <c r="ERF435" s="410"/>
      <c r="ERG435" s="410"/>
      <c r="ERH435" s="410"/>
      <c r="ERI435" s="410"/>
      <c r="ERJ435" s="410"/>
      <c r="ERK435" s="410"/>
      <c r="ERL435" s="410"/>
      <c r="ERM435" s="410"/>
      <c r="ERN435" s="410"/>
      <c r="ERO435" s="410"/>
      <c r="ERP435" s="410"/>
      <c r="ERQ435" s="410"/>
      <c r="ERR435" s="410"/>
      <c r="ERS435" s="410"/>
      <c r="ERT435" s="410"/>
      <c r="ERU435" s="410"/>
      <c r="ERV435" s="410"/>
      <c r="ERW435" s="410"/>
      <c r="ERX435" s="410"/>
      <c r="ERY435" s="410"/>
      <c r="ERZ435" s="410"/>
      <c r="ESA435" s="410"/>
      <c r="ESB435" s="410"/>
      <c r="ESC435" s="410"/>
      <c r="ESD435" s="410"/>
      <c r="ESE435" s="410"/>
      <c r="ESF435" s="410"/>
      <c r="ESG435" s="410"/>
      <c r="ESH435" s="410"/>
      <c r="ESI435" s="410"/>
      <c r="ESJ435" s="410"/>
      <c r="ESK435" s="410"/>
      <c r="ESL435" s="410"/>
      <c r="ESM435" s="410"/>
      <c r="ESN435" s="410"/>
      <c r="ESO435" s="410"/>
      <c r="ESP435" s="410"/>
      <c r="ESQ435" s="410"/>
      <c r="ESR435" s="410"/>
      <c r="ESS435" s="410"/>
      <c r="EST435" s="410"/>
      <c r="ESU435" s="410"/>
      <c r="ESV435" s="410"/>
      <c r="ESW435" s="410"/>
      <c r="ESX435" s="410"/>
      <c r="ESY435" s="410"/>
      <c r="ESZ435" s="410"/>
      <c r="ETA435" s="410"/>
      <c r="ETB435" s="410"/>
      <c r="ETC435" s="410"/>
      <c r="ETD435" s="410"/>
      <c r="ETE435" s="410"/>
      <c r="ETF435" s="410"/>
      <c r="ETG435" s="410"/>
      <c r="ETH435" s="410"/>
      <c r="ETI435" s="410"/>
      <c r="ETJ435" s="410"/>
      <c r="ETK435" s="410"/>
      <c r="ETL435" s="410"/>
      <c r="ETM435" s="410"/>
      <c r="ETN435" s="410"/>
      <c r="ETO435" s="410"/>
      <c r="ETP435" s="410"/>
      <c r="ETQ435" s="410"/>
      <c r="ETR435" s="410"/>
      <c r="ETS435" s="410"/>
      <c r="ETT435" s="410"/>
      <c r="ETU435" s="410"/>
      <c r="ETV435" s="410"/>
      <c r="ETW435" s="410"/>
      <c r="ETX435" s="410"/>
      <c r="ETY435" s="410"/>
      <c r="ETZ435" s="410"/>
      <c r="EUA435" s="410"/>
      <c r="EUB435" s="410"/>
      <c r="EUC435" s="410"/>
      <c r="EUD435" s="410"/>
      <c r="EUE435" s="410"/>
      <c r="EUF435" s="410"/>
      <c r="EUG435" s="410"/>
      <c r="EUH435" s="410"/>
      <c r="EUI435" s="410"/>
      <c r="EUJ435" s="410"/>
      <c r="EUK435" s="410"/>
      <c r="EUL435" s="410"/>
      <c r="EUM435" s="410"/>
      <c r="EUN435" s="410"/>
      <c r="EUO435" s="410"/>
      <c r="EUP435" s="410"/>
      <c r="EUQ435" s="410"/>
      <c r="EUR435" s="410"/>
      <c r="EUS435" s="410"/>
      <c r="EUT435" s="410"/>
      <c r="EUU435" s="410"/>
      <c r="EUV435" s="410"/>
      <c r="EUW435" s="410"/>
      <c r="EUX435" s="410"/>
      <c r="EUY435" s="410"/>
      <c r="EUZ435" s="410"/>
      <c r="EVA435" s="410"/>
      <c r="EVB435" s="410"/>
      <c r="EVC435" s="410"/>
      <c r="EVD435" s="410"/>
      <c r="EVE435" s="410"/>
      <c r="EVF435" s="410"/>
      <c r="EVG435" s="410"/>
      <c r="EVH435" s="410"/>
      <c r="EVI435" s="410"/>
      <c r="EVJ435" s="410"/>
      <c r="EVK435" s="410"/>
      <c r="EVL435" s="410"/>
      <c r="EVM435" s="410"/>
      <c r="EVN435" s="410"/>
      <c r="EVO435" s="410"/>
      <c r="EVP435" s="410"/>
      <c r="EVQ435" s="410"/>
      <c r="EVR435" s="410"/>
      <c r="EVS435" s="410"/>
      <c r="EVT435" s="410"/>
      <c r="EVU435" s="410"/>
      <c r="EVV435" s="410"/>
      <c r="EVW435" s="410"/>
      <c r="EVX435" s="410"/>
      <c r="EVY435" s="410"/>
      <c r="EVZ435" s="410"/>
      <c r="EWA435" s="410"/>
      <c r="EWB435" s="410"/>
      <c r="EWC435" s="410"/>
      <c r="EWD435" s="410"/>
      <c r="EWE435" s="410"/>
      <c r="EWF435" s="410"/>
      <c r="EWG435" s="410"/>
      <c r="EWH435" s="410"/>
      <c r="EWI435" s="410"/>
      <c r="EWJ435" s="410"/>
      <c r="EWK435" s="410"/>
      <c r="EWL435" s="410"/>
      <c r="EWM435" s="410"/>
      <c r="EWN435" s="410"/>
      <c r="EWO435" s="410"/>
      <c r="EWP435" s="410"/>
      <c r="EWQ435" s="410"/>
      <c r="EWR435" s="410"/>
      <c r="EWS435" s="410"/>
      <c r="EWT435" s="410"/>
      <c r="EWU435" s="410"/>
      <c r="EWV435" s="410"/>
      <c r="EWW435" s="410"/>
      <c r="EWX435" s="410"/>
      <c r="EWY435" s="410"/>
      <c r="EWZ435" s="410"/>
      <c r="EXA435" s="410"/>
      <c r="EXB435" s="410"/>
      <c r="EXC435" s="410"/>
      <c r="EXD435" s="410"/>
      <c r="EXE435" s="410"/>
      <c r="EXF435" s="410"/>
      <c r="EXG435" s="410"/>
      <c r="EXH435" s="410"/>
      <c r="EXI435" s="410"/>
      <c r="EXJ435" s="410"/>
      <c r="EXK435" s="410"/>
      <c r="EXL435" s="410"/>
      <c r="EXM435" s="410"/>
      <c r="EXN435" s="410"/>
      <c r="EXO435" s="410"/>
      <c r="EXP435" s="410"/>
      <c r="EXQ435" s="410"/>
      <c r="EXR435" s="410"/>
      <c r="EXS435" s="410"/>
      <c r="EXT435" s="410"/>
      <c r="EXU435" s="410"/>
      <c r="EXV435" s="410"/>
      <c r="EXW435" s="410"/>
      <c r="EXX435" s="410"/>
      <c r="EXY435" s="410"/>
      <c r="EXZ435" s="410"/>
      <c r="EYA435" s="410"/>
      <c r="EYB435" s="410"/>
      <c r="EYC435" s="410"/>
      <c r="EYD435" s="410"/>
      <c r="EYE435" s="410"/>
      <c r="EYF435" s="410"/>
      <c r="EYG435" s="410"/>
      <c r="EYH435" s="410"/>
      <c r="EYI435" s="410"/>
      <c r="EYJ435" s="410"/>
      <c r="EYK435" s="410"/>
      <c r="EYL435" s="410"/>
      <c r="EYM435" s="410"/>
      <c r="EYN435" s="410"/>
      <c r="EYO435" s="410"/>
      <c r="EYP435" s="410"/>
      <c r="EYQ435" s="410"/>
      <c r="EYR435" s="410"/>
      <c r="EYS435" s="410"/>
      <c r="EYT435" s="410"/>
      <c r="EYU435" s="410"/>
      <c r="EYV435" s="410"/>
      <c r="EYW435" s="410"/>
      <c r="EYX435" s="410"/>
      <c r="EYY435" s="410"/>
      <c r="EYZ435" s="410"/>
      <c r="EZA435" s="410"/>
      <c r="EZB435" s="410"/>
      <c r="EZC435" s="410"/>
      <c r="EZD435" s="410"/>
      <c r="EZE435" s="410"/>
      <c r="EZF435" s="410"/>
      <c r="EZG435" s="410"/>
      <c r="EZH435" s="410"/>
      <c r="EZI435" s="410"/>
      <c r="EZJ435" s="410"/>
      <c r="EZK435" s="410"/>
      <c r="EZL435" s="410"/>
      <c r="EZM435" s="410"/>
      <c r="EZN435" s="410"/>
      <c r="EZO435" s="410"/>
      <c r="EZP435" s="410"/>
      <c r="EZQ435" s="410"/>
      <c r="EZR435" s="410"/>
      <c r="EZS435" s="410"/>
      <c r="EZT435" s="410"/>
      <c r="EZU435" s="410"/>
      <c r="EZV435" s="410"/>
      <c r="EZW435" s="410"/>
      <c r="EZX435" s="410"/>
      <c r="EZY435" s="410"/>
      <c r="EZZ435" s="410"/>
      <c r="FAA435" s="410"/>
      <c r="FAB435" s="410"/>
      <c r="FAC435" s="410"/>
      <c r="FAD435" s="410"/>
      <c r="FAE435" s="410"/>
      <c r="FAF435" s="410"/>
      <c r="FAG435" s="410"/>
      <c r="FAH435" s="410"/>
      <c r="FAI435" s="410"/>
      <c r="FAJ435" s="410"/>
      <c r="FAK435" s="410"/>
      <c r="FAL435" s="410"/>
      <c r="FAM435" s="410"/>
      <c r="FAN435" s="410"/>
      <c r="FAO435" s="410"/>
      <c r="FAP435" s="410"/>
      <c r="FAQ435" s="410"/>
      <c r="FAR435" s="410"/>
      <c r="FAS435" s="410"/>
      <c r="FAT435" s="410"/>
      <c r="FAU435" s="410"/>
      <c r="FAV435" s="410"/>
      <c r="FAW435" s="410"/>
      <c r="FAX435" s="410"/>
      <c r="FAY435" s="410"/>
      <c r="FAZ435" s="410"/>
      <c r="FBA435" s="410"/>
      <c r="FBB435" s="410"/>
      <c r="FBC435" s="410"/>
      <c r="FBD435" s="410"/>
      <c r="FBE435" s="410"/>
      <c r="FBF435" s="410"/>
      <c r="FBG435" s="410"/>
      <c r="FBH435" s="410"/>
      <c r="FBI435" s="410"/>
      <c r="FBJ435" s="410"/>
      <c r="FBK435" s="410"/>
      <c r="FBL435" s="410"/>
      <c r="FBM435" s="410"/>
      <c r="FBN435" s="410"/>
      <c r="FBO435" s="410"/>
      <c r="FBP435" s="410"/>
      <c r="FBQ435" s="410"/>
      <c r="FBR435" s="410"/>
      <c r="FBS435" s="410"/>
      <c r="FBT435" s="410"/>
      <c r="FBU435" s="410"/>
      <c r="FBV435" s="410"/>
      <c r="FBW435" s="410"/>
      <c r="FBX435" s="410"/>
      <c r="FBY435" s="410"/>
      <c r="FBZ435" s="410"/>
      <c r="FCA435" s="410"/>
      <c r="FCB435" s="410"/>
      <c r="FCC435" s="410"/>
      <c r="FCD435" s="410"/>
      <c r="FCE435" s="410"/>
      <c r="FCF435" s="410"/>
      <c r="FCG435" s="410"/>
      <c r="FCH435" s="410"/>
      <c r="FCI435" s="410"/>
      <c r="FCJ435" s="410"/>
      <c r="FCK435" s="410"/>
      <c r="FCL435" s="410"/>
      <c r="FCM435" s="410"/>
      <c r="FCN435" s="410"/>
      <c r="FCO435" s="410"/>
      <c r="FCP435" s="410"/>
      <c r="FCQ435" s="410"/>
      <c r="FCR435" s="410"/>
      <c r="FCS435" s="410"/>
      <c r="FCT435" s="410"/>
      <c r="FCU435" s="410"/>
      <c r="FCV435" s="410"/>
      <c r="FCW435" s="410"/>
      <c r="FCX435" s="410"/>
      <c r="FCY435" s="410"/>
      <c r="FCZ435" s="410"/>
      <c r="FDA435" s="410"/>
      <c r="FDB435" s="410"/>
      <c r="FDC435" s="410"/>
      <c r="FDD435" s="410"/>
      <c r="FDE435" s="410"/>
      <c r="FDF435" s="410"/>
      <c r="FDG435" s="410"/>
      <c r="FDH435" s="410"/>
      <c r="FDI435" s="410"/>
      <c r="FDJ435" s="410"/>
      <c r="FDK435" s="410"/>
      <c r="FDL435" s="410"/>
      <c r="FDM435" s="410"/>
      <c r="FDN435" s="410"/>
      <c r="FDO435" s="410"/>
      <c r="FDP435" s="410"/>
      <c r="FDQ435" s="410"/>
      <c r="FDR435" s="410"/>
      <c r="FDS435" s="410"/>
      <c r="FDT435" s="410"/>
      <c r="FDU435" s="410"/>
      <c r="FDV435" s="410"/>
      <c r="FDW435" s="410"/>
      <c r="FDX435" s="410"/>
      <c r="FDY435" s="410"/>
      <c r="FDZ435" s="410"/>
      <c r="FEA435" s="410"/>
      <c r="FEB435" s="410"/>
      <c r="FEC435" s="410"/>
      <c r="FED435" s="410"/>
      <c r="FEE435" s="410"/>
      <c r="FEF435" s="410"/>
      <c r="FEG435" s="410"/>
      <c r="FEH435" s="410"/>
      <c r="FEI435" s="410"/>
      <c r="FEJ435" s="410"/>
      <c r="FEK435" s="410"/>
      <c r="FEL435" s="410"/>
      <c r="FEM435" s="410"/>
      <c r="FEN435" s="410"/>
      <c r="FEO435" s="410"/>
      <c r="FEP435" s="410"/>
      <c r="FEQ435" s="410"/>
      <c r="FER435" s="410"/>
      <c r="FES435" s="410"/>
      <c r="FET435" s="410"/>
      <c r="FEU435" s="410"/>
      <c r="FEV435" s="410"/>
      <c r="FEW435" s="410"/>
      <c r="FEX435" s="410"/>
      <c r="FEY435" s="410"/>
      <c r="FEZ435" s="410"/>
      <c r="FFA435" s="410"/>
      <c r="FFB435" s="410"/>
      <c r="FFC435" s="410"/>
      <c r="FFD435" s="410"/>
      <c r="FFE435" s="410"/>
      <c r="FFF435" s="410"/>
      <c r="FFG435" s="410"/>
      <c r="FFH435" s="410"/>
      <c r="FFI435" s="410"/>
      <c r="FFJ435" s="410"/>
      <c r="FFK435" s="410"/>
      <c r="FFL435" s="410"/>
      <c r="FFM435" s="410"/>
      <c r="FFN435" s="410"/>
      <c r="FFO435" s="410"/>
      <c r="FFP435" s="410"/>
      <c r="FFQ435" s="410"/>
      <c r="FFR435" s="410"/>
      <c r="FFS435" s="410"/>
      <c r="FFT435" s="410"/>
      <c r="FFU435" s="410"/>
      <c r="FFV435" s="410"/>
      <c r="FFW435" s="410"/>
      <c r="FFX435" s="410"/>
      <c r="FFY435" s="410"/>
      <c r="FFZ435" s="410"/>
      <c r="FGA435" s="410"/>
      <c r="FGB435" s="410"/>
      <c r="FGC435" s="410"/>
      <c r="FGD435" s="410"/>
      <c r="FGE435" s="410"/>
      <c r="FGF435" s="410"/>
      <c r="FGG435" s="410"/>
      <c r="FGH435" s="410"/>
      <c r="FGI435" s="410"/>
      <c r="FGJ435" s="410"/>
      <c r="FGK435" s="410"/>
      <c r="FGL435" s="410"/>
      <c r="FGM435" s="410"/>
      <c r="FGN435" s="410"/>
      <c r="FGO435" s="410"/>
      <c r="FGP435" s="410"/>
      <c r="FGQ435" s="410"/>
      <c r="FGR435" s="410"/>
      <c r="FGS435" s="410"/>
      <c r="FGT435" s="410"/>
      <c r="FGU435" s="410"/>
      <c r="FGV435" s="410"/>
      <c r="FGW435" s="410"/>
      <c r="FGX435" s="410"/>
      <c r="FGY435" s="410"/>
      <c r="FGZ435" s="410"/>
      <c r="FHA435" s="410"/>
      <c r="FHB435" s="410"/>
      <c r="FHC435" s="410"/>
      <c r="FHD435" s="410"/>
      <c r="FHE435" s="410"/>
      <c r="FHF435" s="410"/>
      <c r="FHG435" s="410"/>
      <c r="FHH435" s="410"/>
      <c r="FHI435" s="410"/>
      <c r="FHJ435" s="410"/>
      <c r="FHK435" s="410"/>
      <c r="FHL435" s="410"/>
      <c r="FHM435" s="410"/>
      <c r="FHN435" s="410"/>
      <c r="FHO435" s="410"/>
      <c r="FHP435" s="410"/>
      <c r="FHQ435" s="410"/>
      <c r="FHR435" s="410"/>
      <c r="FHS435" s="410"/>
      <c r="FHT435" s="410"/>
      <c r="FHU435" s="410"/>
      <c r="FHV435" s="410"/>
      <c r="FHW435" s="410"/>
      <c r="FHX435" s="410"/>
      <c r="FHY435" s="410"/>
      <c r="FHZ435" s="410"/>
      <c r="FIA435" s="410"/>
      <c r="FIB435" s="410"/>
      <c r="FIC435" s="410"/>
      <c r="FID435" s="410"/>
      <c r="FIE435" s="410"/>
      <c r="FIF435" s="410"/>
      <c r="FIG435" s="410"/>
      <c r="FIH435" s="410"/>
      <c r="FII435" s="410"/>
      <c r="FIJ435" s="410"/>
      <c r="FIK435" s="410"/>
      <c r="FIL435" s="410"/>
      <c r="FIM435" s="410"/>
      <c r="FIN435" s="410"/>
      <c r="FIO435" s="410"/>
      <c r="FIP435" s="410"/>
      <c r="FIQ435" s="410"/>
      <c r="FIR435" s="410"/>
      <c r="FIS435" s="410"/>
      <c r="FIT435" s="410"/>
      <c r="FIU435" s="410"/>
      <c r="FIV435" s="410"/>
      <c r="FIW435" s="410"/>
      <c r="FIX435" s="410"/>
      <c r="FIY435" s="410"/>
      <c r="FIZ435" s="410"/>
      <c r="FJA435" s="410"/>
      <c r="FJB435" s="410"/>
      <c r="FJC435" s="410"/>
      <c r="FJD435" s="410"/>
      <c r="FJE435" s="410"/>
      <c r="FJF435" s="410"/>
      <c r="FJG435" s="410"/>
      <c r="FJH435" s="410"/>
      <c r="FJI435" s="410"/>
      <c r="FJJ435" s="410"/>
      <c r="FJK435" s="410"/>
      <c r="FJL435" s="410"/>
      <c r="FJM435" s="410"/>
      <c r="FJN435" s="410"/>
      <c r="FJO435" s="410"/>
      <c r="FJP435" s="410"/>
      <c r="FJQ435" s="410"/>
      <c r="FJR435" s="410"/>
      <c r="FJS435" s="410"/>
      <c r="FJT435" s="410"/>
      <c r="FJU435" s="410"/>
      <c r="FJV435" s="410"/>
      <c r="FJW435" s="410"/>
      <c r="FJX435" s="410"/>
      <c r="FJY435" s="410"/>
      <c r="FJZ435" s="410"/>
      <c r="FKA435" s="410"/>
      <c r="FKB435" s="410"/>
      <c r="FKC435" s="410"/>
      <c r="FKD435" s="410"/>
      <c r="FKE435" s="410"/>
      <c r="FKF435" s="410"/>
      <c r="FKG435" s="410"/>
      <c r="FKH435" s="410"/>
      <c r="FKI435" s="410"/>
      <c r="FKJ435" s="410"/>
      <c r="FKK435" s="410"/>
      <c r="FKL435" s="410"/>
      <c r="FKM435" s="410"/>
      <c r="FKN435" s="410"/>
      <c r="FKO435" s="410"/>
      <c r="FKP435" s="410"/>
      <c r="FKQ435" s="410"/>
      <c r="FKR435" s="410"/>
      <c r="FKS435" s="410"/>
      <c r="FKT435" s="410"/>
      <c r="FKU435" s="410"/>
      <c r="FKV435" s="410"/>
      <c r="FKW435" s="410"/>
      <c r="FKX435" s="410"/>
      <c r="FKY435" s="410"/>
      <c r="FKZ435" s="410"/>
      <c r="FLA435" s="410"/>
      <c r="FLB435" s="410"/>
      <c r="FLC435" s="410"/>
      <c r="FLD435" s="410"/>
      <c r="FLE435" s="410"/>
      <c r="FLF435" s="410"/>
      <c r="FLG435" s="410"/>
      <c r="FLH435" s="410"/>
      <c r="FLI435" s="410"/>
      <c r="FLJ435" s="410"/>
      <c r="FLK435" s="410"/>
      <c r="FLL435" s="410"/>
      <c r="FLM435" s="410"/>
      <c r="FLN435" s="410"/>
      <c r="FLO435" s="410"/>
      <c r="FLP435" s="410"/>
      <c r="FLQ435" s="410"/>
      <c r="FLR435" s="410"/>
      <c r="FLS435" s="410"/>
      <c r="FLT435" s="410"/>
      <c r="FLU435" s="410"/>
      <c r="FLV435" s="410"/>
      <c r="FLW435" s="410"/>
      <c r="FLX435" s="410"/>
      <c r="FLY435" s="410"/>
      <c r="FLZ435" s="410"/>
      <c r="FMA435" s="410"/>
      <c r="FMB435" s="410"/>
      <c r="FMC435" s="410"/>
      <c r="FMD435" s="410"/>
      <c r="FME435" s="410"/>
      <c r="FMF435" s="410"/>
      <c r="FMG435" s="410"/>
      <c r="FMH435" s="410"/>
      <c r="FMI435" s="410"/>
      <c r="FMJ435" s="410"/>
      <c r="FMK435" s="410"/>
      <c r="FML435" s="410"/>
      <c r="FMM435" s="410"/>
      <c r="FMN435" s="410"/>
      <c r="FMO435" s="410"/>
      <c r="FMP435" s="410"/>
      <c r="FMQ435" s="410"/>
      <c r="FMR435" s="410"/>
      <c r="FMS435" s="410"/>
      <c r="FMT435" s="410"/>
      <c r="FMU435" s="410"/>
      <c r="FMV435" s="410"/>
      <c r="FMW435" s="410"/>
      <c r="FMX435" s="410"/>
      <c r="FMY435" s="410"/>
      <c r="FMZ435" s="410"/>
      <c r="FNA435" s="410"/>
      <c r="FNB435" s="410"/>
      <c r="FNC435" s="410"/>
      <c r="FND435" s="410"/>
      <c r="FNE435" s="410"/>
      <c r="FNF435" s="410"/>
      <c r="FNG435" s="410"/>
      <c r="FNH435" s="410"/>
      <c r="FNI435" s="410"/>
      <c r="FNJ435" s="410"/>
      <c r="FNK435" s="410"/>
      <c r="FNL435" s="410"/>
      <c r="FNM435" s="410"/>
      <c r="FNN435" s="410"/>
      <c r="FNO435" s="410"/>
      <c r="FNP435" s="410"/>
      <c r="FNQ435" s="410"/>
      <c r="FNR435" s="410"/>
      <c r="FNS435" s="410"/>
      <c r="FNT435" s="410"/>
      <c r="FNU435" s="410"/>
      <c r="FNV435" s="410"/>
      <c r="FNW435" s="410"/>
      <c r="FNX435" s="410"/>
      <c r="FNY435" s="410"/>
      <c r="FNZ435" s="410"/>
      <c r="FOA435" s="410"/>
      <c r="FOB435" s="410"/>
      <c r="FOC435" s="410"/>
      <c r="FOD435" s="410"/>
      <c r="FOE435" s="410"/>
      <c r="FOF435" s="410"/>
      <c r="FOG435" s="410"/>
      <c r="FOH435" s="410"/>
      <c r="FOI435" s="410"/>
      <c r="FOJ435" s="410"/>
      <c r="FOK435" s="410"/>
      <c r="FOL435" s="410"/>
      <c r="FOM435" s="410"/>
      <c r="FON435" s="410"/>
      <c r="FOO435" s="410"/>
      <c r="FOP435" s="410"/>
      <c r="FOQ435" s="410"/>
      <c r="FOR435" s="410"/>
      <c r="FOS435" s="410"/>
      <c r="FOT435" s="410"/>
      <c r="FOU435" s="410"/>
      <c r="FOV435" s="410"/>
      <c r="FOW435" s="410"/>
      <c r="FOX435" s="410"/>
      <c r="FOY435" s="410"/>
      <c r="FOZ435" s="410"/>
      <c r="FPA435" s="410"/>
      <c r="FPB435" s="410"/>
      <c r="FPC435" s="410"/>
      <c r="FPD435" s="410"/>
      <c r="FPE435" s="410"/>
      <c r="FPF435" s="410"/>
      <c r="FPG435" s="410"/>
      <c r="FPH435" s="410"/>
      <c r="FPI435" s="410"/>
      <c r="FPJ435" s="410"/>
      <c r="FPK435" s="410"/>
      <c r="FPL435" s="410"/>
      <c r="FPM435" s="410"/>
      <c r="FPN435" s="410"/>
      <c r="FPO435" s="410"/>
      <c r="FPP435" s="410"/>
      <c r="FPQ435" s="410"/>
      <c r="FPR435" s="410"/>
      <c r="FPS435" s="410"/>
      <c r="FPT435" s="410"/>
      <c r="FPU435" s="410"/>
      <c r="FPV435" s="410"/>
      <c r="FPW435" s="410"/>
      <c r="FPX435" s="410"/>
      <c r="FPY435" s="410"/>
      <c r="FPZ435" s="410"/>
      <c r="FQA435" s="410"/>
      <c r="FQB435" s="410"/>
      <c r="FQC435" s="410"/>
      <c r="FQD435" s="410"/>
      <c r="FQE435" s="410"/>
      <c r="FQF435" s="410"/>
      <c r="FQG435" s="410"/>
      <c r="FQH435" s="410"/>
      <c r="FQI435" s="410"/>
      <c r="FQJ435" s="410"/>
      <c r="FQK435" s="410"/>
      <c r="FQL435" s="410"/>
      <c r="FQM435" s="410"/>
      <c r="FQN435" s="410"/>
      <c r="FQO435" s="410"/>
      <c r="FQP435" s="410"/>
      <c r="FQQ435" s="410"/>
      <c r="FQR435" s="410"/>
      <c r="FQS435" s="410"/>
      <c r="FQT435" s="410"/>
      <c r="FQU435" s="410"/>
      <c r="FQV435" s="410"/>
      <c r="FQW435" s="410"/>
      <c r="FQX435" s="410"/>
      <c r="FQY435" s="410"/>
      <c r="FQZ435" s="410"/>
      <c r="FRA435" s="410"/>
      <c r="FRB435" s="410"/>
      <c r="FRC435" s="410"/>
      <c r="FRD435" s="410"/>
      <c r="FRE435" s="410"/>
      <c r="FRF435" s="410"/>
      <c r="FRG435" s="410"/>
      <c r="FRH435" s="410"/>
      <c r="FRI435" s="410"/>
      <c r="FRJ435" s="410"/>
      <c r="FRK435" s="410"/>
      <c r="FRL435" s="410"/>
      <c r="FRM435" s="410"/>
      <c r="FRN435" s="410"/>
      <c r="FRO435" s="410"/>
      <c r="FRP435" s="410"/>
      <c r="FRQ435" s="410"/>
      <c r="FRR435" s="410"/>
      <c r="FRS435" s="410"/>
      <c r="FRT435" s="410"/>
      <c r="FRU435" s="410"/>
      <c r="FRV435" s="410"/>
      <c r="FRW435" s="410"/>
      <c r="FRX435" s="410"/>
      <c r="FRY435" s="410"/>
      <c r="FRZ435" s="410"/>
      <c r="FSA435" s="410"/>
      <c r="FSB435" s="410"/>
      <c r="FSC435" s="410"/>
      <c r="FSD435" s="410"/>
      <c r="FSE435" s="410"/>
      <c r="FSF435" s="410"/>
      <c r="FSG435" s="410"/>
      <c r="FSH435" s="410"/>
      <c r="FSI435" s="410"/>
      <c r="FSJ435" s="410"/>
      <c r="FSK435" s="410"/>
      <c r="FSL435" s="410"/>
      <c r="FSM435" s="410"/>
      <c r="FSN435" s="410"/>
      <c r="FSO435" s="410"/>
      <c r="FSP435" s="410"/>
      <c r="FSQ435" s="410"/>
      <c r="FSR435" s="410"/>
      <c r="FSS435" s="410"/>
      <c r="FST435" s="410"/>
      <c r="FSU435" s="410"/>
      <c r="FSV435" s="410"/>
      <c r="FSW435" s="410"/>
      <c r="FSX435" s="410"/>
      <c r="FSY435" s="410"/>
      <c r="FSZ435" s="410"/>
      <c r="FTA435" s="410"/>
      <c r="FTB435" s="410"/>
      <c r="FTC435" s="410"/>
      <c r="FTD435" s="410"/>
      <c r="FTE435" s="410"/>
      <c r="FTF435" s="410"/>
      <c r="FTG435" s="410"/>
      <c r="FTH435" s="410"/>
      <c r="FTI435" s="410"/>
      <c r="FTJ435" s="410"/>
      <c r="FTK435" s="410"/>
      <c r="FTL435" s="410"/>
      <c r="FTM435" s="410"/>
      <c r="FTN435" s="410"/>
      <c r="FTO435" s="410"/>
      <c r="FTP435" s="410"/>
      <c r="FTQ435" s="410"/>
      <c r="FTR435" s="410"/>
      <c r="FTS435" s="410"/>
      <c r="FTT435" s="410"/>
      <c r="FTU435" s="410"/>
      <c r="FTV435" s="410"/>
      <c r="FTW435" s="410"/>
      <c r="FTX435" s="410"/>
      <c r="FTY435" s="410"/>
      <c r="FTZ435" s="410"/>
      <c r="FUA435" s="410"/>
      <c r="FUB435" s="410"/>
      <c r="FUC435" s="410"/>
      <c r="FUD435" s="410"/>
      <c r="FUE435" s="410"/>
      <c r="FUF435" s="410"/>
      <c r="FUG435" s="410"/>
      <c r="FUH435" s="410"/>
      <c r="FUI435" s="410"/>
      <c r="FUJ435" s="410"/>
      <c r="FUK435" s="410"/>
      <c r="FUL435" s="410"/>
      <c r="FUM435" s="410"/>
      <c r="FUN435" s="410"/>
      <c r="FUO435" s="410"/>
      <c r="FUP435" s="410"/>
      <c r="FUQ435" s="410"/>
      <c r="FUR435" s="410"/>
      <c r="FUS435" s="410"/>
      <c r="FUT435" s="410"/>
      <c r="FUU435" s="410"/>
      <c r="FUV435" s="410"/>
      <c r="FUW435" s="410"/>
      <c r="FUX435" s="410"/>
      <c r="FUY435" s="410"/>
      <c r="FUZ435" s="410"/>
      <c r="FVA435" s="410"/>
      <c r="FVB435" s="410"/>
      <c r="FVC435" s="410"/>
      <c r="FVD435" s="410"/>
      <c r="FVE435" s="410"/>
      <c r="FVF435" s="410"/>
      <c r="FVG435" s="410"/>
      <c r="FVH435" s="410"/>
      <c r="FVI435" s="410"/>
      <c r="FVJ435" s="410"/>
      <c r="FVK435" s="410"/>
      <c r="FVL435" s="410"/>
      <c r="FVM435" s="410"/>
      <c r="FVN435" s="410"/>
      <c r="FVO435" s="410"/>
      <c r="FVP435" s="410"/>
      <c r="FVQ435" s="410"/>
      <c r="FVR435" s="410"/>
      <c r="FVS435" s="410"/>
      <c r="FVT435" s="410"/>
      <c r="FVU435" s="410"/>
      <c r="FVV435" s="410"/>
      <c r="FVW435" s="410"/>
      <c r="FVX435" s="410"/>
      <c r="FVY435" s="410"/>
      <c r="FVZ435" s="410"/>
      <c r="FWA435" s="410"/>
      <c r="FWB435" s="410"/>
      <c r="FWC435" s="410"/>
      <c r="FWD435" s="410"/>
      <c r="FWE435" s="410"/>
      <c r="FWF435" s="410"/>
      <c r="FWG435" s="410"/>
      <c r="FWH435" s="410"/>
      <c r="FWI435" s="410"/>
      <c r="FWJ435" s="410"/>
      <c r="FWK435" s="410"/>
      <c r="FWL435" s="410"/>
      <c r="FWM435" s="410"/>
      <c r="FWN435" s="410"/>
      <c r="FWO435" s="410"/>
      <c r="FWP435" s="410"/>
      <c r="FWQ435" s="410"/>
      <c r="FWR435" s="410"/>
      <c r="FWS435" s="410"/>
      <c r="FWT435" s="410"/>
      <c r="FWU435" s="410"/>
      <c r="FWV435" s="410"/>
      <c r="FWW435" s="410"/>
      <c r="FWX435" s="410"/>
      <c r="FWY435" s="410"/>
      <c r="FWZ435" s="410"/>
      <c r="FXA435" s="410"/>
      <c r="FXB435" s="410"/>
      <c r="FXC435" s="410"/>
      <c r="FXD435" s="410"/>
      <c r="FXE435" s="410"/>
      <c r="FXF435" s="410"/>
      <c r="FXG435" s="410"/>
      <c r="FXH435" s="410"/>
      <c r="FXI435" s="410"/>
      <c r="FXJ435" s="410"/>
      <c r="FXK435" s="410"/>
      <c r="FXL435" s="410"/>
      <c r="FXM435" s="410"/>
      <c r="FXN435" s="410"/>
      <c r="FXO435" s="410"/>
      <c r="FXP435" s="410"/>
      <c r="FXQ435" s="410"/>
      <c r="FXR435" s="410"/>
      <c r="FXS435" s="410"/>
      <c r="FXT435" s="410"/>
      <c r="FXU435" s="410"/>
      <c r="FXV435" s="410"/>
      <c r="FXW435" s="410"/>
      <c r="FXX435" s="410"/>
      <c r="FXY435" s="410"/>
      <c r="FXZ435" s="410"/>
      <c r="FYA435" s="410"/>
      <c r="FYB435" s="410"/>
      <c r="FYC435" s="410"/>
      <c r="FYD435" s="410"/>
      <c r="FYE435" s="410"/>
      <c r="FYF435" s="410"/>
      <c r="FYG435" s="410"/>
      <c r="FYH435" s="410"/>
      <c r="FYI435" s="410"/>
      <c r="FYJ435" s="410"/>
      <c r="FYK435" s="410"/>
      <c r="FYL435" s="410"/>
      <c r="FYM435" s="410"/>
      <c r="FYN435" s="410"/>
      <c r="FYO435" s="410"/>
      <c r="FYP435" s="410"/>
      <c r="FYQ435" s="410"/>
      <c r="FYR435" s="410"/>
      <c r="FYS435" s="410"/>
      <c r="FYT435" s="410"/>
      <c r="FYU435" s="410"/>
      <c r="FYV435" s="410"/>
      <c r="FYW435" s="410"/>
      <c r="FYX435" s="410"/>
      <c r="FYY435" s="410"/>
      <c r="FYZ435" s="410"/>
      <c r="FZA435" s="410"/>
      <c r="FZB435" s="410"/>
      <c r="FZC435" s="410"/>
      <c r="FZD435" s="410"/>
      <c r="FZE435" s="410"/>
      <c r="FZF435" s="410"/>
      <c r="FZG435" s="410"/>
      <c r="FZH435" s="410"/>
      <c r="FZI435" s="410"/>
      <c r="FZJ435" s="410"/>
      <c r="FZK435" s="410"/>
      <c r="FZL435" s="410"/>
      <c r="FZM435" s="410"/>
      <c r="FZN435" s="410"/>
      <c r="FZO435" s="410"/>
      <c r="FZP435" s="410"/>
      <c r="FZQ435" s="410"/>
      <c r="FZR435" s="410"/>
      <c r="FZS435" s="410"/>
      <c r="FZT435" s="410"/>
      <c r="FZU435" s="410"/>
      <c r="FZV435" s="410"/>
      <c r="FZW435" s="410"/>
      <c r="FZX435" s="410"/>
      <c r="FZY435" s="410"/>
      <c r="FZZ435" s="410"/>
      <c r="GAA435" s="410"/>
      <c r="GAB435" s="410"/>
      <c r="GAC435" s="410"/>
      <c r="GAD435" s="410"/>
      <c r="GAE435" s="410"/>
      <c r="GAF435" s="410"/>
      <c r="GAG435" s="410"/>
      <c r="GAH435" s="410"/>
      <c r="GAI435" s="410"/>
      <c r="GAJ435" s="410"/>
      <c r="GAK435" s="410"/>
      <c r="GAL435" s="410"/>
      <c r="GAM435" s="410"/>
      <c r="GAN435" s="410"/>
      <c r="GAO435" s="410"/>
      <c r="GAP435" s="410"/>
      <c r="GAQ435" s="410"/>
      <c r="GAR435" s="410"/>
      <c r="GAS435" s="410"/>
      <c r="GAT435" s="410"/>
      <c r="GAU435" s="410"/>
      <c r="GAV435" s="410"/>
      <c r="GAW435" s="410"/>
      <c r="GAX435" s="410"/>
      <c r="GAY435" s="410"/>
      <c r="GAZ435" s="410"/>
      <c r="GBA435" s="410"/>
      <c r="GBB435" s="410"/>
      <c r="GBC435" s="410"/>
      <c r="GBD435" s="410"/>
      <c r="GBE435" s="410"/>
      <c r="GBF435" s="410"/>
      <c r="GBG435" s="410"/>
      <c r="GBH435" s="410"/>
      <c r="GBI435" s="410"/>
      <c r="GBJ435" s="410"/>
      <c r="GBK435" s="410"/>
      <c r="GBL435" s="410"/>
      <c r="GBM435" s="410"/>
      <c r="GBN435" s="410"/>
      <c r="GBO435" s="410"/>
      <c r="GBP435" s="410"/>
      <c r="GBQ435" s="410"/>
      <c r="GBR435" s="410"/>
      <c r="GBS435" s="410"/>
      <c r="GBT435" s="410"/>
      <c r="GBU435" s="410"/>
      <c r="GBV435" s="410"/>
      <c r="GBW435" s="410"/>
      <c r="GBX435" s="410"/>
      <c r="GBY435" s="410"/>
      <c r="GBZ435" s="410"/>
      <c r="GCA435" s="410"/>
      <c r="GCB435" s="410"/>
      <c r="GCC435" s="410"/>
      <c r="GCD435" s="410"/>
      <c r="GCE435" s="410"/>
      <c r="GCF435" s="410"/>
      <c r="GCG435" s="410"/>
      <c r="GCH435" s="410"/>
      <c r="GCI435" s="410"/>
      <c r="GCJ435" s="410"/>
      <c r="GCK435" s="410"/>
      <c r="GCL435" s="410"/>
      <c r="GCM435" s="410"/>
      <c r="GCN435" s="410"/>
      <c r="GCO435" s="410"/>
      <c r="GCP435" s="410"/>
      <c r="GCQ435" s="410"/>
      <c r="GCR435" s="410"/>
      <c r="GCS435" s="410"/>
      <c r="GCT435" s="410"/>
      <c r="GCU435" s="410"/>
      <c r="GCV435" s="410"/>
      <c r="GCW435" s="410"/>
      <c r="GCX435" s="410"/>
      <c r="GCY435" s="410"/>
      <c r="GCZ435" s="410"/>
      <c r="GDA435" s="410"/>
      <c r="GDB435" s="410"/>
      <c r="GDC435" s="410"/>
      <c r="GDD435" s="410"/>
      <c r="GDE435" s="410"/>
      <c r="GDF435" s="410"/>
      <c r="GDG435" s="410"/>
      <c r="GDH435" s="410"/>
      <c r="GDI435" s="410"/>
      <c r="GDJ435" s="410"/>
      <c r="GDK435" s="410"/>
      <c r="GDL435" s="410"/>
      <c r="GDM435" s="410"/>
      <c r="GDN435" s="410"/>
      <c r="GDO435" s="410"/>
      <c r="GDP435" s="410"/>
      <c r="GDQ435" s="410"/>
      <c r="GDR435" s="410"/>
      <c r="GDS435" s="410"/>
      <c r="GDT435" s="410"/>
      <c r="GDU435" s="410"/>
      <c r="GDV435" s="410"/>
      <c r="GDW435" s="410"/>
      <c r="GDX435" s="410"/>
      <c r="GDY435" s="410"/>
      <c r="GDZ435" s="410"/>
      <c r="GEA435" s="410"/>
      <c r="GEB435" s="410"/>
      <c r="GEC435" s="410"/>
      <c r="GED435" s="410"/>
      <c r="GEE435" s="410"/>
      <c r="GEF435" s="410"/>
      <c r="GEG435" s="410"/>
      <c r="GEH435" s="410"/>
      <c r="GEI435" s="410"/>
      <c r="GEJ435" s="410"/>
      <c r="GEK435" s="410"/>
      <c r="GEL435" s="410"/>
      <c r="GEM435" s="410"/>
      <c r="GEN435" s="410"/>
      <c r="GEO435" s="410"/>
      <c r="GEP435" s="410"/>
      <c r="GEQ435" s="410"/>
      <c r="GER435" s="410"/>
      <c r="GES435" s="410"/>
      <c r="GET435" s="410"/>
      <c r="GEU435" s="410"/>
      <c r="GEV435" s="410"/>
      <c r="GEW435" s="410"/>
      <c r="GEX435" s="410"/>
      <c r="GEY435" s="410"/>
      <c r="GEZ435" s="410"/>
      <c r="GFA435" s="410"/>
      <c r="GFB435" s="410"/>
      <c r="GFC435" s="410"/>
      <c r="GFD435" s="410"/>
      <c r="GFE435" s="410"/>
      <c r="GFF435" s="410"/>
      <c r="GFG435" s="410"/>
      <c r="GFH435" s="410"/>
      <c r="GFI435" s="410"/>
      <c r="GFJ435" s="410"/>
      <c r="GFK435" s="410"/>
      <c r="GFL435" s="410"/>
      <c r="GFM435" s="410"/>
      <c r="GFN435" s="410"/>
      <c r="GFO435" s="410"/>
      <c r="GFP435" s="410"/>
      <c r="GFQ435" s="410"/>
      <c r="GFR435" s="410"/>
      <c r="GFS435" s="410"/>
      <c r="GFT435" s="410"/>
      <c r="GFU435" s="410"/>
      <c r="GFV435" s="410"/>
      <c r="GFW435" s="410"/>
      <c r="GFX435" s="410"/>
      <c r="GFY435" s="410"/>
      <c r="GFZ435" s="410"/>
      <c r="GGA435" s="410"/>
      <c r="GGB435" s="410"/>
      <c r="GGC435" s="410"/>
      <c r="GGD435" s="410"/>
      <c r="GGE435" s="410"/>
      <c r="GGF435" s="410"/>
      <c r="GGG435" s="410"/>
      <c r="GGH435" s="410"/>
      <c r="GGI435" s="410"/>
      <c r="GGJ435" s="410"/>
      <c r="GGK435" s="410"/>
      <c r="GGL435" s="410"/>
      <c r="GGM435" s="410"/>
      <c r="GGN435" s="410"/>
      <c r="GGO435" s="410"/>
      <c r="GGP435" s="410"/>
      <c r="GGQ435" s="410"/>
      <c r="GGR435" s="410"/>
      <c r="GGS435" s="410"/>
      <c r="GGT435" s="410"/>
      <c r="GGU435" s="410"/>
      <c r="GGV435" s="410"/>
      <c r="GGW435" s="410"/>
      <c r="GGX435" s="410"/>
      <c r="GGY435" s="410"/>
      <c r="GGZ435" s="410"/>
      <c r="GHA435" s="410"/>
      <c r="GHB435" s="410"/>
      <c r="GHC435" s="410"/>
      <c r="GHD435" s="410"/>
      <c r="GHE435" s="410"/>
      <c r="GHF435" s="410"/>
      <c r="GHG435" s="410"/>
      <c r="GHH435" s="410"/>
      <c r="GHI435" s="410"/>
      <c r="GHJ435" s="410"/>
      <c r="GHK435" s="410"/>
      <c r="GHL435" s="410"/>
      <c r="GHM435" s="410"/>
      <c r="GHN435" s="410"/>
      <c r="GHO435" s="410"/>
      <c r="GHP435" s="410"/>
      <c r="GHQ435" s="410"/>
      <c r="GHR435" s="410"/>
      <c r="GHS435" s="410"/>
      <c r="GHT435" s="410"/>
      <c r="GHU435" s="410"/>
      <c r="GHV435" s="410"/>
      <c r="GHW435" s="410"/>
      <c r="GHX435" s="410"/>
      <c r="GHY435" s="410"/>
      <c r="GHZ435" s="410"/>
      <c r="GIA435" s="410"/>
      <c r="GIB435" s="410"/>
      <c r="GIC435" s="410"/>
      <c r="GID435" s="410"/>
      <c r="GIE435" s="410"/>
      <c r="GIF435" s="410"/>
      <c r="GIG435" s="410"/>
      <c r="GIH435" s="410"/>
      <c r="GII435" s="410"/>
      <c r="GIJ435" s="410"/>
      <c r="GIK435" s="410"/>
      <c r="GIL435" s="410"/>
      <c r="GIM435" s="410"/>
      <c r="GIN435" s="410"/>
      <c r="GIO435" s="410"/>
      <c r="GIP435" s="410"/>
      <c r="GIQ435" s="410"/>
      <c r="GIR435" s="410"/>
      <c r="GIS435" s="410"/>
      <c r="GIT435" s="410"/>
      <c r="GIU435" s="410"/>
      <c r="GIV435" s="410"/>
      <c r="GIW435" s="410"/>
      <c r="GIX435" s="410"/>
      <c r="GIY435" s="410"/>
      <c r="GIZ435" s="410"/>
      <c r="GJA435" s="410"/>
      <c r="GJB435" s="410"/>
      <c r="GJC435" s="410"/>
      <c r="GJD435" s="410"/>
      <c r="GJE435" s="410"/>
      <c r="GJF435" s="410"/>
      <c r="GJG435" s="410"/>
      <c r="GJH435" s="410"/>
      <c r="GJI435" s="410"/>
      <c r="GJJ435" s="410"/>
      <c r="GJK435" s="410"/>
      <c r="GJL435" s="410"/>
      <c r="GJM435" s="410"/>
      <c r="GJN435" s="410"/>
      <c r="GJO435" s="410"/>
      <c r="GJP435" s="410"/>
      <c r="GJQ435" s="410"/>
      <c r="GJR435" s="410"/>
      <c r="GJS435" s="410"/>
      <c r="GJT435" s="410"/>
      <c r="GJU435" s="410"/>
      <c r="GJV435" s="410"/>
      <c r="GJW435" s="410"/>
      <c r="GJX435" s="410"/>
      <c r="GJY435" s="410"/>
      <c r="GJZ435" s="410"/>
      <c r="GKA435" s="410"/>
      <c r="GKB435" s="410"/>
      <c r="GKC435" s="410"/>
      <c r="GKD435" s="410"/>
      <c r="GKE435" s="410"/>
      <c r="GKF435" s="410"/>
      <c r="GKG435" s="410"/>
      <c r="GKH435" s="410"/>
      <c r="GKI435" s="410"/>
      <c r="GKJ435" s="410"/>
      <c r="GKK435" s="410"/>
      <c r="GKL435" s="410"/>
      <c r="GKM435" s="410"/>
      <c r="GKN435" s="410"/>
      <c r="GKO435" s="410"/>
      <c r="GKP435" s="410"/>
      <c r="GKQ435" s="410"/>
      <c r="GKR435" s="410"/>
      <c r="GKS435" s="410"/>
      <c r="GKT435" s="410"/>
      <c r="GKU435" s="410"/>
      <c r="GKV435" s="410"/>
      <c r="GKW435" s="410"/>
      <c r="GKX435" s="410"/>
      <c r="GKY435" s="410"/>
      <c r="GKZ435" s="410"/>
      <c r="GLA435" s="410"/>
      <c r="GLB435" s="410"/>
      <c r="GLC435" s="410"/>
      <c r="GLD435" s="410"/>
      <c r="GLE435" s="410"/>
      <c r="GLF435" s="410"/>
      <c r="GLG435" s="410"/>
      <c r="GLH435" s="410"/>
      <c r="GLI435" s="410"/>
      <c r="GLJ435" s="410"/>
      <c r="GLK435" s="410"/>
      <c r="GLL435" s="410"/>
      <c r="GLM435" s="410"/>
      <c r="GLN435" s="410"/>
      <c r="GLO435" s="410"/>
      <c r="GLP435" s="410"/>
      <c r="GLQ435" s="410"/>
      <c r="GLR435" s="410"/>
      <c r="GLS435" s="410"/>
      <c r="GLT435" s="410"/>
      <c r="GLU435" s="410"/>
      <c r="GLV435" s="410"/>
      <c r="GLW435" s="410"/>
      <c r="GLX435" s="410"/>
      <c r="GLY435" s="410"/>
      <c r="GLZ435" s="410"/>
      <c r="GMA435" s="410"/>
      <c r="GMB435" s="410"/>
      <c r="GMC435" s="410"/>
      <c r="GMD435" s="410"/>
      <c r="GME435" s="410"/>
      <c r="GMF435" s="410"/>
      <c r="GMG435" s="410"/>
      <c r="GMH435" s="410"/>
      <c r="GMI435" s="410"/>
      <c r="GMJ435" s="410"/>
      <c r="GMK435" s="410"/>
      <c r="GML435" s="410"/>
      <c r="GMM435" s="410"/>
      <c r="GMN435" s="410"/>
      <c r="GMO435" s="410"/>
      <c r="GMP435" s="410"/>
      <c r="GMQ435" s="410"/>
      <c r="GMR435" s="410"/>
      <c r="GMS435" s="410"/>
      <c r="GMT435" s="410"/>
      <c r="GMU435" s="410"/>
      <c r="GMV435" s="410"/>
      <c r="GMW435" s="410"/>
      <c r="GMX435" s="410"/>
      <c r="GMY435" s="410"/>
      <c r="GMZ435" s="410"/>
      <c r="GNA435" s="410"/>
      <c r="GNB435" s="410"/>
      <c r="GNC435" s="410"/>
      <c r="GND435" s="410"/>
      <c r="GNE435" s="410"/>
      <c r="GNF435" s="410"/>
      <c r="GNG435" s="410"/>
      <c r="GNH435" s="410"/>
      <c r="GNI435" s="410"/>
      <c r="GNJ435" s="410"/>
      <c r="GNK435" s="410"/>
      <c r="GNL435" s="410"/>
      <c r="GNM435" s="410"/>
      <c r="GNN435" s="410"/>
      <c r="GNO435" s="410"/>
      <c r="GNP435" s="410"/>
      <c r="GNQ435" s="410"/>
      <c r="GNR435" s="410"/>
      <c r="GNS435" s="410"/>
      <c r="GNT435" s="410"/>
      <c r="GNU435" s="410"/>
      <c r="GNV435" s="410"/>
      <c r="GNW435" s="410"/>
      <c r="GNX435" s="410"/>
      <c r="GNY435" s="410"/>
      <c r="GNZ435" s="410"/>
      <c r="GOA435" s="410"/>
      <c r="GOB435" s="410"/>
      <c r="GOC435" s="410"/>
      <c r="GOD435" s="410"/>
      <c r="GOE435" s="410"/>
      <c r="GOF435" s="410"/>
      <c r="GOG435" s="410"/>
      <c r="GOH435" s="410"/>
      <c r="GOI435" s="410"/>
      <c r="GOJ435" s="410"/>
      <c r="GOK435" s="410"/>
      <c r="GOL435" s="410"/>
      <c r="GOM435" s="410"/>
      <c r="GON435" s="410"/>
      <c r="GOO435" s="410"/>
      <c r="GOP435" s="410"/>
      <c r="GOQ435" s="410"/>
      <c r="GOR435" s="410"/>
      <c r="GOS435" s="410"/>
      <c r="GOT435" s="410"/>
      <c r="GOU435" s="410"/>
      <c r="GOV435" s="410"/>
      <c r="GOW435" s="410"/>
      <c r="GOX435" s="410"/>
      <c r="GOY435" s="410"/>
      <c r="GOZ435" s="410"/>
      <c r="GPA435" s="410"/>
      <c r="GPB435" s="410"/>
      <c r="GPC435" s="410"/>
      <c r="GPD435" s="410"/>
      <c r="GPE435" s="410"/>
      <c r="GPF435" s="410"/>
      <c r="GPG435" s="410"/>
      <c r="GPH435" s="410"/>
      <c r="GPI435" s="410"/>
      <c r="GPJ435" s="410"/>
      <c r="GPK435" s="410"/>
      <c r="GPL435" s="410"/>
      <c r="GPM435" s="410"/>
      <c r="GPN435" s="410"/>
      <c r="GPO435" s="410"/>
      <c r="GPP435" s="410"/>
      <c r="GPQ435" s="410"/>
      <c r="GPR435" s="410"/>
      <c r="GPS435" s="410"/>
      <c r="GPT435" s="410"/>
      <c r="GPU435" s="410"/>
      <c r="GPV435" s="410"/>
      <c r="GPW435" s="410"/>
      <c r="GPX435" s="410"/>
      <c r="GPY435" s="410"/>
      <c r="GPZ435" s="410"/>
      <c r="GQA435" s="410"/>
      <c r="GQB435" s="410"/>
      <c r="GQC435" s="410"/>
      <c r="GQD435" s="410"/>
      <c r="GQE435" s="410"/>
      <c r="GQF435" s="410"/>
      <c r="GQG435" s="410"/>
      <c r="GQH435" s="410"/>
      <c r="GQI435" s="410"/>
      <c r="GQJ435" s="410"/>
      <c r="GQK435" s="410"/>
      <c r="GQL435" s="410"/>
      <c r="GQM435" s="410"/>
      <c r="GQN435" s="410"/>
      <c r="GQO435" s="410"/>
      <c r="GQP435" s="410"/>
      <c r="GQQ435" s="410"/>
      <c r="GQR435" s="410"/>
      <c r="GQS435" s="410"/>
      <c r="GQT435" s="410"/>
      <c r="GQU435" s="410"/>
      <c r="GQV435" s="410"/>
      <c r="GQW435" s="410"/>
      <c r="GQX435" s="410"/>
      <c r="GQY435" s="410"/>
      <c r="GQZ435" s="410"/>
      <c r="GRA435" s="410"/>
      <c r="GRB435" s="410"/>
      <c r="GRC435" s="410"/>
      <c r="GRD435" s="410"/>
      <c r="GRE435" s="410"/>
      <c r="GRF435" s="410"/>
      <c r="GRG435" s="410"/>
      <c r="GRH435" s="410"/>
      <c r="GRI435" s="410"/>
      <c r="GRJ435" s="410"/>
      <c r="GRK435" s="410"/>
      <c r="GRL435" s="410"/>
      <c r="GRM435" s="410"/>
      <c r="GRN435" s="410"/>
      <c r="GRO435" s="410"/>
      <c r="GRP435" s="410"/>
      <c r="GRQ435" s="410"/>
      <c r="GRR435" s="410"/>
      <c r="GRS435" s="410"/>
      <c r="GRT435" s="410"/>
      <c r="GRU435" s="410"/>
      <c r="GRV435" s="410"/>
      <c r="GRW435" s="410"/>
      <c r="GRX435" s="410"/>
      <c r="GRY435" s="410"/>
      <c r="GRZ435" s="410"/>
      <c r="GSA435" s="410"/>
      <c r="GSB435" s="410"/>
      <c r="GSC435" s="410"/>
      <c r="GSD435" s="410"/>
      <c r="GSE435" s="410"/>
      <c r="GSF435" s="410"/>
      <c r="GSG435" s="410"/>
      <c r="GSH435" s="410"/>
      <c r="GSI435" s="410"/>
      <c r="GSJ435" s="410"/>
      <c r="GSK435" s="410"/>
      <c r="GSL435" s="410"/>
      <c r="GSM435" s="410"/>
      <c r="GSN435" s="410"/>
      <c r="GSO435" s="410"/>
      <c r="GSP435" s="410"/>
      <c r="GSQ435" s="410"/>
      <c r="GSR435" s="410"/>
      <c r="GSS435" s="410"/>
      <c r="GST435" s="410"/>
      <c r="GSU435" s="410"/>
      <c r="GSV435" s="410"/>
      <c r="GSW435" s="410"/>
      <c r="GSX435" s="410"/>
      <c r="GSY435" s="410"/>
      <c r="GSZ435" s="410"/>
      <c r="GTA435" s="410"/>
      <c r="GTB435" s="410"/>
      <c r="GTC435" s="410"/>
      <c r="GTD435" s="410"/>
      <c r="GTE435" s="410"/>
      <c r="GTF435" s="410"/>
      <c r="GTG435" s="410"/>
      <c r="GTH435" s="410"/>
      <c r="GTI435" s="410"/>
      <c r="GTJ435" s="410"/>
      <c r="GTK435" s="410"/>
      <c r="GTL435" s="410"/>
      <c r="GTM435" s="410"/>
      <c r="GTN435" s="410"/>
      <c r="GTO435" s="410"/>
      <c r="GTP435" s="410"/>
      <c r="GTQ435" s="410"/>
      <c r="GTR435" s="410"/>
      <c r="GTS435" s="410"/>
      <c r="GTT435" s="410"/>
      <c r="GTU435" s="410"/>
      <c r="GTV435" s="410"/>
      <c r="GTW435" s="410"/>
      <c r="GTX435" s="410"/>
      <c r="GTY435" s="410"/>
      <c r="GTZ435" s="410"/>
      <c r="GUA435" s="410"/>
      <c r="GUB435" s="410"/>
      <c r="GUC435" s="410"/>
      <c r="GUD435" s="410"/>
      <c r="GUE435" s="410"/>
      <c r="GUF435" s="410"/>
      <c r="GUG435" s="410"/>
      <c r="GUH435" s="410"/>
      <c r="GUI435" s="410"/>
      <c r="GUJ435" s="410"/>
      <c r="GUK435" s="410"/>
      <c r="GUL435" s="410"/>
      <c r="GUM435" s="410"/>
      <c r="GUN435" s="410"/>
      <c r="GUO435" s="410"/>
      <c r="GUP435" s="410"/>
      <c r="GUQ435" s="410"/>
      <c r="GUR435" s="410"/>
      <c r="GUS435" s="410"/>
      <c r="GUT435" s="410"/>
      <c r="GUU435" s="410"/>
      <c r="GUV435" s="410"/>
      <c r="GUW435" s="410"/>
      <c r="GUX435" s="410"/>
      <c r="GUY435" s="410"/>
      <c r="GUZ435" s="410"/>
      <c r="GVA435" s="410"/>
      <c r="GVB435" s="410"/>
      <c r="GVC435" s="410"/>
      <c r="GVD435" s="410"/>
      <c r="GVE435" s="410"/>
      <c r="GVF435" s="410"/>
      <c r="GVG435" s="410"/>
      <c r="GVH435" s="410"/>
      <c r="GVI435" s="410"/>
      <c r="GVJ435" s="410"/>
      <c r="GVK435" s="410"/>
      <c r="GVL435" s="410"/>
      <c r="GVM435" s="410"/>
      <c r="GVN435" s="410"/>
      <c r="GVO435" s="410"/>
      <c r="GVP435" s="410"/>
      <c r="GVQ435" s="410"/>
      <c r="GVR435" s="410"/>
      <c r="GVS435" s="410"/>
      <c r="GVT435" s="410"/>
      <c r="GVU435" s="410"/>
      <c r="GVV435" s="410"/>
      <c r="GVW435" s="410"/>
      <c r="GVX435" s="410"/>
      <c r="GVY435" s="410"/>
      <c r="GVZ435" s="410"/>
      <c r="GWA435" s="410"/>
      <c r="GWB435" s="410"/>
      <c r="GWC435" s="410"/>
      <c r="GWD435" s="410"/>
      <c r="GWE435" s="410"/>
      <c r="GWF435" s="410"/>
      <c r="GWG435" s="410"/>
      <c r="GWH435" s="410"/>
      <c r="GWI435" s="410"/>
      <c r="GWJ435" s="410"/>
      <c r="GWK435" s="410"/>
      <c r="GWL435" s="410"/>
      <c r="GWM435" s="410"/>
      <c r="GWN435" s="410"/>
      <c r="GWO435" s="410"/>
      <c r="GWP435" s="410"/>
      <c r="GWQ435" s="410"/>
      <c r="GWR435" s="410"/>
      <c r="GWS435" s="410"/>
      <c r="GWT435" s="410"/>
      <c r="GWU435" s="410"/>
      <c r="GWV435" s="410"/>
      <c r="GWW435" s="410"/>
      <c r="GWX435" s="410"/>
      <c r="GWY435" s="410"/>
      <c r="GWZ435" s="410"/>
      <c r="GXA435" s="410"/>
      <c r="GXB435" s="410"/>
      <c r="GXC435" s="410"/>
      <c r="GXD435" s="410"/>
      <c r="GXE435" s="410"/>
      <c r="GXF435" s="410"/>
      <c r="GXG435" s="410"/>
      <c r="GXH435" s="410"/>
      <c r="GXI435" s="410"/>
      <c r="GXJ435" s="410"/>
      <c r="GXK435" s="410"/>
      <c r="GXL435" s="410"/>
      <c r="GXM435" s="410"/>
      <c r="GXN435" s="410"/>
      <c r="GXO435" s="410"/>
      <c r="GXP435" s="410"/>
      <c r="GXQ435" s="410"/>
      <c r="GXR435" s="410"/>
      <c r="GXS435" s="410"/>
      <c r="GXT435" s="410"/>
      <c r="GXU435" s="410"/>
      <c r="GXV435" s="410"/>
      <c r="GXW435" s="410"/>
      <c r="GXX435" s="410"/>
      <c r="GXY435" s="410"/>
      <c r="GXZ435" s="410"/>
      <c r="GYA435" s="410"/>
      <c r="GYB435" s="410"/>
      <c r="GYC435" s="410"/>
      <c r="GYD435" s="410"/>
      <c r="GYE435" s="410"/>
      <c r="GYF435" s="410"/>
      <c r="GYG435" s="410"/>
      <c r="GYH435" s="410"/>
      <c r="GYI435" s="410"/>
      <c r="GYJ435" s="410"/>
      <c r="GYK435" s="410"/>
      <c r="GYL435" s="410"/>
      <c r="GYM435" s="410"/>
      <c r="GYN435" s="410"/>
      <c r="GYO435" s="410"/>
      <c r="GYP435" s="410"/>
      <c r="GYQ435" s="410"/>
      <c r="GYR435" s="410"/>
      <c r="GYS435" s="410"/>
      <c r="GYT435" s="410"/>
      <c r="GYU435" s="410"/>
      <c r="GYV435" s="410"/>
      <c r="GYW435" s="410"/>
      <c r="GYX435" s="410"/>
      <c r="GYY435" s="410"/>
      <c r="GYZ435" s="410"/>
      <c r="GZA435" s="410"/>
      <c r="GZB435" s="410"/>
      <c r="GZC435" s="410"/>
      <c r="GZD435" s="410"/>
      <c r="GZE435" s="410"/>
      <c r="GZF435" s="410"/>
      <c r="GZG435" s="410"/>
      <c r="GZH435" s="410"/>
      <c r="GZI435" s="410"/>
      <c r="GZJ435" s="410"/>
      <c r="GZK435" s="410"/>
      <c r="GZL435" s="410"/>
      <c r="GZM435" s="410"/>
      <c r="GZN435" s="410"/>
      <c r="GZO435" s="410"/>
      <c r="GZP435" s="410"/>
      <c r="GZQ435" s="410"/>
      <c r="GZR435" s="410"/>
      <c r="GZS435" s="410"/>
      <c r="GZT435" s="410"/>
      <c r="GZU435" s="410"/>
      <c r="GZV435" s="410"/>
      <c r="GZW435" s="410"/>
      <c r="GZX435" s="410"/>
      <c r="GZY435" s="410"/>
      <c r="GZZ435" s="410"/>
      <c r="HAA435" s="410"/>
      <c r="HAB435" s="410"/>
      <c r="HAC435" s="410"/>
      <c r="HAD435" s="410"/>
      <c r="HAE435" s="410"/>
      <c r="HAF435" s="410"/>
      <c r="HAG435" s="410"/>
      <c r="HAH435" s="410"/>
      <c r="HAI435" s="410"/>
      <c r="HAJ435" s="410"/>
      <c r="HAK435" s="410"/>
      <c r="HAL435" s="410"/>
      <c r="HAM435" s="410"/>
      <c r="HAN435" s="410"/>
      <c r="HAO435" s="410"/>
      <c r="HAP435" s="410"/>
      <c r="HAQ435" s="410"/>
      <c r="HAR435" s="410"/>
      <c r="HAS435" s="410"/>
      <c r="HAT435" s="410"/>
      <c r="HAU435" s="410"/>
      <c r="HAV435" s="410"/>
      <c r="HAW435" s="410"/>
      <c r="HAX435" s="410"/>
      <c r="HAY435" s="410"/>
      <c r="HAZ435" s="410"/>
      <c r="HBA435" s="410"/>
      <c r="HBB435" s="410"/>
      <c r="HBC435" s="410"/>
      <c r="HBD435" s="410"/>
      <c r="HBE435" s="410"/>
      <c r="HBF435" s="410"/>
      <c r="HBG435" s="410"/>
      <c r="HBH435" s="410"/>
      <c r="HBI435" s="410"/>
      <c r="HBJ435" s="410"/>
      <c r="HBK435" s="410"/>
      <c r="HBL435" s="410"/>
      <c r="HBM435" s="410"/>
      <c r="HBN435" s="410"/>
      <c r="HBO435" s="410"/>
      <c r="HBP435" s="410"/>
      <c r="HBQ435" s="410"/>
      <c r="HBR435" s="410"/>
      <c r="HBS435" s="410"/>
      <c r="HBT435" s="410"/>
      <c r="HBU435" s="410"/>
      <c r="HBV435" s="410"/>
      <c r="HBW435" s="410"/>
      <c r="HBX435" s="410"/>
      <c r="HBY435" s="410"/>
      <c r="HBZ435" s="410"/>
      <c r="HCA435" s="410"/>
      <c r="HCB435" s="410"/>
      <c r="HCC435" s="410"/>
      <c r="HCD435" s="410"/>
      <c r="HCE435" s="410"/>
      <c r="HCF435" s="410"/>
      <c r="HCG435" s="410"/>
      <c r="HCH435" s="410"/>
      <c r="HCI435" s="410"/>
      <c r="HCJ435" s="410"/>
      <c r="HCK435" s="410"/>
      <c r="HCL435" s="410"/>
      <c r="HCM435" s="410"/>
      <c r="HCN435" s="410"/>
      <c r="HCO435" s="410"/>
      <c r="HCP435" s="410"/>
      <c r="HCQ435" s="410"/>
      <c r="HCR435" s="410"/>
      <c r="HCS435" s="410"/>
      <c r="HCT435" s="410"/>
      <c r="HCU435" s="410"/>
      <c r="HCV435" s="410"/>
      <c r="HCW435" s="410"/>
      <c r="HCX435" s="410"/>
      <c r="HCY435" s="410"/>
      <c r="HCZ435" s="410"/>
      <c r="HDA435" s="410"/>
      <c r="HDB435" s="410"/>
      <c r="HDC435" s="410"/>
      <c r="HDD435" s="410"/>
      <c r="HDE435" s="410"/>
      <c r="HDF435" s="410"/>
      <c r="HDG435" s="410"/>
      <c r="HDH435" s="410"/>
      <c r="HDI435" s="410"/>
      <c r="HDJ435" s="410"/>
      <c r="HDK435" s="410"/>
      <c r="HDL435" s="410"/>
      <c r="HDM435" s="410"/>
      <c r="HDN435" s="410"/>
      <c r="HDO435" s="410"/>
      <c r="HDP435" s="410"/>
      <c r="HDQ435" s="410"/>
      <c r="HDR435" s="410"/>
      <c r="HDS435" s="410"/>
      <c r="HDT435" s="410"/>
      <c r="HDU435" s="410"/>
      <c r="HDV435" s="410"/>
      <c r="HDW435" s="410"/>
      <c r="HDX435" s="410"/>
      <c r="HDY435" s="410"/>
      <c r="HDZ435" s="410"/>
      <c r="HEA435" s="410"/>
      <c r="HEB435" s="410"/>
      <c r="HEC435" s="410"/>
      <c r="HED435" s="410"/>
      <c r="HEE435" s="410"/>
      <c r="HEF435" s="410"/>
      <c r="HEG435" s="410"/>
      <c r="HEH435" s="410"/>
      <c r="HEI435" s="410"/>
      <c r="HEJ435" s="410"/>
      <c r="HEK435" s="410"/>
      <c r="HEL435" s="410"/>
      <c r="HEM435" s="410"/>
      <c r="HEN435" s="410"/>
      <c r="HEO435" s="410"/>
      <c r="HEP435" s="410"/>
      <c r="HEQ435" s="410"/>
      <c r="HER435" s="410"/>
      <c r="HES435" s="410"/>
      <c r="HET435" s="410"/>
      <c r="HEU435" s="410"/>
      <c r="HEV435" s="410"/>
      <c r="HEW435" s="410"/>
      <c r="HEX435" s="410"/>
      <c r="HEY435" s="410"/>
      <c r="HEZ435" s="410"/>
      <c r="HFA435" s="410"/>
      <c r="HFB435" s="410"/>
      <c r="HFC435" s="410"/>
      <c r="HFD435" s="410"/>
      <c r="HFE435" s="410"/>
      <c r="HFF435" s="410"/>
      <c r="HFG435" s="410"/>
      <c r="HFH435" s="410"/>
      <c r="HFI435" s="410"/>
      <c r="HFJ435" s="410"/>
      <c r="HFK435" s="410"/>
      <c r="HFL435" s="410"/>
      <c r="HFM435" s="410"/>
      <c r="HFN435" s="410"/>
      <c r="HFO435" s="410"/>
      <c r="HFP435" s="410"/>
      <c r="HFQ435" s="410"/>
      <c r="HFR435" s="410"/>
      <c r="HFS435" s="410"/>
      <c r="HFT435" s="410"/>
      <c r="HFU435" s="410"/>
      <c r="HFV435" s="410"/>
      <c r="HFW435" s="410"/>
      <c r="HFX435" s="410"/>
      <c r="HFY435" s="410"/>
      <c r="HFZ435" s="410"/>
      <c r="HGA435" s="410"/>
      <c r="HGB435" s="410"/>
      <c r="HGC435" s="410"/>
      <c r="HGD435" s="410"/>
      <c r="HGE435" s="410"/>
      <c r="HGF435" s="410"/>
      <c r="HGG435" s="410"/>
      <c r="HGH435" s="410"/>
      <c r="HGI435" s="410"/>
      <c r="HGJ435" s="410"/>
      <c r="HGK435" s="410"/>
      <c r="HGL435" s="410"/>
      <c r="HGM435" s="410"/>
      <c r="HGN435" s="410"/>
      <c r="HGO435" s="410"/>
      <c r="HGP435" s="410"/>
      <c r="HGQ435" s="410"/>
      <c r="HGR435" s="410"/>
      <c r="HGS435" s="410"/>
      <c r="HGT435" s="410"/>
      <c r="HGU435" s="410"/>
      <c r="HGV435" s="410"/>
      <c r="HGW435" s="410"/>
      <c r="HGX435" s="410"/>
      <c r="HGY435" s="410"/>
      <c r="HGZ435" s="410"/>
      <c r="HHA435" s="410"/>
      <c r="HHB435" s="410"/>
      <c r="HHC435" s="410"/>
      <c r="HHD435" s="410"/>
      <c r="HHE435" s="410"/>
      <c r="HHF435" s="410"/>
      <c r="HHG435" s="410"/>
      <c r="HHH435" s="410"/>
      <c r="HHI435" s="410"/>
      <c r="HHJ435" s="410"/>
      <c r="HHK435" s="410"/>
      <c r="HHL435" s="410"/>
      <c r="HHM435" s="410"/>
      <c r="HHN435" s="410"/>
      <c r="HHO435" s="410"/>
      <c r="HHP435" s="410"/>
      <c r="HHQ435" s="410"/>
      <c r="HHR435" s="410"/>
      <c r="HHS435" s="410"/>
      <c r="HHT435" s="410"/>
      <c r="HHU435" s="410"/>
      <c r="HHV435" s="410"/>
      <c r="HHW435" s="410"/>
      <c r="HHX435" s="410"/>
      <c r="HHY435" s="410"/>
      <c r="HHZ435" s="410"/>
      <c r="HIA435" s="410"/>
      <c r="HIB435" s="410"/>
      <c r="HIC435" s="410"/>
      <c r="HID435" s="410"/>
      <c r="HIE435" s="410"/>
      <c r="HIF435" s="410"/>
      <c r="HIG435" s="410"/>
      <c r="HIH435" s="410"/>
      <c r="HII435" s="410"/>
      <c r="HIJ435" s="410"/>
      <c r="HIK435" s="410"/>
      <c r="HIL435" s="410"/>
      <c r="HIM435" s="410"/>
      <c r="HIN435" s="410"/>
      <c r="HIO435" s="410"/>
      <c r="HIP435" s="410"/>
      <c r="HIQ435" s="410"/>
      <c r="HIR435" s="410"/>
      <c r="HIS435" s="410"/>
      <c r="HIT435" s="410"/>
      <c r="HIU435" s="410"/>
      <c r="HIV435" s="410"/>
      <c r="HIW435" s="410"/>
      <c r="HIX435" s="410"/>
      <c r="HIY435" s="410"/>
      <c r="HIZ435" s="410"/>
      <c r="HJA435" s="410"/>
      <c r="HJB435" s="410"/>
      <c r="HJC435" s="410"/>
      <c r="HJD435" s="410"/>
      <c r="HJE435" s="410"/>
      <c r="HJF435" s="410"/>
      <c r="HJG435" s="410"/>
      <c r="HJH435" s="410"/>
      <c r="HJI435" s="410"/>
      <c r="HJJ435" s="410"/>
      <c r="HJK435" s="410"/>
      <c r="HJL435" s="410"/>
      <c r="HJM435" s="410"/>
      <c r="HJN435" s="410"/>
      <c r="HJO435" s="410"/>
      <c r="HJP435" s="410"/>
      <c r="HJQ435" s="410"/>
      <c r="HJR435" s="410"/>
      <c r="HJS435" s="410"/>
      <c r="HJT435" s="410"/>
      <c r="HJU435" s="410"/>
      <c r="HJV435" s="410"/>
      <c r="HJW435" s="410"/>
      <c r="HJX435" s="410"/>
      <c r="HJY435" s="410"/>
      <c r="HJZ435" s="410"/>
      <c r="HKA435" s="410"/>
      <c r="HKB435" s="410"/>
      <c r="HKC435" s="410"/>
      <c r="HKD435" s="410"/>
      <c r="HKE435" s="410"/>
      <c r="HKF435" s="410"/>
      <c r="HKG435" s="410"/>
      <c r="HKH435" s="410"/>
      <c r="HKI435" s="410"/>
      <c r="HKJ435" s="410"/>
      <c r="HKK435" s="410"/>
      <c r="HKL435" s="410"/>
      <c r="HKM435" s="410"/>
      <c r="HKN435" s="410"/>
      <c r="HKO435" s="410"/>
      <c r="HKP435" s="410"/>
      <c r="HKQ435" s="410"/>
      <c r="HKR435" s="410"/>
      <c r="HKS435" s="410"/>
      <c r="HKT435" s="410"/>
      <c r="HKU435" s="410"/>
      <c r="HKV435" s="410"/>
      <c r="HKW435" s="410"/>
      <c r="HKX435" s="410"/>
      <c r="HKY435" s="410"/>
      <c r="HKZ435" s="410"/>
      <c r="HLA435" s="410"/>
      <c r="HLB435" s="410"/>
      <c r="HLC435" s="410"/>
      <c r="HLD435" s="410"/>
      <c r="HLE435" s="410"/>
      <c r="HLF435" s="410"/>
      <c r="HLG435" s="410"/>
      <c r="HLH435" s="410"/>
      <c r="HLI435" s="410"/>
      <c r="HLJ435" s="410"/>
      <c r="HLK435" s="410"/>
      <c r="HLL435" s="410"/>
      <c r="HLM435" s="410"/>
      <c r="HLN435" s="410"/>
      <c r="HLO435" s="410"/>
      <c r="HLP435" s="410"/>
      <c r="HLQ435" s="410"/>
      <c r="HLR435" s="410"/>
      <c r="HLS435" s="410"/>
      <c r="HLT435" s="410"/>
      <c r="HLU435" s="410"/>
      <c r="HLV435" s="410"/>
      <c r="HLW435" s="410"/>
      <c r="HLX435" s="410"/>
      <c r="HLY435" s="410"/>
      <c r="HLZ435" s="410"/>
      <c r="HMA435" s="410"/>
      <c r="HMB435" s="410"/>
      <c r="HMC435" s="410"/>
      <c r="HMD435" s="410"/>
      <c r="HME435" s="410"/>
      <c r="HMF435" s="410"/>
      <c r="HMG435" s="410"/>
      <c r="HMH435" s="410"/>
      <c r="HMI435" s="410"/>
      <c r="HMJ435" s="410"/>
      <c r="HMK435" s="410"/>
      <c r="HML435" s="410"/>
      <c r="HMM435" s="410"/>
      <c r="HMN435" s="410"/>
      <c r="HMO435" s="410"/>
      <c r="HMP435" s="410"/>
      <c r="HMQ435" s="410"/>
      <c r="HMR435" s="410"/>
      <c r="HMS435" s="410"/>
      <c r="HMT435" s="410"/>
      <c r="HMU435" s="410"/>
      <c r="HMV435" s="410"/>
      <c r="HMW435" s="410"/>
      <c r="HMX435" s="410"/>
      <c r="HMY435" s="410"/>
      <c r="HMZ435" s="410"/>
      <c r="HNA435" s="410"/>
      <c r="HNB435" s="410"/>
      <c r="HNC435" s="410"/>
      <c r="HND435" s="410"/>
      <c r="HNE435" s="410"/>
      <c r="HNF435" s="410"/>
      <c r="HNG435" s="410"/>
      <c r="HNH435" s="410"/>
      <c r="HNI435" s="410"/>
      <c r="HNJ435" s="410"/>
      <c r="HNK435" s="410"/>
      <c r="HNL435" s="410"/>
      <c r="HNM435" s="410"/>
      <c r="HNN435" s="410"/>
      <c r="HNO435" s="410"/>
      <c r="HNP435" s="410"/>
      <c r="HNQ435" s="410"/>
      <c r="HNR435" s="410"/>
      <c r="HNS435" s="410"/>
      <c r="HNT435" s="410"/>
      <c r="HNU435" s="410"/>
      <c r="HNV435" s="410"/>
      <c r="HNW435" s="410"/>
      <c r="HNX435" s="410"/>
      <c r="HNY435" s="410"/>
      <c r="HNZ435" s="410"/>
      <c r="HOA435" s="410"/>
      <c r="HOB435" s="410"/>
      <c r="HOC435" s="410"/>
      <c r="HOD435" s="410"/>
      <c r="HOE435" s="410"/>
      <c r="HOF435" s="410"/>
      <c r="HOG435" s="410"/>
      <c r="HOH435" s="410"/>
      <c r="HOI435" s="410"/>
      <c r="HOJ435" s="410"/>
      <c r="HOK435" s="410"/>
      <c r="HOL435" s="410"/>
      <c r="HOM435" s="410"/>
      <c r="HON435" s="410"/>
      <c r="HOO435" s="410"/>
      <c r="HOP435" s="410"/>
      <c r="HOQ435" s="410"/>
      <c r="HOR435" s="410"/>
      <c r="HOS435" s="410"/>
      <c r="HOT435" s="410"/>
      <c r="HOU435" s="410"/>
      <c r="HOV435" s="410"/>
      <c r="HOW435" s="410"/>
      <c r="HOX435" s="410"/>
      <c r="HOY435" s="410"/>
      <c r="HOZ435" s="410"/>
      <c r="HPA435" s="410"/>
      <c r="HPB435" s="410"/>
      <c r="HPC435" s="410"/>
      <c r="HPD435" s="410"/>
      <c r="HPE435" s="410"/>
      <c r="HPF435" s="410"/>
      <c r="HPG435" s="410"/>
      <c r="HPH435" s="410"/>
      <c r="HPI435" s="410"/>
      <c r="HPJ435" s="410"/>
      <c r="HPK435" s="410"/>
      <c r="HPL435" s="410"/>
      <c r="HPM435" s="410"/>
      <c r="HPN435" s="410"/>
      <c r="HPO435" s="410"/>
      <c r="HPP435" s="410"/>
      <c r="HPQ435" s="410"/>
      <c r="HPR435" s="410"/>
      <c r="HPS435" s="410"/>
      <c r="HPT435" s="410"/>
      <c r="HPU435" s="410"/>
      <c r="HPV435" s="410"/>
      <c r="HPW435" s="410"/>
      <c r="HPX435" s="410"/>
      <c r="HPY435" s="410"/>
      <c r="HPZ435" s="410"/>
      <c r="HQA435" s="410"/>
      <c r="HQB435" s="410"/>
      <c r="HQC435" s="410"/>
      <c r="HQD435" s="410"/>
      <c r="HQE435" s="410"/>
      <c r="HQF435" s="410"/>
      <c r="HQG435" s="410"/>
      <c r="HQH435" s="410"/>
      <c r="HQI435" s="410"/>
      <c r="HQJ435" s="410"/>
      <c r="HQK435" s="410"/>
      <c r="HQL435" s="410"/>
      <c r="HQM435" s="410"/>
      <c r="HQN435" s="410"/>
      <c r="HQO435" s="410"/>
      <c r="HQP435" s="410"/>
      <c r="HQQ435" s="410"/>
      <c r="HQR435" s="410"/>
      <c r="HQS435" s="410"/>
      <c r="HQT435" s="410"/>
      <c r="HQU435" s="410"/>
      <c r="HQV435" s="410"/>
      <c r="HQW435" s="410"/>
      <c r="HQX435" s="410"/>
      <c r="HQY435" s="410"/>
      <c r="HQZ435" s="410"/>
      <c r="HRA435" s="410"/>
      <c r="HRB435" s="410"/>
      <c r="HRC435" s="410"/>
      <c r="HRD435" s="410"/>
      <c r="HRE435" s="410"/>
      <c r="HRF435" s="410"/>
      <c r="HRG435" s="410"/>
      <c r="HRH435" s="410"/>
      <c r="HRI435" s="410"/>
      <c r="HRJ435" s="410"/>
      <c r="HRK435" s="410"/>
      <c r="HRL435" s="410"/>
      <c r="HRM435" s="410"/>
      <c r="HRN435" s="410"/>
      <c r="HRO435" s="410"/>
      <c r="HRP435" s="410"/>
      <c r="HRQ435" s="410"/>
      <c r="HRR435" s="410"/>
      <c r="HRS435" s="410"/>
      <c r="HRT435" s="410"/>
      <c r="HRU435" s="410"/>
      <c r="HRV435" s="410"/>
      <c r="HRW435" s="410"/>
      <c r="HRX435" s="410"/>
      <c r="HRY435" s="410"/>
      <c r="HRZ435" s="410"/>
      <c r="HSA435" s="410"/>
      <c r="HSB435" s="410"/>
      <c r="HSC435" s="410"/>
      <c r="HSD435" s="410"/>
      <c r="HSE435" s="410"/>
      <c r="HSF435" s="410"/>
      <c r="HSG435" s="410"/>
      <c r="HSH435" s="410"/>
      <c r="HSI435" s="410"/>
      <c r="HSJ435" s="410"/>
      <c r="HSK435" s="410"/>
      <c r="HSL435" s="410"/>
      <c r="HSM435" s="410"/>
      <c r="HSN435" s="410"/>
      <c r="HSO435" s="410"/>
      <c r="HSP435" s="410"/>
      <c r="HSQ435" s="410"/>
      <c r="HSR435" s="410"/>
      <c r="HSS435" s="410"/>
      <c r="HST435" s="410"/>
      <c r="HSU435" s="410"/>
      <c r="HSV435" s="410"/>
      <c r="HSW435" s="410"/>
      <c r="HSX435" s="410"/>
      <c r="HSY435" s="410"/>
      <c r="HSZ435" s="410"/>
      <c r="HTA435" s="410"/>
      <c r="HTB435" s="410"/>
      <c r="HTC435" s="410"/>
      <c r="HTD435" s="410"/>
      <c r="HTE435" s="410"/>
      <c r="HTF435" s="410"/>
      <c r="HTG435" s="410"/>
      <c r="HTH435" s="410"/>
      <c r="HTI435" s="410"/>
      <c r="HTJ435" s="410"/>
      <c r="HTK435" s="410"/>
      <c r="HTL435" s="410"/>
      <c r="HTM435" s="410"/>
      <c r="HTN435" s="410"/>
      <c r="HTO435" s="410"/>
      <c r="HTP435" s="410"/>
      <c r="HTQ435" s="410"/>
      <c r="HTR435" s="410"/>
      <c r="HTS435" s="410"/>
      <c r="HTT435" s="410"/>
      <c r="HTU435" s="410"/>
      <c r="HTV435" s="410"/>
      <c r="HTW435" s="410"/>
      <c r="HTX435" s="410"/>
      <c r="HTY435" s="410"/>
      <c r="HTZ435" s="410"/>
      <c r="HUA435" s="410"/>
      <c r="HUB435" s="410"/>
      <c r="HUC435" s="410"/>
      <c r="HUD435" s="410"/>
      <c r="HUE435" s="410"/>
      <c r="HUF435" s="410"/>
      <c r="HUG435" s="410"/>
      <c r="HUH435" s="410"/>
      <c r="HUI435" s="410"/>
      <c r="HUJ435" s="410"/>
      <c r="HUK435" s="410"/>
      <c r="HUL435" s="410"/>
      <c r="HUM435" s="410"/>
      <c r="HUN435" s="410"/>
      <c r="HUO435" s="410"/>
      <c r="HUP435" s="410"/>
      <c r="HUQ435" s="410"/>
      <c r="HUR435" s="410"/>
      <c r="HUS435" s="410"/>
      <c r="HUT435" s="410"/>
      <c r="HUU435" s="410"/>
      <c r="HUV435" s="410"/>
      <c r="HUW435" s="410"/>
      <c r="HUX435" s="410"/>
      <c r="HUY435" s="410"/>
      <c r="HUZ435" s="410"/>
      <c r="HVA435" s="410"/>
      <c r="HVB435" s="410"/>
      <c r="HVC435" s="410"/>
      <c r="HVD435" s="410"/>
      <c r="HVE435" s="410"/>
      <c r="HVF435" s="410"/>
      <c r="HVG435" s="410"/>
      <c r="HVH435" s="410"/>
      <c r="HVI435" s="410"/>
      <c r="HVJ435" s="410"/>
      <c r="HVK435" s="410"/>
      <c r="HVL435" s="410"/>
      <c r="HVM435" s="410"/>
      <c r="HVN435" s="410"/>
      <c r="HVO435" s="410"/>
      <c r="HVP435" s="410"/>
      <c r="HVQ435" s="410"/>
      <c r="HVR435" s="410"/>
      <c r="HVS435" s="410"/>
      <c r="HVT435" s="410"/>
      <c r="HVU435" s="410"/>
      <c r="HVV435" s="410"/>
      <c r="HVW435" s="410"/>
      <c r="HVX435" s="410"/>
      <c r="HVY435" s="410"/>
      <c r="HVZ435" s="410"/>
      <c r="HWA435" s="410"/>
      <c r="HWB435" s="410"/>
      <c r="HWC435" s="410"/>
      <c r="HWD435" s="410"/>
      <c r="HWE435" s="410"/>
      <c r="HWF435" s="410"/>
      <c r="HWG435" s="410"/>
      <c r="HWH435" s="410"/>
      <c r="HWI435" s="410"/>
      <c r="HWJ435" s="410"/>
      <c r="HWK435" s="410"/>
      <c r="HWL435" s="410"/>
      <c r="HWM435" s="410"/>
      <c r="HWN435" s="410"/>
      <c r="HWO435" s="410"/>
      <c r="HWP435" s="410"/>
      <c r="HWQ435" s="410"/>
      <c r="HWR435" s="410"/>
      <c r="HWS435" s="410"/>
      <c r="HWT435" s="410"/>
      <c r="HWU435" s="410"/>
      <c r="HWV435" s="410"/>
      <c r="HWW435" s="410"/>
      <c r="HWX435" s="410"/>
      <c r="HWY435" s="410"/>
      <c r="HWZ435" s="410"/>
      <c r="HXA435" s="410"/>
      <c r="HXB435" s="410"/>
      <c r="HXC435" s="410"/>
      <c r="HXD435" s="410"/>
      <c r="HXE435" s="410"/>
      <c r="HXF435" s="410"/>
      <c r="HXG435" s="410"/>
      <c r="HXH435" s="410"/>
      <c r="HXI435" s="410"/>
      <c r="HXJ435" s="410"/>
      <c r="HXK435" s="410"/>
      <c r="HXL435" s="410"/>
      <c r="HXM435" s="410"/>
      <c r="HXN435" s="410"/>
      <c r="HXO435" s="410"/>
      <c r="HXP435" s="410"/>
      <c r="HXQ435" s="410"/>
      <c r="HXR435" s="410"/>
      <c r="HXS435" s="410"/>
      <c r="HXT435" s="410"/>
      <c r="HXU435" s="410"/>
      <c r="HXV435" s="410"/>
      <c r="HXW435" s="410"/>
      <c r="HXX435" s="410"/>
      <c r="HXY435" s="410"/>
      <c r="HXZ435" s="410"/>
      <c r="HYA435" s="410"/>
      <c r="HYB435" s="410"/>
      <c r="HYC435" s="410"/>
      <c r="HYD435" s="410"/>
      <c r="HYE435" s="410"/>
      <c r="HYF435" s="410"/>
      <c r="HYG435" s="410"/>
      <c r="HYH435" s="410"/>
      <c r="HYI435" s="410"/>
      <c r="HYJ435" s="410"/>
      <c r="HYK435" s="410"/>
      <c r="HYL435" s="410"/>
      <c r="HYM435" s="410"/>
      <c r="HYN435" s="410"/>
      <c r="HYO435" s="410"/>
      <c r="HYP435" s="410"/>
      <c r="HYQ435" s="410"/>
      <c r="HYR435" s="410"/>
      <c r="HYS435" s="410"/>
      <c r="HYT435" s="410"/>
      <c r="HYU435" s="410"/>
      <c r="HYV435" s="410"/>
      <c r="HYW435" s="410"/>
      <c r="HYX435" s="410"/>
      <c r="HYY435" s="410"/>
      <c r="HYZ435" s="410"/>
      <c r="HZA435" s="410"/>
      <c r="HZB435" s="410"/>
      <c r="HZC435" s="410"/>
      <c r="HZD435" s="410"/>
      <c r="HZE435" s="410"/>
      <c r="HZF435" s="410"/>
      <c r="HZG435" s="410"/>
      <c r="HZH435" s="410"/>
      <c r="HZI435" s="410"/>
      <c r="HZJ435" s="410"/>
      <c r="HZK435" s="410"/>
      <c r="HZL435" s="410"/>
      <c r="HZM435" s="410"/>
      <c r="HZN435" s="410"/>
      <c r="HZO435" s="410"/>
      <c r="HZP435" s="410"/>
      <c r="HZQ435" s="410"/>
      <c r="HZR435" s="410"/>
      <c r="HZS435" s="410"/>
      <c r="HZT435" s="410"/>
      <c r="HZU435" s="410"/>
      <c r="HZV435" s="410"/>
      <c r="HZW435" s="410"/>
      <c r="HZX435" s="410"/>
      <c r="HZY435" s="410"/>
      <c r="HZZ435" s="410"/>
      <c r="IAA435" s="410"/>
      <c r="IAB435" s="410"/>
      <c r="IAC435" s="410"/>
      <c r="IAD435" s="410"/>
      <c r="IAE435" s="410"/>
      <c r="IAF435" s="410"/>
      <c r="IAG435" s="410"/>
      <c r="IAH435" s="410"/>
      <c r="IAI435" s="410"/>
      <c r="IAJ435" s="410"/>
      <c r="IAK435" s="410"/>
      <c r="IAL435" s="410"/>
      <c r="IAM435" s="410"/>
      <c r="IAN435" s="410"/>
      <c r="IAO435" s="410"/>
      <c r="IAP435" s="410"/>
      <c r="IAQ435" s="410"/>
      <c r="IAR435" s="410"/>
      <c r="IAS435" s="410"/>
      <c r="IAT435" s="410"/>
      <c r="IAU435" s="410"/>
      <c r="IAV435" s="410"/>
      <c r="IAW435" s="410"/>
      <c r="IAX435" s="410"/>
      <c r="IAY435" s="410"/>
      <c r="IAZ435" s="410"/>
      <c r="IBA435" s="410"/>
      <c r="IBB435" s="410"/>
      <c r="IBC435" s="410"/>
      <c r="IBD435" s="410"/>
      <c r="IBE435" s="410"/>
      <c r="IBF435" s="410"/>
      <c r="IBG435" s="410"/>
      <c r="IBH435" s="410"/>
      <c r="IBI435" s="410"/>
      <c r="IBJ435" s="410"/>
      <c r="IBK435" s="410"/>
      <c r="IBL435" s="410"/>
      <c r="IBM435" s="410"/>
      <c r="IBN435" s="410"/>
      <c r="IBO435" s="410"/>
      <c r="IBP435" s="410"/>
      <c r="IBQ435" s="410"/>
      <c r="IBR435" s="410"/>
      <c r="IBS435" s="410"/>
      <c r="IBT435" s="410"/>
      <c r="IBU435" s="410"/>
      <c r="IBV435" s="410"/>
      <c r="IBW435" s="410"/>
      <c r="IBX435" s="410"/>
      <c r="IBY435" s="410"/>
      <c r="IBZ435" s="410"/>
      <c r="ICA435" s="410"/>
      <c r="ICB435" s="410"/>
      <c r="ICC435" s="410"/>
      <c r="ICD435" s="410"/>
      <c r="ICE435" s="410"/>
      <c r="ICF435" s="410"/>
      <c r="ICG435" s="410"/>
      <c r="ICH435" s="410"/>
      <c r="ICI435" s="410"/>
      <c r="ICJ435" s="410"/>
      <c r="ICK435" s="410"/>
      <c r="ICL435" s="410"/>
      <c r="ICM435" s="410"/>
      <c r="ICN435" s="410"/>
      <c r="ICO435" s="410"/>
      <c r="ICP435" s="410"/>
      <c r="ICQ435" s="410"/>
      <c r="ICR435" s="410"/>
      <c r="ICS435" s="410"/>
      <c r="ICT435" s="410"/>
      <c r="ICU435" s="410"/>
      <c r="ICV435" s="410"/>
      <c r="ICW435" s="410"/>
      <c r="ICX435" s="410"/>
      <c r="ICY435" s="410"/>
      <c r="ICZ435" s="410"/>
      <c r="IDA435" s="410"/>
      <c r="IDB435" s="410"/>
      <c r="IDC435" s="410"/>
      <c r="IDD435" s="410"/>
      <c r="IDE435" s="410"/>
      <c r="IDF435" s="410"/>
      <c r="IDG435" s="410"/>
      <c r="IDH435" s="410"/>
      <c r="IDI435" s="410"/>
      <c r="IDJ435" s="410"/>
      <c r="IDK435" s="410"/>
      <c r="IDL435" s="410"/>
      <c r="IDM435" s="410"/>
      <c r="IDN435" s="410"/>
      <c r="IDO435" s="410"/>
      <c r="IDP435" s="410"/>
      <c r="IDQ435" s="410"/>
      <c r="IDR435" s="410"/>
      <c r="IDS435" s="410"/>
      <c r="IDT435" s="410"/>
      <c r="IDU435" s="410"/>
      <c r="IDV435" s="410"/>
      <c r="IDW435" s="410"/>
      <c r="IDX435" s="410"/>
      <c r="IDY435" s="410"/>
      <c r="IDZ435" s="410"/>
      <c r="IEA435" s="410"/>
      <c r="IEB435" s="410"/>
      <c r="IEC435" s="410"/>
      <c r="IED435" s="410"/>
      <c r="IEE435" s="410"/>
      <c r="IEF435" s="410"/>
      <c r="IEG435" s="410"/>
      <c r="IEH435" s="410"/>
      <c r="IEI435" s="410"/>
      <c r="IEJ435" s="410"/>
      <c r="IEK435" s="410"/>
      <c r="IEL435" s="410"/>
      <c r="IEM435" s="410"/>
      <c r="IEN435" s="410"/>
      <c r="IEO435" s="410"/>
      <c r="IEP435" s="410"/>
      <c r="IEQ435" s="410"/>
      <c r="IER435" s="410"/>
      <c r="IES435" s="410"/>
      <c r="IET435" s="410"/>
      <c r="IEU435" s="410"/>
      <c r="IEV435" s="410"/>
      <c r="IEW435" s="410"/>
      <c r="IEX435" s="410"/>
      <c r="IEY435" s="410"/>
      <c r="IEZ435" s="410"/>
      <c r="IFA435" s="410"/>
      <c r="IFB435" s="410"/>
      <c r="IFC435" s="410"/>
      <c r="IFD435" s="410"/>
      <c r="IFE435" s="410"/>
      <c r="IFF435" s="410"/>
      <c r="IFG435" s="410"/>
      <c r="IFH435" s="410"/>
      <c r="IFI435" s="410"/>
      <c r="IFJ435" s="410"/>
      <c r="IFK435" s="410"/>
      <c r="IFL435" s="410"/>
      <c r="IFM435" s="410"/>
      <c r="IFN435" s="410"/>
      <c r="IFO435" s="410"/>
      <c r="IFP435" s="410"/>
      <c r="IFQ435" s="410"/>
      <c r="IFR435" s="410"/>
      <c r="IFS435" s="410"/>
      <c r="IFT435" s="410"/>
      <c r="IFU435" s="410"/>
      <c r="IFV435" s="410"/>
      <c r="IFW435" s="410"/>
      <c r="IFX435" s="410"/>
      <c r="IFY435" s="410"/>
      <c r="IFZ435" s="410"/>
      <c r="IGA435" s="410"/>
      <c r="IGB435" s="410"/>
      <c r="IGC435" s="410"/>
      <c r="IGD435" s="410"/>
      <c r="IGE435" s="410"/>
      <c r="IGF435" s="410"/>
      <c r="IGG435" s="410"/>
      <c r="IGH435" s="410"/>
      <c r="IGI435" s="410"/>
      <c r="IGJ435" s="410"/>
      <c r="IGK435" s="410"/>
      <c r="IGL435" s="410"/>
      <c r="IGM435" s="410"/>
      <c r="IGN435" s="410"/>
      <c r="IGO435" s="410"/>
      <c r="IGP435" s="410"/>
      <c r="IGQ435" s="410"/>
      <c r="IGR435" s="410"/>
      <c r="IGS435" s="410"/>
      <c r="IGT435" s="410"/>
      <c r="IGU435" s="410"/>
      <c r="IGV435" s="410"/>
      <c r="IGW435" s="410"/>
      <c r="IGX435" s="410"/>
      <c r="IGY435" s="410"/>
      <c r="IGZ435" s="410"/>
      <c r="IHA435" s="410"/>
      <c r="IHB435" s="410"/>
      <c r="IHC435" s="410"/>
      <c r="IHD435" s="410"/>
      <c r="IHE435" s="410"/>
      <c r="IHF435" s="410"/>
      <c r="IHG435" s="410"/>
      <c r="IHH435" s="410"/>
      <c r="IHI435" s="410"/>
      <c r="IHJ435" s="410"/>
      <c r="IHK435" s="410"/>
      <c r="IHL435" s="410"/>
      <c r="IHM435" s="410"/>
      <c r="IHN435" s="410"/>
      <c r="IHO435" s="410"/>
      <c r="IHP435" s="410"/>
      <c r="IHQ435" s="410"/>
      <c r="IHR435" s="410"/>
      <c r="IHS435" s="410"/>
      <c r="IHT435" s="410"/>
      <c r="IHU435" s="410"/>
      <c r="IHV435" s="410"/>
      <c r="IHW435" s="410"/>
      <c r="IHX435" s="410"/>
      <c r="IHY435" s="410"/>
      <c r="IHZ435" s="410"/>
      <c r="IIA435" s="410"/>
      <c r="IIB435" s="410"/>
      <c r="IIC435" s="410"/>
      <c r="IID435" s="410"/>
      <c r="IIE435" s="410"/>
      <c r="IIF435" s="410"/>
      <c r="IIG435" s="410"/>
      <c r="IIH435" s="410"/>
      <c r="III435" s="410"/>
      <c r="IIJ435" s="410"/>
      <c r="IIK435" s="410"/>
      <c r="IIL435" s="410"/>
      <c r="IIM435" s="410"/>
      <c r="IIN435" s="410"/>
      <c r="IIO435" s="410"/>
      <c r="IIP435" s="410"/>
      <c r="IIQ435" s="410"/>
      <c r="IIR435" s="410"/>
      <c r="IIS435" s="410"/>
      <c r="IIT435" s="410"/>
      <c r="IIU435" s="410"/>
      <c r="IIV435" s="410"/>
      <c r="IIW435" s="410"/>
      <c r="IIX435" s="410"/>
      <c r="IIY435" s="410"/>
      <c r="IIZ435" s="410"/>
      <c r="IJA435" s="410"/>
      <c r="IJB435" s="410"/>
      <c r="IJC435" s="410"/>
      <c r="IJD435" s="410"/>
      <c r="IJE435" s="410"/>
      <c r="IJF435" s="410"/>
      <c r="IJG435" s="410"/>
      <c r="IJH435" s="410"/>
      <c r="IJI435" s="410"/>
      <c r="IJJ435" s="410"/>
      <c r="IJK435" s="410"/>
      <c r="IJL435" s="410"/>
      <c r="IJM435" s="410"/>
      <c r="IJN435" s="410"/>
      <c r="IJO435" s="410"/>
      <c r="IJP435" s="410"/>
      <c r="IJQ435" s="410"/>
      <c r="IJR435" s="410"/>
      <c r="IJS435" s="410"/>
      <c r="IJT435" s="410"/>
      <c r="IJU435" s="410"/>
      <c r="IJV435" s="410"/>
      <c r="IJW435" s="410"/>
      <c r="IJX435" s="410"/>
      <c r="IJY435" s="410"/>
      <c r="IJZ435" s="410"/>
      <c r="IKA435" s="410"/>
      <c r="IKB435" s="410"/>
      <c r="IKC435" s="410"/>
      <c r="IKD435" s="410"/>
      <c r="IKE435" s="410"/>
      <c r="IKF435" s="410"/>
      <c r="IKG435" s="410"/>
      <c r="IKH435" s="410"/>
      <c r="IKI435" s="410"/>
      <c r="IKJ435" s="410"/>
      <c r="IKK435" s="410"/>
      <c r="IKL435" s="410"/>
      <c r="IKM435" s="410"/>
      <c r="IKN435" s="410"/>
      <c r="IKO435" s="410"/>
      <c r="IKP435" s="410"/>
      <c r="IKQ435" s="410"/>
      <c r="IKR435" s="410"/>
      <c r="IKS435" s="410"/>
      <c r="IKT435" s="410"/>
      <c r="IKU435" s="410"/>
      <c r="IKV435" s="410"/>
      <c r="IKW435" s="410"/>
      <c r="IKX435" s="410"/>
      <c r="IKY435" s="410"/>
      <c r="IKZ435" s="410"/>
      <c r="ILA435" s="410"/>
      <c r="ILB435" s="410"/>
      <c r="ILC435" s="410"/>
      <c r="ILD435" s="410"/>
      <c r="ILE435" s="410"/>
      <c r="ILF435" s="410"/>
      <c r="ILG435" s="410"/>
      <c r="ILH435" s="410"/>
      <c r="ILI435" s="410"/>
      <c r="ILJ435" s="410"/>
      <c r="ILK435" s="410"/>
      <c r="ILL435" s="410"/>
      <c r="ILM435" s="410"/>
      <c r="ILN435" s="410"/>
      <c r="ILO435" s="410"/>
      <c r="ILP435" s="410"/>
      <c r="ILQ435" s="410"/>
      <c r="ILR435" s="410"/>
      <c r="ILS435" s="410"/>
      <c r="ILT435" s="410"/>
      <c r="ILU435" s="410"/>
      <c r="ILV435" s="410"/>
      <c r="ILW435" s="410"/>
      <c r="ILX435" s="410"/>
      <c r="ILY435" s="410"/>
      <c r="ILZ435" s="410"/>
      <c r="IMA435" s="410"/>
      <c r="IMB435" s="410"/>
      <c r="IMC435" s="410"/>
      <c r="IMD435" s="410"/>
      <c r="IME435" s="410"/>
      <c r="IMF435" s="410"/>
      <c r="IMG435" s="410"/>
      <c r="IMH435" s="410"/>
      <c r="IMI435" s="410"/>
      <c r="IMJ435" s="410"/>
      <c r="IMK435" s="410"/>
      <c r="IML435" s="410"/>
      <c r="IMM435" s="410"/>
      <c r="IMN435" s="410"/>
      <c r="IMO435" s="410"/>
      <c r="IMP435" s="410"/>
      <c r="IMQ435" s="410"/>
      <c r="IMR435" s="410"/>
      <c r="IMS435" s="410"/>
      <c r="IMT435" s="410"/>
      <c r="IMU435" s="410"/>
      <c r="IMV435" s="410"/>
      <c r="IMW435" s="410"/>
      <c r="IMX435" s="410"/>
      <c r="IMY435" s="410"/>
      <c r="IMZ435" s="410"/>
      <c r="INA435" s="410"/>
      <c r="INB435" s="410"/>
      <c r="INC435" s="410"/>
      <c r="IND435" s="410"/>
      <c r="INE435" s="410"/>
      <c r="INF435" s="410"/>
      <c r="ING435" s="410"/>
      <c r="INH435" s="410"/>
      <c r="INI435" s="410"/>
      <c r="INJ435" s="410"/>
      <c r="INK435" s="410"/>
      <c r="INL435" s="410"/>
      <c r="INM435" s="410"/>
      <c r="INN435" s="410"/>
      <c r="INO435" s="410"/>
      <c r="INP435" s="410"/>
      <c r="INQ435" s="410"/>
      <c r="INR435" s="410"/>
      <c r="INS435" s="410"/>
      <c r="INT435" s="410"/>
      <c r="INU435" s="410"/>
      <c r="INV435" s="410"/>
      <c r="INW435" s="410"/>
      <c r="INX435" s="410"/>
      <c r="INY435" s="410"/>
      <c r="INZ435" s="410"/>
      <c r="IOA435" s="410"/>
      <c r="IOB435" s="410"/>
      <c r="IOC435" s="410"/>
      <c r="IOD435" s="410"/>
      <c r="IOE435" s="410"/>
      <c r="IOF435" s="410"/>
      <c r="IOG435" s="410"/>
      <c r="IOH435" s="410"/>
      <c r="IOI435" s="410"/>
      <c r="IOJ435" s="410"/>
      <c r="IOK435" s="410"/>
      <c r="IOL435" s="410"/>
      <c r="IOM435" s="410"/>
      <c r="ION435" s="410"/>
      <c r="IOO435" s="410"/>
      <c r="IOP435" s="410"/>
      <c r="IOQ435" s="410"/>
      <c r="IOR435" s="410"/>
      <c r="IOS435" s="410"/>
      <c r="IOT435" s="410"/>
      <c r="IOU435" s="410"/>
      <c r="IOV435" s="410"/>
      <c r="IOW435" s="410"/>
      <c r="IOX435" s="410"/>
      <c r="IOY435" s="410"/>
      <c r="IOZ435" s="410"/>
      <c r="IPA435" s="410"/>
      <c r="IPB435" s="410"/>
      <c r="IPC435" s="410"/>
      <c r="IPD435" s="410"/>
      <c r="IPE435" s="410"/>
      <c r="IPF435" s="410"/>
      <c r="IPG435" s="410"/>
      <c r="IPH435" s="410"/>
      <c r="IPI435" s="410"/>
      <c r="IPJ435" s="410"/>
      <c r="IPK435" s="410"/>
      <c r="IPL435" s="410"/>
      <c r="IPM435" s="410"/>
      <c r="IPN435" s="410"/>
      <c r="IPO435" s="410"/>
      <c r="IPP435" s="410"/>
      <c r="IPQ435" s="410"/>
      <c r="IPR435" s="410"/>
      <c r="IPS435" s="410"/>
      <c r="IPT435" s="410"/>
      <c r="IPU435" s="410"/>
      <c r="IPV435" s="410"/>
      <c r="IPW435" s="410"/>
      <c r="IPX435" s="410"/>
      <c r="IPY435" s="410"/>
      <c r="IPZ435" s="410"/>
      <c r="IQA435" s="410"/>
      <c r="IQB435" s="410"/>
      <c r="IQC435" s="410"/>
      <c r="IQD435" s="410"/>
      <c r="IQE435" s="410"/>
      <c r="IQF435" s="410"/>
      <c r="IQG435" s="410"/>
      <c r="IQH435" s="410"/>
      <c r="IQI435" s="410"/>
      <c r="IQJ435" s="410"/>
      <c r="IQK435" s="410"/>
      <c r="IQL435" s="410"/>
      <c r="IQM435" s="410"/>
      <c r="IQN435" s="410"/>
      <c r="IQO435" s="410"/>
      <c r="IQP435" s="410"/>
      <c r="IQQ435" s="410"/>
      <c r="IQR435" s="410"/>
      <c r="IQS435" s="410"/>
      <c r="IQT435" s="410"/>
      <c r="IQU435" s="410"/>
      <c r="IQV435" s="410"/>
      <c r="IQW435" s="410"/>
      <c r="IQX435" s="410"/>
      <c r="IQY435" s="410"/>
      <c r="IQZ435" s="410"/>
      <c r="IRA435" s="410"/>
      <c r="IRB435" s="410"/>
      <c r="IRC435" s="410"/>
      <c r="IRD435" s="410"/>
      <c r="IRE435" s="410"/>
      <c r="IRF435" s="410"/>
      <c r="IRG435" s="410"/>
      <c r="IRH435" s="410"/>
      <c r="IRI435" s="410"/>
      <c r="IRJ435" s="410"/>
      <c r="IRK435" s="410"/>
      <c r="IRL435" s="410"/>
      <c r="IRM435" s="410"/>
      <c r="IRN435" s="410"/>
      <c r="IRO435" s="410"/>
      <c r="IRP435" s="410"/>
      <c r="IRQ435" s="410"/>
      <c r="IRR435" s="410"/>
      <c r="IRS435" s="410"/>
      <c r="IRT435" s="410"/>
      <c r="IRU435" s="410"/>
      <c r="IRV435" s="410"/>
      <c r="IRW435" s="410"/>
      <c r="IRX435" s="410"/>
      <c r="IRY435" s="410"/>
      <c r="IRZ435" s="410"/>
      <c r="ISA435" s="410"/>
      <c r="ISB435" s="410"/>
      <c r="ISC435" s="410"/>
      <c r="ISD435" s="410"/>
      <c r="ISE435" s="410"/>
      <c r="ISF435" s="410"/>
      <c r="ISG435" s="410"/>
      <c r="ISH435" s="410"/>
      <c r="ISI435" s="410"/>
      <c r="ISJ435" s="410"/>
      <c r="ISK435" s="410"/>
      <c r="ISL435" s="410"/>
      <c r="ISM435" s="410"/>
      <c r="ISN435" s="410"/>
      <c r="ISO435" s="410"/>
      <c r="ISP435" s="410"/>
      <c r="ISQ435" s="410"/>
      <c r="ISR435" s="410"/>
      <c r="ISS435" s="410"/>
      <c r="IST435" s="410"/>
      <c r="ISU435" s="410"/>
      <c r="ISV435" s="410"/>
      <c r="ISW435" s="410"/>
      <c r="ISX435" s="410"/>
      <c r="ISY435" s="410"/>
      <c r="ISZ435" s="410"/>
      <c r="ITA435" s="410"/>
      <c r="ITB435" s="410"/>
      <c r="ITC435" s="410"/>
      <c r="ITD435" s="410"/>
      <c r="ITE435" s="410"/>
      <c r="ITF435" s="410"/>
      <c r="ITG435" s="410"/>
      <c r="ITH435" s="410"/>
      <c r="ITI435" s="410"/>
      <c r="ITJ435" s="410"/>
      <c r="ITK435" s="410"/>
      <c r="ITL435" s="410"/>
      <c r="ITM435" s="410"/>
      <c r="ITN435" s="410"/>
      <c r="ITO435" s="410"/>
      <c r="ITP435" s="410"/>
      <c r="ITQ435" s="410"/>
      <c r="ITR435" s="410"/>
      <c r="ITS435" s="410"/>
      <c r="ITT435" s="410"/>
      <c r="ITU435" s="410"/>
      <c r="ITV435" s="410"/>
      <c r="ITW435" s="410"/>
      <c r="ITX435" s="410"/>
      <c r="ITY435" s="410"/>
      <c r="ITZ435" s="410"/>
      <c r="IUA435" s="410"/>
      <c r="IUB435" s="410"/>
      <c r="IUC435" s="410"/>
      <c r="IUD435" s="410"/>
      <c r="IUE435" s="410"/>
      <c r="IUF435" s="410"/>
      <c r="IUG435" s="410"/>
      <c r="IUH435" s="410"/>
      <c r="IUI435" s="410"/>
      <c r="IUJ435" s="410"/>
      <c r="IUK435" s="410"/>
      <c r="IUL435" s="410"/>
      <c r="IUM435" s="410"/>
      <c r="IUN435" s="410"/>
      <c r="IUO435" s="410"/>
      <c r="IUP435" s="410"/>
      <c r="IUQ435" s="410"/>
      <c r="IUR435" s="410"/>
      <c r="IUS435" s="410"/>
      <c r="IUT435" s="410"/>
      <c r="IUU435" s="410"/>
      <c r="IUV435" s="410"/>
      <c r="IUW435" s="410"/>
      <c r="IUX435" s="410"/>
      <c r="IUY435" s="410"/>
      <c r="IUZ435" s="410"/>
      <c r="IVA435" s="410"/>
      <c r="IVB435" s="410"/>
      <c r="IVC435" s="410"/>
      <c r="IVD435" s="410"/>
      <c r="IVE435" s="410"/>
      <c r="IVF435" s="410"/>
      <c r="IVG435" s="410"/>
      <c r="IVH435" s="410"/>
      <c r="IVI435" s="410"/>
      <c r="IVJ435" s="410"/>
      <c r="IVK435" s="410"/>
      <c r="IVL435" s="410"/>
      <c r="IVM435" s="410"/>
      <c r="IVN435" s="410"/>
      <c r="IVO435" s="410"/>
      <c r="IVP435" s="410"/>
      <c r="IVQ435" s="410"/>
      <c r="IVR435" s="410"/>
      <c r="IVS435" s="410"/>
      <c r="IVT435" s="410"/>
      <c r="IVU435" s="410"/>
      <c r="IVV435" s="410"/>
      <c r="IVW435" s="410"/>
      <c r="IVX435" s="410"/>
      <c r="IVY435" s="410"/>
      <c r="IVZ435" s="410"/>
      <c r="IWA435" s="410"/>
      <c r="IWB435" s="410"/>
      <c r="IWC435" s="410"/>
      <c r="IWD435" s="410"/>
      <c r="IWE435" s="410"/>
      <c r="IWF435" s="410"/>
      <c r="IWG435" s="410"/>
      <c r="IWH435" s="410"/>
      <c r="IWI435" s="410"/>
      <c r="IWJ435" s="410"/>
      <c r="IWK435" s="410"/>
      <c r="IWL435" s="410"/>
      <c r="IWM435" s="410"/>
      <c r="IWN435" s="410"/>
      <c r="IWO435" s="410"/>
      <c r="IWP435" s="410"/>
      <c r="IWQ435" s="410"/>
      <c r="IWR435" s="410"/>
      <c r="IWS435" s="410"/>
      <c r="IWT435" s="410"/>
      <c r="IWU435" s="410"/>
      <c r="IWV435" s="410"/>
      <c r="IWW435" s="410"/>
      <c r="IWX435" s="410"/>
      <c r="IWY435" s="410"/>
      <c r="IWZ435" s="410"/>
      <c r="IXA435" s="410"/>
      <c r="IXB435" s="410"/>
      <c r="IXC435" s="410"/>
      <c r="IXD435" s="410"/>
      <c r="IXE435" s="410"/>
      <c r="IXF435" s="410"/>
      <c r="IXG435" s="410"/>
      <c r="IXH435" s="410"/>
      <c r="IXI435" s="410"/>
      <c r="IXJ435" s="410"/>
      <c r="IXK435" s="410"/>
      <c r="IXL435" s="410"/>
      <c r="IXM435" s="410"/>
      <c r="IXN435" s="410"/>
      <c r="IXO435" s="410"/>
      <c r="IXP435" s="410"/>
      <c r="IXQ435" s="410"/>
      <c r="IXR435" s="410"/>
      <c r="IXS435" s="410"/>
      <c r="IXT435" s="410"/>
      <c r="IXU435" s="410"/>
      <c r="IXV435" s="410"/>
      <c r="IXW435" s="410"/>
      <c r="IXX435" s="410"/>
      <c r="IXY435" s="410"/>
      <c r="IXZ435" s="410"/>
      <c r="IYA435" s="410"/>
      <c r="IYB435" s="410"/>
      <c r="IYC435" s="410"/>
      <c r="IYD435" s="410"/>
      <c r="IYE435" s="410"/>
      <c r="IYF435" s="410"/>
      <c r="IYG435" s="410"/>
      <c r="IYH435" s="410"/>
      <c r="IYI435" s="410"/>
      <c r="IYJ435" s="410"/>
      <c r="IYK435" s="410"/>
      <c r="IYL435" s="410"/>
      <c r="IYM435" s="410"/>
      <c r="IYN435" s="410"/>
      <c r="IYO435" s="410"/>
      <c r="IYP435" s="410"/>
      <c r="IYQ435" s="410"/>
      <c r="IYR435" s="410"/>
      <c r="IYS435" s="410"/>
      <c r="IYT435" s="410"/>
      <c r="IYU435" s="410"/>
      <c r="IYV435" s="410"/>
      <c r="IYW435" s="410"/>
      <c r="IYX435" s="410"/>
      <c r="IYY435" s="410"/>
      <c r="IYZ435" s="410"/>
      <c r="IZA435" s="410"/>
      <c r="IZB435" s="410"/>
      <c r="IZC435" s="410"/>
      <c r="IZD435" s="410"/>
      <c r="IZE435" s="410"/>
      <c r="IZF435" s="410"/>
      <c r="IZG435" s="410"/>
      <c r="IZH435" s="410"/>
      <c r="IZI435" s="410"/>
      <c r="IZJ435" s="410"/>
      <c r="IZK435" s="410"/>
      <c r="IZL435" s="410"/>
      <c r="IZM435" s="410"/>
      <c r="IZN435" s="410"/>
      <c r="IZO435" s="410"/>
      <c r="IZP435" s="410"/>
      <c r="IZQ435" s="410"/>
      <c r="IZR435" s="410"/>
      <c r="IZS435" s="410"/>
      <c r="IZT435" s="410"/>
      <c r="IZU435" s="410"/>
      <c r="IZV435" s="410"/>
      <c r="IZW435" s="410"/>
      <c r="IZX435" s="410"/>
      <c r="IZY435" s="410"/>
      <c r="IZZ435" s="410"/>
      <c r="JAA435" s="410"/>
      <c r="JAB435" s="410"/>
      <c r="JAC435" s="410"/>
      <c r="JAD435" s="410"/>
      <c r="JAE435" s="410"/>
      <c r="JAF435" s="410"/>
      <c r="JAG435" s="410"/>
      <c r="JAH435" s="410"/>
      <c r="JAI435" s="410"/>
      <c r="JAJ435" s="410"/>
      <c r="JAK435" s="410"/>
      <c r="JAL435" s="410"/>
      <c r="JAM435" s="410"/>
      <c r="JAN435" s="410"/>
      <c r="JAO435" s="410"/>
      <c r="JAP435" s="410"/>
      <c r="JAQ435" s="410"/>
      <c r="JAR435" s="410"/>
      <c r="JAS435" s="410"/>
      <c r="JAT435" s="410"/>
      <c r="JAU435" s="410"/>
      <c r="JAV435" s="410"/>
      <c r="JAW435" s="410"/>
      <c r="JAX435" s="410"/>
      <c r="JAY435" s="410"/>
      <c r="JAZ435" s="410"/>
      <c r="JBA435" s="410"/>
      <c r="JBB435" s="410"/>
      <c r="JBC435" s="410"/>
      <c r="JBD435" s="410"/>
      <c r="JBE435" s="410"/>
      <c r="JBF435" s="410"/>
      <c r="JBG435" s="410"/>
      <c r="JBH435" s="410"/>
      <c r="JBI435" s="410"/>
      <c r="JBJ435" s="410"/>
      <c r="JBK435" s="410"/>
      <c r="JBL435" s="410"/>
      <c r="JBM435" s="410"/>
      <c r="JBN435" s="410"/>
      <c r="JBO435" s="410"/>
      <c r="JBP435" s="410"/>
      <c r="JBQ435" s="410"/>
      <c r="JBR435" s="410"/>
      <c r="JBS435" s="410"/>
      <c r="JBT435" s="410"/>
      <c r="JBU435" s="410"/>
      <c r="JBV435" s="410"/>
      <c r="JBW435" s="410"/>
      <c r="JBX435" s="410"/>
      <c r="JBY435" s="410"/>
      <c r="JBZ435" s="410"/>
      <c r="JCA435" s="410"/>
      <c r="JCB435" s="410"/>
      <c r="JCC435" s="410"/>
      <c r="JCD435" s="410"/>
      <c r="JCE435" s="410"/>
      <c r="JCF435" s="410"/>
      <c r="JCG435" s="410"/>
      <c r="JCH435" s="410"/>
      <c r="JCI435" s="410"/>
      <c r="JCJ435" s="410"/>
      <c r="JCK435" s="410"/>
      <c r="JCL435" s="410"/>
      <c r="JCM435" s="410"/>
      <c r="JCN435" s="410"/>
      <c r="JCO435" s="410"/>
      <c r="JCP435" s="410"/>
      <c r="JCQ435" s="410"/>
      <c r="JCR435" s="410"/>
      <c r="JCS435" s="410"/>
      <c r="JCT435" s="410"/>
      <c r="JCU435" s="410"/>
      <c r="JCV435" s="410"/>
      <c r="JCW435" s="410"/>
      <c r="JCX435" s="410"/>
      <c r="JCY435" s="410"/>
      <c r="JCZ435" s="410"/>
      <c r="JDA435" s="410"/>
      <c r="JDB435" s="410"/>
      <c r="JDC435" s="410"/>
      <c r="JDD435" s="410"/>
      <c r="JDE435" s="410"/>
      <c r="JDF435" s="410"/>
      <c r="JDG435" s="410"/>
      <c r="JDH435" s="410"/>
      <c r="JDI435" s="410"/>
      <c r="JDJ435" s="410"/>
      <c r="JDK435" s="410"/>
      <c r="JDL435" s="410"/>
      <c r="JDM435" s="410"/>
      <c r="JDN435" s="410"/>
      <c r="JDO435" s="410"/>
      <c r="JDP435" s="410"/>
      <c r="JDQ435" s="410"/>
      <c r="JDR435" s="410"/>
      <c r="JDS435" s="410"/>
      <c r="JDT435" s="410"/>
      <c r="JDU435" s="410"/>
      <c r="JDV435" s="410"/>
      <c r="JDW435" s="410"/>
      <c r="JDX435" s="410"/>
      <c r="JDY435" s="410"/>
      <c r="JDZ435" s="410"/>
      <c r="JEA435" s="410"/>
      <c r="JEB435" s="410"/>
      <c r="JEC435" s="410"/>
      <c r="JED435" s="410"/>
      <c r="JEE435" s="410"/>
      <c r="JEF435" s="410"/>
      <c r="JEG435" s="410"/>
      <c r="JEH435" s="410"/>
      <c r="JEI435" s="410"/>
      <c r="JEJ435" s="410"/>
      <c r="JEK435" s="410"/>
      <c r="JEL435" s="410"/>
      <c r="JEM435" s="410"/>
      <c r="JEN435" s="410"/>
      <c r="JEO435" s="410"/>
      <c r="JEP435" s="410"/>
      <c r="JEQ435" s="410"/>
      <c r="JER435" s="410"/>
      <c r="JES435" s="410"/>
      <c r="JET435" s="410"/>
      <c r="JEU435" s="410"/>
      <c r="JEV435" s="410"/>
      <c r="JEW435" s="410"/>
      <c r="JEX435" s="410"/>
      <c r="JEY435" s="410"/>
      <c r="JEZ435" s="410"/>
      <c r="JFA435" s="410"/>
      <c r="JFB435" s="410"/>
      <c r="JFC435" s="410"/>
      <c r="JFD435" s="410"/>
      <c r="JFE435" s="410"/>
      <c r="JFF435" s="410"/>
      <c r="JFG435" s="410"/>
      <c r="JFH435" s="410"/>
      <c r="JFI435" s="410"/>
      <c r="JFJ435" s="410"/>
      <c r="JFK435" s="410"/>
      <c r="JFL435" s="410"/>
      <c r="JFM435" s="410"/>
      <c r="JFN435" s="410"/>
      <c r="JFO435" s="410"/>
      <c r="JFP435" s="410"/>
      <c r="JFQ435" s="410"/>
      <c r="JFR435" s="410"/>
      <c r="JFS435" s="410"/>
      <c r="JFT435" s="410"/>
      <c r="JFU435" s="410"/>
      <c r="JFV435" s="410"/>
      <c r="JFW435" s="410"/>
      <c r="JFX435" s="410"/>
      <c r="JFY435" s="410"/>
      <c r="JFZ435" s="410"/>
      <c r="JGA435" s="410"/>
      <c r="JGB435" s="410"/>
      <c r="JGC435" s="410"/>
      <c r="JGD435" s="410"/>
      <c r="JGE435" s="410"/>
      <c r="JGF435" s="410"/>
      <c r="JGG435" s="410"/>
      <c r="JGH435" s="410"/>
      <c r="JGI435" s="410"/>
      <c r="JGJ435" s="410"/>
      <c r="JGK435" s="410"/>
      <c r="JGL435" s="410"/>
      <c r="JGM435" s="410"/>
      <c r="JGN435" s="410"/>
      <c r="JGO435" s="410"/>
      <c r="JGP435" s="410"/>
      <c r="JGQ435" s="410"/>
      <c r="JGR435" s="410"/>
      <c r="JGS435" s="410"/>
      <c r="JGT435" s="410"/>
      <c r="JGU435" s="410"/>
      <c r="JGV435" s="410"/>
      <c r="JGW435" s="410"/>
      <c r="JGX435" s="410"/>
      <c r="JGY435" s="410"/>
      <c r="JGZ435" s="410"/>
      <c r="JHA435" s="410"/>
      <c r="JHB435" s="410"/>
      <c r="JHC435" s="410"/>
      <c r="JHD435" s="410"/>
      <c r="JHE435" s="410"/>
      <c r="JHF435" s="410"/>
      <c r="JHG435" s="410"/>
      <c r="JHH435" s="410"/>
      <c r="JHI435" s="410"/>
      <c r="JHJ435" s="410"/>
      <c r="JHK435" s="410"/>
      <c r="JHL435" s="410"/>
      <c r="JHM435" s="410"/>
      <c r="JHN435" s="410"/>
      <c r="JHO435" s="410"/>
      <c r="JHP435" s="410"/>
      <c r="JHQ435" s="410"/>
      <c r="JHR435" s="410"/>
      <c r="JHS435" s="410"/>
      <c r="JHT435" s="410"/>
      <c r="JHU435" s="410"/>
      <c r="JHV435" s="410"/>
      <c r="JHW435" s="410"/>
      <c r="JHX435" s="410"/>
      <c r="JHY435" s="410"/>
      <c r="JHZ435" s="410"/>
      <c r="JIA435" s="410"/>
      <c r="JIB435" s="410"/>
      <c r="JIC435" s="410"/>
      <c r="JID435" s="410"/>
      <c r="JIE435" s="410"/>
      <c r="JIF435" s="410"/>
      <c r="JIG435" s="410"/>
      <c r="JIH435" s="410"/>
      <c r="JII435" s="410"/>
      <c r="JIJ435" s="410"/>
      <c r="JIK435" s="410"/>
      <c r="JIL435" s="410"/>
      <c r="JIM435" s="410"/>
      <c r="JIN435" s="410"/>
      <c r="JIO435" s="410"/>
      <c r="JIP435" s="410"/>
      <c r="JIQ435" s="410"/>
      <c r="JIR435" s="410"/>
      <c r="JIS435" s="410"/>
      <c r="JIT435" s="410"/>
      <c r="JIU435" s="410"/>
      <c r="JIV435" s="410"/>
      <c r="JIW435" s="410"/>
      <c r="JIX435" s="410"/>
      <c r="JIY435" s="410"/>
      <c r="JIZ435" s="410"/>
      <c r="JJA435" s="410"/>
      <c r="JJB435" s="410"/>
      <c r="JJC435" s="410"/>
      <c r="JJD435" s="410"/>
      <c r="JJE435" s="410"/>
      <c r="JJF435" s="410"/>
      <c r="JJG435" s="410"/>
      <c r="JJH435" s="410"/>
      <c r="JJI435" s="410"/>
      <c r="JJJ435" s="410"/>
      <c r="JJK435" s="410"/>
      <c r="JJL435" s="410"/>
      <c r="JJM435" s="410"/>
      <c r="JJN435" s="410"/>
      <c r="JJO435" s="410"/>
      <c r="JJP435" s="410"/>
      <c r="JJQ435" s="410"/>
      <c r="JJR435" s="410"/>
      <c r="JJS435" s="410"/>
      <c r="JJT435" s="410"/>
      <c r="JJU435" s="410"/>
      <c r="JJV435" s="410"/>
      <c r="JJW435" s="410"/>
      <c r="JJX435" s="410"/>
      <c r="JJY435" s="410"/>
      <c r="JJZ435" s="410"/>
      <c r="JKA435" s="410"/>
      <c r="JKB435" s="410"/>
      <c r="JKC435" s="410"/>
      <c r="JKD435" s="410"/>
      <c r="JKE435" s="410"/>
      <c r="JKF435" s="410"/>
      <c r="JKG435" s="410"/>
      <c r="JKH435" s="410"/>
      <c r="JKI435" s="410"/>
      <c r="JKJ435" s="410"/>
      <c r="JKK435" s="410"/>
      <c r="JKL435" s="410"/>
      <c r="JKM435" s="410"/>
      <c r="JKN435" s="410"/>
      <c r="JKO435" s="410"/>
      <c r="JKP435" s="410"/>
      <c r="JKQ435" s="410"/>
      <c r="JKR435" s="410"/>
      <c r="JKS435" s="410"/>
      <c r="JKT435" s="410"/>
      <c r="JKU435" s="410"/>
      <c r="JKV435" s="410"/>
      <c r="JKW435" s="410"/>
      <c r="JKX435" s="410"/>
      <c r="JKY435" s="410"/>
      <c r="JKZ435" s="410"/>
      <c r="JLA435" s="410"/>
      <c r="JLB435" s="410"/>
      <c r="JLC435" s="410"/>
      <c r="JLD435" s="410"/>
      <c r="JLE435" s="410"/>
      <c r="JLF435" s="410"/>
      <c r="JLG435" s="410"/>
      <c r="JLH435" s="410"/>
      <c r="JLI435" s="410"/>
      <c r="JLJ435" s="410"/>
      <c r="JLK435" s="410"/>
      <c r="JLL435" s="410"/>
      <c r="JLM435" s="410"/>
      <c r="JLN435" s="410"/>
      <c r="JLO435" s="410"/>
      <c r="JLP435" s="410"/>
      <c r="JLQ435" s="410"/>
      <c r="JLR435" s="410"/>
      <c r="JLS435" s="410"/>
      <c r="JLT435" s="410"/>
      <c r="JLU435" s="410"/>
      <c r="JLV435" s="410"/>
      <c r="JLW435" s="410"/>
      <c r="JLX435" s="410"/>
      <c r="JLY435" s="410"/>
      <c r="JLZ435" s="410"/>
      <c r="JMA435" s="410"/>
      <c r="JMB435" s="410"/>
      <c r="JMC435" s="410"/>
      <c r="JMD435" s="410"/>
      <c r="JME435" s="410"/>
      <c r="JMF435" s="410"/>
      <c r="JMG435" s="410"/>
      <c r="JMH435" s="410"/>
      <c r="JMI435" s="410"/>
      <c r="JMJ435" s="410"/>
      <c r="JMK435" s="410"/>
      <c r="JML435" s="410"/>
      <c r="JMM435" s="410"/>
      <c r="JMN435" s="410"/>
      <c r="JMO435" s="410"/>
      <c r="JMP435" s="410"/>
      <c r="JMQ435" s="410"/>
      <c r="JMR435" s="410"/>
      <c r="JMS435" s="410"/>
      <c r="JMT435" s="410"/>
      <c r="JMU435" s="410"/>
      <c r="JMV435" s="410"/>
      <c r="JMW435" s="410"/>
      <c r="JMX435" s="410"/>
      <c r="JMY435" s="410"/>
      <c r="JMZ435" s="410"/>
      <c r="JNA435" s="410"/>
      <c r="JNB435" s="410"/>
      <c r="JNC435" s="410"/>
      <c r="JND435" s="410"/>
      <c r="JNE435" s="410"/>
      <c r="JNF435" s="410"/>
      <c r="JNG435" s="410"/>
      <c r="JNH435" s="410"/>
      <c r="JNI435" s="410"/>
      <c r="JNJ435" s="410"/>
      <c r="JNK435" s="410"/>
      <c r="JNL435" s="410"/>
      <c r="JNM435" s="410"/>
      <c r="JNN435" s="410"/>
      <c r="JNO435" s="410"/>
      <c r="JNP435" s="410"/>
      <c r="JNQ435" s="410"/>
      <c r="JNR435" s="410"/>
      <c r="JNS435" s="410"/>
      <c r="JNT435" s="410"/>
      <c r="JNU435" s="410"/>
      <c r="JNV435" s="410"/>
      <c r="JNW435" s="410"/>
      <c r="JNX435" s="410"/>
      <c r="JNY435" s="410"/>
      <c r="JNZ435" s="410"/>
      <c r="JOA435" s="410"/>
      <c r="JOB435" s="410"/>
      <c r="JOC435" s="410"/>
      <c r="JOD435" s="410"/>
      <c r="JOE435" s="410"/>
      <c r="JOF435" s="410"/>
      <c r="JOG435" s="410"/>
      <c r="JOH435" s="410"/>
      <c r="JOI435" s="410"/>
      <c r="JOJ435" s="410"/>
      <c r="JOK435" s="410"/>
      <c r="JOL435" s="410"/>
      <c r="JOM435" s="410"/>
      <c r="JON435" s="410"/>
      <c r="JOO435" s="410"/>
      <c r="JOP435" s="410"/>
      <c r="JOQ435" s="410"/>
      <c r="JOR435" s="410"/>
      <c r="JOS435" s="410"/>
      <c r="JOT435" s="410"/>
      <c r="JOU435" s="410"/>
      <c r="JOV435" s="410"/>
      <c r="JOW435" s="410"/>
      <c r="JOX435" s="410"/>
      <c r="JOY435" s="410"/>
      <c r="JOZ435" s="410"/>
      <c r="JPA435" s="410"/>
      <c r="JPB435" s="410"/>
      <c r="JPC435" s="410"/>
      <c r="JPD435" s="410"/>
      <c r="JPE435" s="410"/>
      <c r="JPF435" s="410"/>
      <c r="JPG435" s="410"/>
      <c r="JPH435" s="410"/>
      <c r="JPI435" s="410"/>
      <c r="JPJ435" s="410"/>
      <c r="JPK435" s="410"/>
      <c r="JPL435" s="410"/>
      <c r="JPM435" s="410"/>
      <c r="JPN435" s="410"/>
      <c r="JPO435" s="410"/>
      <c r="JPP435" s="410"/>
      <c r="JPQ435" s="410"/>
      <c r="JPR435" s="410"/>
      <c r="JPS435" s="410"/>
      <c r="JPT435" s="410"/>
      <c r="JPU435" s="410"/>
      <c r="JPV435" s="410"/>
      <c r="JPW435" s="410"/>
      <c r="JPX435" s="410"/>
      <c r="JPY435" s="410"/>
      <c r="JPZ435" s="410"/>
      <c r="JQA435" s="410"/>
      <c r="JQB435" s="410"/>
      <c r="JQC435" s="410"/>
      <c r="JQD435" s="410"/>
      <c r="JQE435" s="410"/>
      <c r="JQF435" s="410"/>
      <c r="JQG435" s="410"/>
      <c r="JQH435" s="410"/>
      <c r="JQI435" s="410"/>
      <c r="JQJ435" s="410"/>
      <c r="JQK435" s="410"/>
      <c r="JQL435" s="410"/>
      <c r="JQM435" s="410"/>
      <c r="JQN435" s="410"/>
      <c r="JQO435" s="410"/>
      <c r="JQP435" s="410"/>
      <c r="JQQ435" s="410"/>
      <c r="JQR435" s="410"/>
      <c r="JQS435" s="410"/>
      <c r="JQT435" s="410"/>
      <c r="JQU435" s="410"/>
      <c r="JQV435" s="410"/>
      <c r="JQW435" s="410"/>
      <c r="JQX435" s="410"/>
      <c r="JQY435" s="410"/>
      <c r="JQZ435" s="410"/>
      <c r="JRA435" s="410"/>
      <c r="JRB435" s="410"/>
      <c r="JRC435" s="410"/>
      <c r="JRD435" s="410"/>
      <c r="JRE435" s="410"/>
      <c r="JRF435" s="410"/>
      <c r="JRG435" s="410"/>
      <c r="JRH435" s="410"/>
      <c r="JRI435" s="410"/>
      <c r="JRJ435" s="410"/>
      <c r="JRK435" s="410"/>
      <c r="JRL435" s="410"/>
      <c r="JRM435" s="410"/>
      <c r="JRN435" s="410"/>
      <c r="JRO435" s="410"/>
      <c r="JRP435" s="410"/>
      <c r="JRQ435" s="410"/>
      <c r="JRR435" s="410"/>
      <c r="JRS435" s="410"/>
      <c r="JRT435" s="410"/>
      <c r="JRU435" s="410"/>
      <c r="JRV435" s="410"/>
      <c r="JRW435" s="410"/>
      <c r="JRX435" s="410"/>
      <c r="JRY435" s="410"/>
      <c r="JRZ435" s="410"/>
      <c r="JSA435" s="410"/>
      <c r="JSB435" s="410"/>
      <c r="JSC435" s="410"/>
      <c r="JSD435" s="410"/>
      <c r="JSE435" s="410"/>
      <c r="JSF435" s="410"/>
      <c r="JSG435" s="410"/>
      <c r="JSH435" s="410"/>
      <c r="JSI435" s="410"/>
      <c r="JSJ435" s="410"/>
      <c r="JSK435" s="410"/>
      <c r="JSL435" s="410"/>
      <c r="JSM435" s="410"/>
      <c r="JSN435" s="410"/>
      <c r="JSO435" s="410"/>
      <c r="JSP435" s="410"/>
      <c r="JSQ435" s="410"/>
      <c r="JSR435" s="410"/>
      <c r="JSS435" s="410"/>
      <c r="JST435" s="410"/>
      <c r="JSU435" s="410"/>
      <c r="JSV435" s="410"/>
      <c r="JSW435" s="410"/>
      <c r="JSX435" s="410"/>
      <c r="JSY435" s="410"/>
      <c r="JSZ435" s="410"/>
      <c r="JTA435" s="410"/>
      <c r="JTB435" s="410"/>
      <c r="JTC435" s="410"/>
      <c r="JTD435" s="410"/>
      <c r="JTE435" s="410"/>
      <c r="JTF435" s="410"/>
      <c r="JTG435" s="410"/>
      <c r="JTH435" s="410"/>
      <c r="JTI435" s="410"/>
      <c r="JTJ435" s="410"/>
      <c r="JTK435" s="410"/>
      <c r="JTL435" s="410"/>
      <c r="JTM435" s="410"/>
      <c r="JTN435" s="410"/>
      <c r="JTO435" s="410"/>
      <c r="JTP435" s="410"/>
      <c r="JTQ435" s="410"/>
      <c r="JTR435" s="410"/>
      <c r="JTS435" s="410"/>
      <c r="JTT435" s="410"/>
      <c r="JTU435" s="410"/>
      <c r="JTV435" s="410"/>
      <c r="JTW435" s="410"/>
      <c r="JTX435" s="410"/>
      <c r="JTY435" s="410"/>
      <c r="JTZ435" s="410"/>
      <c r="JUA435" s="410"/>
      <c r="JUB435" s="410"/>
      <c r="JUC435" s="410"/>
      <c r="JUD435" s="410"/>
      <c r="JUE435" s="410"/>
      <c r="JUF435" s="410"/>
      <c r="JUG435" s="410"/>
      <c r="JUH435" s="410"/>
      <c r="JUI435" s="410"/>
      <c r="JUJ435" s="410"/>
      <c r="JUK435" s="410"/>
      <c r="JUL435" s="410"/>
      <c r="JUM435" s="410"/>
      <c r="JUN435" s="410"/>
      <c r="JUO435" s="410"/>
      <c r="JUP435" s="410"/>
      <c r="JUQ435" s="410"/>
      <c r="JUR435" s="410"/>
      <c r="JUS435" s="410"/>
      <c r="JUT435" s="410"/>
      <c r="JUU435" s="410"/>
      <c r="JUV435" s="410"/>
      <c r="JUW435" s="410"/>
      <c r="JUX435" s="410"/>
      <c r="JUY435" s="410"/>
      <c r="JUZ435" s="410"/>
      <c r="JVA435" s="410"/>
      <c r="JVB435" s="410"/>
      <c r="JVC435" s="410"/>
      <c r="JVD435" s="410"/>
      <c r="JVE435" s="410"/>
      <c r="JVF435" s="410"/>
      <c r="JVG435" s="410"/>
      <c r="JVH435" s="410"/>
      <c r="JVI435" s="410"/>
      <c r="JVJ435" s="410"/>
      <c r="JVK435" s="410"/>
      <c r="JVL435" s="410"/>
      <c r="JVM435" s="410"/>
      <c r="JVN435" s="410"/>
      <c r="JVO435" s="410"/>
      <c r="JVP435" s="410"/>
      <c r="JVQ435" s="410"/>
      <c r="JVR435" s="410"/>
      <c r="JVS435" s="410"/>
      <c r="JVT435" s="410"/>
      <c r="JVU435" s="410"/>
      <c r="JVV435" s="410"/>
      <c r="JVW435" s="410"/>
      <c r="JVX435" s="410"/>
      <c r="JVY435" s="410"/>
      <c r="JVZ435" s="410"/>
      <c r="JWA435" s="410"/>
      <c r="JWB435" s="410"/>
      <c r="JWC435" s="410"/>
      <c r="JWD435" s="410"/>
      <c r="JWE435" s="410"/>
      <c r="JWF435" s="410"/>
      <c r="JWG435" s="410"/>
      <c r="JWH435" s="410"/>
      <c r="JWI435" s="410"/>
      <c r="JWJ435" s="410"/>
      <c r="JWK435" s="410"/>
      <c r="JWL435" s="410"/>
      <c r="JWM435" s="410"/>
      <c r="JWN435" s="410"/>
      <c r="JWO435" s="410"/>
      <c r="JWP435" s="410"/>
      <c r="JWQ435" s="410"/>
      <c r="JWR435" s="410"/>
      <c r="JWS435" s="410"/>
      <c r="JWT435" s="410"/>
      <c r="JWU435" s="410"/>
      <c r="JWV435" s="410"/>
      <c r="JWW435" s="410"/>
      <c r="JWX435" s="410"/>
      <c r="JWY435" s="410"/>
      <c r="JWZ435" s="410"/>
      <c r="JXA435" s="410"/>
      <c r="JXB435" s="410"/>
      <c r="JXC435" s="410"/>
      <c r="JXD435" s="410"/>
      <c r="JXE435" s="410"/>
      <c r="JXF435" s="410"/>
      <c r="JXG435" s="410"/>
      <c r="JXH435" s="410"/>
      <c r="JXI435" s="410"/>
      <c r="JXJ435" s="410"/>
      <c r="JXK435" s="410"/>
      <c r="JXL435" s="410"/>
      <c r="JXM435" s="410"/>
      <c r="JXN435" s="410"/>
      <c r="JXO435" s="410"/>
      <c r="JXP435" s="410"/>
      <c r="JXQ435" s="410"/>
      <c r="JXR435" s="410"/>
      <c r="JXS435" s="410"/>
      <c r="JXT435" s="410"/>
      <c r="JXU435" s="410"/>
      <c r="JXV435" s="410"/>
      <c r="JXW435" s="410"/>
      <c r="JXX435" s="410"/>
      <c r="JXY435" s="410"/>
      <c r="JXZ435" s="410"/>
      <c r="JYA435" s="410"/>
      <c r="JYB435" s="410"/>
      <c r="JYC435" s="410"/>
      <c r="JYD435" s="410"/>
      <c r="JYE435" s="410"/>
      <c r="JYF435" s="410"/>
      <c r="JYG435" s="410"/>
      <c r="JYH435" s="410"/>
      <c r="JYI435" s="410"/>
      <c r="JYJ435" s="410"/>
      <c r="JYK435" s="410"/>
      <c r="JYL435" s="410"/>
      <c r="JYM435" s="410"/>
      <c r="JYN435" s="410"/>
      <c r="JYO435" s="410"/>
      <c r="JYP435" s="410"/>
      <c r="JYQ435" s="410"/>
      <c r="JYR435" s="410"/>
      <c r="JYS435" s="410"/>
      <c r="JYT435" s="410"/>
      <c r="JYU435" s="410"/>
      <c r="JYV435" s="410"/>
      <c r="JYW435" s="410"/>
      <c r="JYX435" s="410"/>
      <c r="JYY435" s="410"/>
      <c r="JYZ435" s="410"/>
      <c r="JZA435" s="410"/>
      <c r="JZB435" s="410"/>
      <c r="JZC435" s="410"/>
      <c r="JZD435" s="410"/>
      <c r="JZE435" s="410"/>
      <c r="JZF435" s="410"/>
      <c r="JZG435" s="410"/>
      <c r="JZH435" s="410"/>
      <c r="JZI435" s="410"/>
      <c r="JZJ435" s="410"/>
      <c r="JZK435" s="410"/>
      <c r="JZL435" s="410"/>
      <c r="JZM435" s="410"/>
      <c r="JZN435" s="410"/>
      <c r="JZO435" s="410"/>
      <c r="JZP435" s="410"/>
      <c r="JZQ435" s="410"/>
      <c r="JZR435" s="410"/>
      <c r="JZS435" s="410"/>
      <c r="JZT435" s="410"/>
      <c r="JZU435" s="410"/>
      <c r="JZV435" s="410"/>
      <c r="JZW435" s="410"/>
      <c r="JZX435" s="410"/>
      <c r="JZY435" s="410"/>
      <c r="JZZ435" s="410"/>
      <c r="KAA435" s="410"/>
      <c r="KAB435" s="410"/>
      <c r="KAC435" s="410"/>
      <c r="KAD435" s="410"/>
      <c r="KAE435" s="410"/>
      <c r="KAF435" s="410"/>
      <c r="KAG435" s="410"/>
      <c r="KAH435" s="410"/>
      <c r="KAI435" s="410"/>
      <c r="KAJ435" s="410"/>
      <c r="KAK435" s="410"/>
      <c r="KAL435" s="410"/>
      <c r="KAM435" s="410"/>
      <c r="KAN435" s="410"/>
      <c r="KAO435" s="410"/>
      <c r="KAP435" s="410"/>
      <c r="KAQ435" s="410"/>
      <c r="KAR435" s="410"/>
      <c r="KAS435" s="410"/>
      <c r="KAT435" s="410"/>
      <c r="KAU435" s="410"/>
      <c r="KAV435" s="410"/>
      <c r="KAW435" s="410"/>
      <c r="KAX435" s="410"/>
      <c r="KAY435" s="410"/>
      <c r="KAZ435" s="410"/>
      <c r="KBA435" s="410"/>
      <c r="KBB435" s="410"/>
      <c r="KBC435" s="410"/>
      <c r="KBD435" s="410"/>
      <c r="KBE435" s="410"/>
      <c r="KBF435" s="410"/>
      <c r="KBG435" s="410"/>
      <c r="KBH435" s="410"/>
      <c r="KBI435" s="410"/>
      <c r="KBJ435" s="410"/>
      <c r="KBK435" s="410"/>
      <c r="KBL435" s="410"/>
      <c r="KBM435" s="410"/>
      <c r="KBN435" s="410"/>
      <c r="KBO435" s="410"/>
      <c r="KBP435" s="410"/>
      <c r="KBQ435" s="410"/>
      <c r="KBR435" s="410"/>
      <c r="KBS435" s="410"/>
      <c r="KBT435" s="410"/>
      <c r="KBU435" s="410"/>
      <c r="KBV435" s="410"/>
      <c r="KBW435" s="410"/>
      <c r="KBX435" s="410"/>
      <c r="KBY435" s="410"/>
      <c r="KBZ435" s="410"/>
      <c r="KCA435" s="410"/>
      <c r="KCB435" s="410"/>
      <c r="KCC435" s="410"/>
      <c r="KCD435" s="410"/>
      <c r="KCE435" s="410"/>
      <c r="KCF435" s="410"/>
      <c r="KCG435" s="410"/>
      <c r="KCH435" s="410"/>
      <c r="KCI435" s="410"/>
      <c r="KCJ435" s="410"/>
      <c r="KCK435" s="410"/>
      <c r="KCL435" s="410"/>
      <c r="KCM435" s="410"/>
      <c r="KCN435" s="410"/>
      <c r="KCO435" s="410"/>
      <c r="KCP435" s="410"/>
      <c r="KCQ435" s="410"/>
      <c r="KCR435" s="410"/>
      <c r="KCS435" s="410"/>
      <c r="KCT435" s="410"/>
      <c r="KCU435" s="410"/>
      <c r="KCV435" s="410"/>
      <c r="KCW435" s="410"/>
      <c r="KCX435" s="410"/>
      <c r="KCY435" s="410"/>
      <c r="KCZ435" s="410"/>
      <c r="KDA435" s="410"/>
      <c r="KDB435" s="410"/>
      <c r="KDC435" s="410"/>
      <c r="KDD435" s="410"/>
      <c r="KDE435" s="410"/>
      <c r="KDF435" s="410"/>
      <c r="KDG435" s="410"/>
      <c r="KDH435" s="410"/>
      <c r="KDI435" s="410"/>
      <c r="KDJ435" s="410"/>
      <c r="KDK435" s="410"/>
      <c r="KDL435" s="410"/>
      <c r="KDM435" s="410"/>
      <c r="KDN435" s="410"/>
      <c r="KDO435" s="410"/>
      <c r="KDP435" s="410"/>
      <c r="KDQ435" s="410"/>
      <c r="KDR435" s="410"/>
      <c r="KDS435" s="410"/>
      <c r="KDT435" s="410"/>
      <c r="KDU435" s="410"/>
      <c r="KDV435" s="410"/>
      <c r="KDW435" s="410"/>
      <c r="KDX435" s="410"/>
      <c r="KDY435" s="410"/>
      <c r="KDZ435" s="410"/>
      <c r="KEA435" s="410"/>
      <c r="KEB435" s="410"/>
      <c r="KEC435" s="410"/>
      <c r="KED435" s="410"/>
      <c r="KEE435" s="410"/>
      <c r="KEF435" s="410"/>
      <c r="KEG435" s="410"/>
      <c r="KEH435" s="410"/>
      <c r="KEI435" s="410"/>
      <c r="KEJ435" s="410"/>
      <c r="KEK435" s="410"/>
      <c r="KEL435" s="410"/>
      <c r="KEM435" s="410"/>
      <c r="KEN435" s="410"/>
      <c r="KEO435" s="410"/>
      <c r="KEP435" s="410"/>
      <c r="KEQ435" s="410"/>
      <c r="KER435" s="410"/>
      <c r="KES435" s="410"/>
      <c r="KET435" s="410"/>
      <c r="KEU435" s="410"/>
      <c r="KEV435" s="410"/>
      <c r="KEW435" s="410"/>
      <c r="KEX435" s="410"/>
      <c r="KEY435" s="410"/>
      <c r="KEZ435" s="410"/>
      <c r="KFA435" s="410"/>
      <c r="KFB435" s="410"/>
      <c r="KFC435" s="410"/>
      <c r="KFD435" s="410"/>
      <c r="KFE435" s="410"/>
      <c r="KFF435" s="410"/>
      <c r="KFG435" s="410"/>
      <c r="KFH435" s="410"/>
      <c r="KFI435" s="410"/>
      <c r="KFJ435" s="410"/>
      <c r="KFK435" s="410"/>
      <c r="KFL435" s="410"/>
      <c r="KFM435" s="410"/>
      <c r="KFN435" s="410"/>
      <c r="KFO435" s="410"/>
      <c r="KFP435" s="410"/>
      <c r="KFQ435" s="410"/>
      <c r="KFR435" s="410"/>
      <c r="KFS435" s="410"/>
      <c r="KFT435" s="410"/>
      <c r="KFU435" s="410"/>
      <c r="KFV435" s="410"/>
      <c r="KFW435" s="410"/>
      <c r="KFX435" s="410"/>
      <c r="KFY435" s="410"/>
      <c r="KFZ435" s="410"/>
      <c r="KGA435" s="410"/>
      <c r="KGB435" s="410"/>
      <c r="KGC435" s="410"/>
      <c r="KGD435" s="410"/>
      <c r="KGE435" s="410"/>
      <c r="KGF435" s="410"/>
      <c r="KGG435" s="410"/>
      <c r="KGH435" s="410"/>
      <c r="KGI435" s="410"/>
      <c r="KGJ435" s="410"/>
      <c r="KGK435" s="410"/>
      <c r="KGL435" s="410"/>
      <c r="KGM435" s="410"/>
      <c r="KGN435" s="410"/>
      <c r="KGO435" s="410"/>
      <c r="KGP435" s="410"/>
      <c r="KGQ435" s="410"/>
      <c r="KGR435" s="410"/>
      <c r="KGS435" s="410"/>
      <c r="KGT435" s="410"/>
      <c r="KGU435" s="410"/>
      <c r="KGV435" s="410"/>
      <c r="KGW435" s="410"/>
      <c r="KGX435" s="410"/>
      <c r="KGY435" s="410"/>
      <c r="KGZ435" s="410"/>
      <c r="KHA435" s="410"/>
      <c r="KHB435" s="410"/>
      <c r="KHC435" s="410"/>
      <c r="KHD435" s="410"/>
      <c r="KHE435" s="410"/>
      <c r="KHF435" s="410"/>
      <c r="KHG435" s="410"/>
      <c r="KHH435" s="410"/>
      <c r="KHI435" s="410"/>
      <c r="KHJ435" s="410"/>
      <c r="KHK435" s="410"/>
      <c r="KHL435" s="410"/>
      <c r="KHM435" s="410"/>
      <c r="KHN435" s="410"/>
      <c r="KHO435" s="410"/>
      <c r="KHP435" s="410"/>
      <c r="KHQ435" s="410"/>
      <c r="KHR435" s="410"/>
      <c r="KHS435" s="410"/>
      <c r="KHT435" s="410"/>
      <c r="KHU435" s="410"/>
      <c r="KHV435" s="410"/>
      <c r="KHW435" s="410"/>
      <c r="KHX435" s="410"/>
      <c r="KHY435" s="410"/>
      <c r="KHZ435" s="410"/>
      <c r="KIA435" s="410"/>
      <c r="KIB435" s="410"/>
      <c r="KIC435" s="410"/>
      <c r="KID435" s="410"/>
      <c r="KIE435" s="410"/>
      <c r="KIF435" s="410"/>
      <c r="KIG435" s="410"/>
      <c r="KIH435" s="410"/>
      <c r="KII435" s="410"/>
      <c r="KIJ435" s="410"/>
      <c r="KIK435" s="410"/>
      <c r="KIL435" s="410"/>
      <c r="KIM435" s="410"/>
      <c r="KIN435" s="410"/>
      <c r="KIO435" s="410"/>
      <c r="KIP435" s="410"/>
      <c r="KIQ435" s="410"/>
      <c r="KIR435" s="410"/>
      <c r="KIS435" s="410"/>
      <c r="KIT435" s="410"/>
      <c r="KIU435" s="410"/>
      <c r="KIV435" s="410"/>
      <c r="KIW435" s="410"/>
      <c r="KIX435" s="410"/>
      <c r="KIY435" s="410"/>
      <c r="KIZ435" s="410"/>
      <c r="KJA435" s="410"/>
      <c r="KJB435" s="410"/>
      <c r="KJC435" s="410"/>
      <c r="KJD435" s="410"/>
      <c r="KJE435" s="410"/>
      <c r="KJF435" s="410"/>
      <c r="KJG435" s="410"/>
      <c r="KJH435" s="410"/>
      <c r="KJI435" s="410"/>
      <c r="KJJ435" s="410"/>
      <c r="KJK435" s="410"/>
      <c r="KJL435" s="410"/>
      <c r="KJM435" s="410"/>
      <c r="KJN435" s="410"/>
      <c r="KJO435" s="410"/>
      <c r="KJP435" s="410"/>
      <c r="KJQ435" s="410"/>
      <c r="KJR435" s="410"/>
      <c r="KJS435" s="410"/>
      <c r="KJT435" s="410"/>
      <c r="KJU435" s="410"/>
      <c r="KJV435" s="410"/>
      <c r="KJW435" s="410"/>
      <c r="KJX435" s="410"/>
      <c r="KJY435" s="410"/>
      <c r="KJZ435" s="410"/>
      <c r="KKA435" s="410"/>
      <c r="KKB435" s="410"/>
      <c r="KKC435" s="410"/>
      <c r="KKD435" s="410"/>
      <c r="KKE435" s="410"/>
      <c r="KKF435" s="410"/>
      <c r="KKG435" s="410"/>
      <c r="KKH435" s="410"/>
      <c r="KKI435" s="410"/>
      <c r="KKJ435" s="410"/>
      <c r="KKK435" s="410"/>
      <c r="KKL435" s="410"/>
      <c r="KKM435" s="410"/>
      <c r="KKN435" s="410"/>
      <c r="KKO435" s="410"/>
      <c r="KKP435" s="410"/>
      <c r="KKQ435" s="410"/>
      <c r="KKR435" s="410"/>
      <c r="KKS435" s="410"/>
      <c r="KKT435" s="410"/>
      <c r="KKU435" s="410"/>
      <c r="KKV435" s="410"/>
      <c r="KKW435" s="410"/>
      <c r="KKX435" s="410"/>
      <c r="KKY435" s="410"/>
      <c r="KKZ435" s="410"/>
      <c r="KLA435" s="410"/>
      <c r="KLB435" s="410"/>
      <c r="KLC435" s="410"/>
      <c r="KLD435" s="410"/>
      <c r="KLE435" s="410"/>
      <c r="KLF435" s="410"/>
      <c r="KLG435" s="410"/>
      <c r="KLH435" s="410"/>
      <c r="KLI435" s="410"/>
      <c r="KLJ435" s="410"/>
      <c r="KLK435" s="410"/>
      <c r="KLL435" s="410"/>
      <c r="KLM435" s="410"/>
      <c r="KLN435" s="410"/>
      <c r="KLO435" s="410"/>
      <c r="KLP435" s="410"/>
      <c r="KLQ435" s="410"/>
      <c r="KLR435" s="410"/>
      <c r="KLS435" s="410"/>
      <c r="KLT435" s="410"/>
      <c r="KLU435" s="410"/>
      <c r="KLV435" s="410"/>
      <c r="KLW435" s="410"/>
      <c r="KLX435" s="410"/>
      <c r="KLY435" s="410"/>
      <c r="KLZ435" s="410"/>
      <c r="KMA435" s="410"/>
      <c r="KMB435" s="410"/>
      <c r="KMC435" s="410"/>
      <c r="KMD435" s="410"/>
      <c r="KME435" s="410"/>
      <c r="KMF435" s="410"/>
      <c r="KMG435" s="410"/>
      <c r="KMH435" s="410"/>
      <c r="KMI435" s="410"/>
      <c r="KMJ435" s="410"/>
      <c r="KMK435" s="410"/>
      <c r="KML435" s="410"/>
      <c r="KMM435" s="410"/>
      <c r="KMN435" s="410"/>
      <c r="KMO435" s="410"/>
      <c r="KMP435" s="410"/>
      <c r="KMQ435" s="410"/>
      <c r="KMR435" s="410"/>
      <c r="KMS435" s="410"/>
      <c r="KMT435" s="410"/>
      <c r="KMU435" s="410"/>
      <c r="KMV435" s="410"/>
      <c r="KMW435" s="410"/>
      <c r="KMX435" s="410"/>
      <c r="KMY435" s="410"/>
      <c r="KMZ435" s="410"/>
      <c r="KNA435" s="410"/>
      <c r="KNB435" s="410"/>
      <c r="KNC435" s="410"/>
      <c r="KND435" s="410"/>
      <c r="KNE435" s="410"/>
      <c r="KNF435" s="410"/>
      <c r="KNG435" s="410"/>
      <c r="KNH435" s="410"/>
      <c r="KNI435" s="410"/>
      <c r="KNJ435" s="410"/>
      <c r="KNK435" s="410"/>
      <c r="KNL435" s="410"/>
      <c r="KNM435" s="410"/>
      <c r="KNN435" s="410"/>
      <c r="KNO435" s="410"/>
      <c r="KNP435" s="410"/>
      <c r="KNQ435" s="410"/>
      <c r="KNR435" s="410"/>
      <c r="KNS435" s="410"/>
      <c r="KNT435" s="410"/>
      <c r="KNU435" s="410"/>
      <c r="KNV435" s="410"/>
      <c r="KNW435" s="410"/>
      <c r="KNX435" s="410"/>
      <c r="KNY435" s="410"/>
      <c r="KNZ435" s="410"/>
      <c r="KOA435" s="410"/>
      <c r="KOB435" s="410"/>
      <c r="KOC435" s="410"/>
      <c r="KOD435" s="410"/>
      <c r="KOE435" s="410"/>
      <c r="KOF435" s="410"/>
      <c r="KOG435" s="410"/>
      <c r="KOH435" s="410"/>
      <c r="KOI435" s="410"/>
      <c r="KOJ435" s="410"/>
      <c r="KOK435" s="410"/>
      <c r="KOL435" s="410"/>
      <c r="KOM435" s="410"/>
      <c r="KON435" s="410"/>
      <c r="KOO435" s="410"/>
      <c r="KOP435" s="410"/>
      <c r="KOQ435" s="410"/>
      <c r="KOR435" s="410"/>
      <c r="KOS435" s="410"/>
      <c r="KOT435" s="410"/>
      <c r="KOU435" s="410"/>
      <c r="KOV435" s="410"/>
      <c r="KOW435" s="410"/>
      <c r="KOX435" s="410"/>
      <c r="KOY435" s="410"/>
      <c r="KOZ435" s="410"/>
      <c r="KPA435" s="410"/>
      <c r="KPB435" s="410"/>
      <c r="KPC435" s="410"/>
      <c r="KPD435" s="410"/>
      <c r="KPE435" s="410"/>
      <c r="KPF435" s="410"/>
      <c r="KPG435" s="410"/>
      <c r="KPH435" s="410"/>
      <c r="KPI435" s="410"/>
      <c r="KPJ435" s="410"/>
      <c r="KPK435" s="410"/>
      <c r="KPL435" s="410"/>
      <c r="KPM435" s="410"/>
      <c r="KPN435" s="410"/>
      <c r="KPO435" s="410"/>
      <c r="KPP435" s="410"/>
      <c r="KPQ435" s="410"/>
      <c r="KPR435" s="410"/>
      <c r="KPS435" s="410"/>
      <c r="KPT435" s="410"/>
      <c r="KPU435" s="410"/>
      <c r="KPV435" s="410"/>
      <c r="KPW435" s="410"/>
      <c r="KPX435" s="410"/>
      <c r="KPY435" s="410"/>
      <c r="KPZ435" s="410"/>
      <c r="KQA435" s="410"/>
      <c r="KQB435" s="410"/>
      <c r="KQC435" s="410"/>
      <c r="KQD435" s="410"/>
      <c r="KQE435" s="410"/>
      <c r="KQF435" s="410"/>
      <c r="KQG435" s="410"/>
      <c r="KQH435" s="410"/>
      <c r="KQI435" s="410"/>
      <c r="KQJ435" s="410"/>
      <c r="KQK435" s="410"/>
      <c r="KQL435" s="410"/>
      <c r="KQM435" s="410"/>
      <c r="KQN435" s="410"/>
      <c r="KQO435" s="410"/>
      <c r="KQP435" s="410"/>
      <c r="KQQ435" s="410"/>
      <c r="KQR435" s="410"/>
      <c r="KQS435" s="410"/>
      <c r="KQT435" s="410"/>
      <c r="KQU435" s="410"/>
      <c r="KQV435" s="410"/>
      <c r="KQW435" s="410"/>
      <c r="KQX435" s="410"/>
      <c r="KQY435" s="410"/>
      <c r="KQZ435" s="410"/>
      <c r="KRA435" s="410"/>
      <c r="KRB435" s="410"/>
      <c r="KRC435" s="410"/>
      <c r="KRD435" s="410"/>
      <c r="KRE435" s="410"/>
      <c r="KRF435" s="410"/>
      <c r="KRG435" s="410"/>
      <c r="KRH435" s="410"/>
      <c r="KRI435" s="410"/>
      <c r="KRJ435" s="410"/>
      <c r="KRK435" s="410"/>
      <c r="KRL435" s="410"/>
      <c r="KRM435" s="410"/>
      <c r="KRN435" s="410"/>
      <c r="KRO435" s="410"/>
      <c r="KRP435" s="410"/>
      <c r="KRQ435" s="410"/>
      <c r="KRR435" s="410"/>
      <c r="KRS435" s="410"/>
      <c r="KRT435" s="410"/>
      <c r="KRU435" s="410"/>
      <c r="KRV435" s="410"/>
      <c r="KRW435" s="410"/>
      <c r="KRX435" s="410"/>
      <c r="KRY435" s="410"/>
      <c r="KRZ435" s="410"/>
      <c r="KSA435" s="410"/>
      <c r="KSB435" s="410"/>
      <c r="KSC435" s="410"/>
      <c r="KSD435" s="410"/>
      <c r="KSE435" s="410"/>
      <c r="KSF435" s="410"/>
      <c r="KSG435" s="410"/>
      <c r="KSH435" s="410"/>
      <c r="KSI435" s="410"/>
      <c r="KSJ435" s="410"/>
      <c r="KSK435" s="410"/>
      <c r="KSL435" s="410"/>
      <c r="KSM435" s="410"/>
      <c r="KSN435" s="410"/>
      <c r="KSO435" s="410"/>
      <c r="KSP435" s="410"/>
      <c r="KSQ435" s="410"/>
      <c r="KSR435" s="410"/>
      <c r="KSS435" s="410"/>
      <c r="KST435" s="410"/>
      <c r="KSU435" s="410"/>
      <c r="KSV435" s="410"/>
      <c r="KSW435" s="410"/>
      <c r="KSX435" s="410"/>
      <c r="KSY435" s="410"/>
      <c r="KSZ435" s="410"/>
      <c r="KTA435" s="410"/>
      <c r="KTB435" s="410"/>
      <c r="KTC435" s="410"/>
      <c r="KTD435" s="410"/>
      <c r="KTE435" s="410"/>
      <c r="KTF435" s="410"/>
      <c r="KTG435" s="410"/>
      <c r="KTH435" s="410"/>
      <c r="KTI435" s="410"/>
      <c r="KTJ435" s="410"/>
      <c r="KTK435" s="410"/>
      <c r="KTL435" s="410"/>
      <c r="KTM435" s="410"/>
      <c r="KTN435" s="410"/>
      <c r="KTO435" s="410"/>
      <c r="KTP435" s="410"/>
      <c r="KTQ435" s="410"/>
      <c r="KTR435" s="410"/>
      <c r="KTS435" s="410"/>
      <c r="KTT435" s="410"/>
      <c r="KTU435" s="410"/>
      <c r="KTV435" s="410"/>
      <c r="KTW435" s="410"/>
      <c r="KTX435" s="410"/>
      <c r="KTY435" s="410"/>
      <c r="KTZ435" s="410"/>
      <c r="KUA435" s="410"/>
      <c r="KUB435" s="410"/>
      <c r="KUC435" s="410"/>
      <c r="KUD435" s="410"/>
      <c r="KUE435" s="410"/>
      <c r="KUF435" s="410"/>
      <c r="KUG435" s="410"/>
      <c r="KUH435" s="410"/>
      <c r="KUI435" s="410"/>
      <c r="KUJ435" s="410"/>
      <c r="KUK435" s="410"/>
      <c r="KUL435" s="410"/>
      <c r="KUM435" s="410"/>
      <c r="KUN435" s="410"/>
      <c r="KUO435" s="410"/>
      <c r="KUP435" s="410"/>
      <c r="KUQ435" s="410"/>
      <c r="KUR435" s="410"/>
      <c r="KUS435" s="410"/>
      <c r="KUT435" s="410"/>
      <c r="KUU435" s="410"/>
      <c r="KUV435" s="410"/>
      <c r="KUW435" s="410"/>
      <c r="KUX435" s="410"/>
      <c r="KUY435" s="410"/>
      <c r="KUZ435" s="410"/>
      <c r="KVA435" s="410"/>
      <c r="KVB435" s="410"/>
      <c r="KVC435" s="410"/>
      <c r="KVD435" s="410"/>
      <c r="KVE435" s="410"/>
      <c r="KVF435" s="410"/>
      <c r="KVG435" s="410"/>
      <c r="KVH435" s="410"/>
      <c r="KVI435" s="410"/>
      <c r="KVJ435" s="410"/>
      <c r="KVK435" s="410"/>
      <c r="KVL435" s="410"/>
      <c r="KVM435" s="410"/>
      <c r="KVN435" s="410"/>
      <c r="KVO435" s="410"/>
      <c r="KVP435" s="410"/>
      <c r="KVQ435" s="410"/>
      <c r="KVR435" s="410"/>
      <c r="KVS435" s="410"/>
      <c r="KVT435" s="410"/>
      <c r="KVU435" s="410"/>
      <c r="KVV435" s="410"/>
      <c r="KVW435" s="410"/>
      <c r="KVX435" s="410"/>
      <c r="KVY435" s="410"/>
      <c r="KVZ435" s="410"/>
      <c r="KWA435" s="410"/>
      <c r="KWB435" s="410"/>
      <c r="KWC435" s="410"/>
      <c r="KWD435" s="410"/>
      <c r="KWE435" s="410"/>
      <c r="KWF435" s="410"/>
      <c r="KWG435" s="410"/>
      <c r="KWH435" s="410"/>
      <c r="KWI435" s="410"/>
      <c r="KWJ435" s="410"/>
      <c r="KWK435" s="410"/>
      <c r="KWL435" s="410"/>
      <c r="KWM435" s="410"/>
      <c r="KWN435" s="410"/>
      <c r="KWO435" s="410"/>
      <c r="KWP435" s="410"/>
      <c r="KWQ435" s="410"/>
      <c r="KWR435" s="410"/>
      <c r="KWS435" s="410"/>
      <c r="KWT435" s="410"/>
      <c r="KWU435" s="410"/>
      <c r="KWV435" s="410"/>
      <c r="KWW435" s="410"/>
      <c r="KWX435" s="410"/>
      <c r="KWY435" s="410"/>
      <c r="KWZ435" s="410"/>
      <c r="KXA435" s="410"/>
      <c r="KXB435" s="410"/>
      <c r="KXC435" s="410"/>
      <c r="KXD435" s="410"/>
      <c r="KXE435" s="410"/>
      <c r="KXF435" s="410"/>
      <c r="KXG435" s="410"/>
      <c r="KXH435" s="410"/>
      <c r="KXI435" s="410"/>
      <c r="KXJ435" s="410"/>
      <c r="KXK435" s="410"/>
      <c r="KXL435" s="410"/>
      <c r="KXM435" s="410"/>
      <c r="KXN435" s="410"/>
      <c r="KXO435" s="410"/>
      <c r="KXP435" s="410"/>
      <c r="KXQ435" s="410"/>
      <c r="KXR435" s="410"/>
      <c r="KXS435" s="410"/>
      <c r="KXT435" s="410"/>
      <c r="KXU435" s="410"/>
      <c r="KXV435" s="410"/>
      <c r="KXW435" s="410"/>
      <c r="KXX435" s="410"/>
      <c r="KXY435" s="410"/>
      <c r="KXZ435" s="410"/>
      <c r="KYA435" s="410"/>
      <c r="KYB435" s="410"/>
      <c r="KYC435" s="410"/>
      <c r="KYD435" s="410"/>
      <c r="KYE435" s="410"/>
      <c r="KYF435" s="410"/>
      <c r="KYG435" s="410"/>
      <c r="KYH435" s="410"/>
      <c r="KYI435" s="410"/>
      <c r="KYJ435" s="410"/>
      <c r="KYK435" s="410"/>
      <c r="KYL435" s="410"/>
      <c r="KYM435" s="410"/>
      <c r="KYN435" s="410"/>
      <c r="KYO435" s="410"/>
      <c r="KYP435" s="410"/>
      <c r="KYQ435" s="410"/>
      <c r="KYR435" s="410"/>
      <c r="KYS435" s="410"/>
      <c r="KYT435" s="410"/>
      <c r="KYU435" s="410"/>
      <c r="KYV435" s="410"/>
      <c r="KYW435" s="410"/>
      <c r="KYX435" s="410"/>
      <c r="KYY435" s="410"/>
      <c r="KYZ435" s="410"/>
      <c r="KZA435" s="410"/>
      <c r="KZB435" s="410"/>
      <c r="KZC435" s="410"/>
      <c r="KZD435" s="410"/>
      <c r="KZE435" s="410"/>
      <c r="KZF435" s="410"/>
      <c r="KZG435" s="410"/>
      <c r="KZH435" s="410"/>
      <c r="KZI435" s="410"/>
      <c r="KZJ435" s="410"/>
      <c r="KZK435" s="410"/>
      <c r="KZL435" s="410"/>
      <c r="KZM435" s="410"/>
      <c r="KZN435" s="410"/>
      <c r="KZO435" s="410"/>
      <c r="KZP435" s="410"/>
      <c r="KZQ435" s="410"/>
      <c r="KZR435" s="410"/>
      <c r="KZS435" s="410"/>
      <c r="KZT435" s="410"/>
      <c r="KZU435" s="410"/>
      <c r="KZV435" s="410"/>
      <c r="KZW435" s="410"/>
      <c r="KZX435" s="410"/>
      <c r="KZY435" s="410"/>
      <c r="KZZ435" s="410"/>
      <c r="LAA435" s="410"/>
      <c r="LAB435" s="410"/>
      <c r="LAC435" s="410"/>
      <c r="LAD435" s="410"/>
      <c r="LAE435" s="410"/>
      <c r="LAF435" s="410"/>
      <c r="LAG435" s="410"/>
      <c r="LAH435" s="410"/>
      <c r="LAI435" s="410"/>
      <c r="LAJ435" s="410"/>
      <c r="LAK435" s="410"/>
      <c r="LAL435" s="410"/>
      <c r="LAM435" s="410"/>
      <c r="LAN435" s="410"/>
      <c r="LAO435" s="410"/>
      <c r="LAP435" s="410"/>
      <c r="LAQ435" s="410"/>
      <c r="LAR435" s="410"/>
      <c r="LAS435" s="410"/>
      <c r="LAT435" s="410"/>
      <c r="LAU435" s="410"/>
      <c r="LAV435" s="410"/>
      <c r="LAW435" s="410"/>
      <c r="LAX435" s="410"/>
      <c r="LAY435" s="410"/>
      <c r="LAZ435" s="410"/>
      <c r="LBA435" s="410"/>
      <c r="LBB435" s="410"/>
      <c r="LBC435" s="410"/>
      <c r="LBD435" s="410"/>
      <c r="LBE435" s="410"/>
      <c r="LBF435" s="410"/>
      <c r="LBG435" s="410"/>
      <c r="LBH435" s="410"/>
      <c r="LBI435" s="410"/>
      <c r="LBJ435" s="410"/>
      <c r="LBK435" s="410"/>
      <c r="LBL435" s="410"/>
      <c r="LBM435" s="410"/>
      <c r="LBN435" s="410"/>
      <c r="LBO435" s="410"/>
      <c r="LBP435" s="410"/>
      <c r="LBQ435" s="410"/>
      <c r="LBR435" s="410"/>
      <c r="LBS435" s="410"/>
      <c r="LBT435" s="410"/>
      <c r="LBU435" s="410"/>
      <c r="LBV435" s="410"/>
      <c r="LBW435" s="410"/>
      <c r="LBX435" s="410"/>
      <c r="LBY435" s="410"/>
      <c r="LBZ435" s="410"/>
      <c r="LCA435" s="410"/>
      <c r="LCB435" s="410"/>
      <c r="LCC435" s="410"/>
      <c r="LCD435" s="410"/>
      <c r="LCE435" s="410"/>
      <c r="LCF435" s="410"/>
      <c r="LCG435" s="410"/>
      <c r="LCH435" s="410"/>
      <c r="LCI435" s="410"/>
      <c r="LCJ435" s="410"/>
      <c r="LCK435" s="410"/>
      <c r="LCL435" s="410"/>
      <c r="LCM435" s="410"/>
      <c r="LCN435" s="410"/>
      <c r="LCO435" s="410"/>
      <c r="LCP435" s="410"/>
      <c r="LCQ435" s="410"/>
      <c r="LCR435" s="410"/>
      <c r="LCS435" s="410"/>
      <c r="LCT435" s="410"/>
      <c r="LCU435" s="410"/>
      <c r="LCV435" s="410"/>
      <c r="LCW435" s="410"/>
      <c r="LCX435" s="410"/>
      <c r="LCY435" s="410"/>
      <c r="LCZ435" s="410"/>
      <c r="LDA435" s="410"/>
      <c r="LDB435" s="410"/>
      <c r="LDC435" s="410"/>
      <c r="LDD435" s="410"/>
      <c r="LDE435" s="410"/>
      <c r="LDF435" s="410"/>
      <c r="LDG435" s="410"/>
      <c r="LDH435" s="410"/>
      <c r="LDI435" s="410"/>
      <c r="LDJ435" s="410"/>
      <c r="LDK435" s="410"/>
      <c r="LDL435" s="410"/>
      <c r="LDM435" s="410"/>
      <c r="LDN435" s="410"/>
      <c r="LDO435" s="410"/>
      <c r="LDP435" s="410"/>
      <c r="LDQ435" s="410"/>
      <c r="LDR435" s="410"/>
      <c r="LDS435" s="410"/>
      <c r="LDT435" s="410"/>
      <c r="LDU435" s="410"/>
      <c r="LDV435" s="410"/>
      <c r="LDW435" s="410"/>
      <c r="LDX435" s="410"/>
      <c r="LDY435" s="410"/>
      <c r="LDZ435" s="410"/>
      <c r="LEA435" s="410"/>
      <c r="LEB435" s="410"/>
      <c r="LEC435" s="410"/>
      <c r="LED435" s="410"/>
      <c r="LEE435" s="410"/>
      <c r="LEF435" s="410"/>
      <c r="LEG435" s="410"/>
      <c r="LEH435" s="410"/>
      <c r="LEI435" s="410"/>
      <c r="LEJ435" s="410"/>
      <c r="LEK435" s="410"/>
      <c r="LEL435" s="410"/>
      <c r="LEM435" s="410"/>
      <c r="LEN435" s="410"/>
      <c r="LEO435" s="410"/>
      <c r="LEP435" s="410"/>
      <c r="LEQ435" s="410"/>
      <c r="LER435" s="410"/>
      <c r="LES435" s="410"/>
      <c r="LET435" s="410"/>
      <c r="LEU435" s="410"/>
      <c r="LEV435" s="410"/>
      <c r="LEW435" s="410"/>
      <c r="LEX435" s="410"/>
      <c r="LEY435" s="410"/>
      <c r="LEZ435" s="410"/>
      <c r="LFA435" s="410"/>
      <c r="LFB435" s="410"/>
      <c r="LFC435" s="410"/>
      <c r="LFD435" s="410"/>
      <c r="LFE435" s="410"/>
      <c r="LFF435" s="410"/>
      <c r="LFG435" s="410"/>
      <c r="LFH435" s="410"/>
      <c r="LFI435" s="410"/>
      <c r="LFJ435" s="410"/>
      <c r="LFK435" s="410"/>
      <c r="LFL435" s="410"/>
      <c r="LFM435" s="410"/>
      <c r="LFN435" s="410"/>
      <c r="LFO435" s="410"/>
      <c r="LFP435" s="410"/>
      <c r="LFQ435" s="410"/>
      <c r="LFR435" s="410"/>
      <c r="LFS435" s="410"/>
      <c r="LFT435" s="410"/>
      <c r="LFU435" s="410"/>
      <c r="LFV435" s="410"/>
      <c r="LFW435" s="410"/>
      <c r="LFX435" s="410"/>
      <c r="LFY435" s="410"/>
      <c r="LFZ435" s="410"/>
      <c r="LGA435" s="410"/>
      <c r="LGB435" s="410"/>
      <c r="LGC435" s="410"/>
      <c r="LGD435" s="410"/>
      <c r="LGE435" s="410"/>
      <c r="LGF435" s="410"/>
      <c r="LGG435" s="410"/>
      <c r="LGH435" s="410"/>
      <c r="LGI435" s="410"/>
      <c r="LGJ435" s="410"/>
      <c r="LGK435" s="410"/>
      <c r="LGL435" s="410"/>
      <c r="LGM435" s="410"/>
      <c r="LGN435" s="410"/>
      <c r="LGO435" s="410"/>
      <c r="LGP435" s="410"/>
      <c r="LGQ435" s="410"/>
      <c r="LGR435" s="410"/>
      <c r="LGS435" s="410"/>
      <c r="LGT435" s="410"/>
      <c r="LGU435" s="410"/>
      <c r="LGV435" s="410"/>
      <c r="LGW435" s="410"/>
      <c r="LGX435" s="410"/>
      <c r="LGY435" s="410"/>
      <c r="LGZ435" s="410"/>
      <c r="LHA435" s="410"/>
      <c r="LHB435" s="410"/>
      <c r="LHC435" s="410"/>
      <c r="LHD435" s="410"/>
      <c r="LHE435" s="410"/>
      <c r="LHF435" s="410"/>
      <c r="LHG435" s="410"/>
      <c r="LHH435" s="410"/>
      <c r="LHI435" s="410"/>
      <c r="LHJ435" s="410"/>
      <c r="LHK435" s="410"/>
      <c r="LHL435" s="410"/>
      <c r="LHM435" s="410"/>
      <c r="LHN435" s="410"/>
      <c r="LHO435" s="410"/>
      <c r="LHP435" s="410"/>
      <c r="LHQ435" s="410"/>
      <c r="LHR435" s="410"/>
      <c r="LHS435" s="410"/>
      <c r="LHT435" s="410"/>
      <c r="LHU435" s="410"/>
      <c r="LHV435" s="410"/>
      <c r="LHW435" s="410"/>
      <c r="LHX435" s="410"/>
      <c r="LHY435" s="410"/>
      <c r="LHZ435" s="410"/>
      <c r="LIA435" s="410"/>
      <c r="LIB435" s="410"/>
      <c r="LIC435" s="410"/>
      <c r="LID435" s="410"/>
      <c r="LIE435" s="410"/>
      <c r="LIF435" s="410"/>
      <c r="LIG435" s="410"/>
      <c r="LIH435" s="410"/>
      <c r="LII435" s="410"/>
      <c r="LIJ435" s="410"/>
      <c r="LIK435" s="410"/>
      <c r="LIL435" s="410"/>
      <c r="LIM435" s="410"/>
      <c r="LIN435" s="410"/>
      <c r="LIO435" s="410"/>
      <c r="LIP435" s="410"/>
      <c r="LIQ435" s="410"/>
      <c r="LIR435" s="410"/>
      <c r="LIS435" s="410"/>
      <c r="LIT435" s="410"/>
      <c r="LIU435" s="410"/>
      <c r="LIV435" s="410"/>
      <c r="LIW435" s="410"/>
      <c r="LIX435" s="410"/>
      <c r="LIY435" s="410"/>
      <c r="LIZ435" s="410"/>
      <c r="LJA435" s="410"/>
      <c r="LJB435" s="410"/>
      <c r="LJC435" s="410"/>
      <c r="LJD435" s="410"/>
      <c r="LJE435" s="410"/>
      <c r="LJF435" s="410"/>
      <c r="LJG435" s="410"/>
      <c r="LJH435" s="410"/>
      <c r="LJI435" s="410"/>
      <c r="LJJ435" s="410"/>
      <c r="LJK435" s="410"/>
      <c r="LJL435" s="410"/>
      <c r="LJM435" s="410"/>
      <c r="LJN435" s="410"/>
      <c r="LJO435" s="410"/>
      <c r="LJP435" s="410"/>
      <c r="LJQ435" s="410"/>
      <c r="LJR435" s="410"/>
      <c r="LJS435" s="410"/>
      <c r="LJT435" s="410"/>
      <c r="LJU435" s="410"/>
      <c r="LJV435" s="410"/>
      <c r="LJW435" s="410"/>
      <c r="LJX435" s="410"/>
      <c r="LJY435" s="410"/>
      <c r="LJZ435" s="410"/>
      <c r="LKA435" s="410"/>
      <c r="LKB435" s="410"/>
      <c r="LKC435" s="410"/>
      <c r="LKD435" s="410"/>
      <c r="LKE435" s="410"/>
      <c r="LKF435" s="410"/>
      <c r="LKG435" s="410"/>
      <c r="LKH435" s="410"/>
      <c r="LKI435" s="410"/>
      <c r="LKJ435" s="410"/>
      <c r="LKK435" s="410"/>
      <c r="LKL435" s="410"/>
      <c r="LKM435" s="410"/>
      <c r="LKN435" s="410"/>
      <c r="LKO435" s="410"/>
      <c r="LKP435" s="410"/>
      <c r="LKQ435" s="410"/>
      <c r="LKR435" s="410"/>
      <c r="LKS435" s="410"/>
      <c r="LKT435" s="410"/>
      <c r="LKU435" s="410"/>
      <c r="LKV435" s="410"/>
      <c r="LKW435" s="410"/>
      <c r="LKX435" s="410"/>
      <c r="LKY435" s="410"/>
      <c r="LKZ435" s="410"/>
      <c r="LLA435" s="410"/>
      <c r="LLB435" s="410"/>
      <c r="LLC435" s="410"/>
      <c r="LLD435" s="410"/>
      <c r="LLE435" s="410"/>
      <c r="LLF435" s="410"/>
      <c r="LLG435" s="410"/>
      <c r="LLH435" s="410"/>
      <c r="LLI435" s="410"/>
      <c r="LLJ435" s="410"/>
      <c r="LLK435" s="410"/>
      <c r="LLL435" s="410"/>
      <c r="LLM435" s="410"/>
      <c r="LLN435" s="410"/>
      <c r="LLO435" s="410"/>
      <c r="LLP435" s="410"/>
      <c r="LLQ435" s="410"/>
      <c r="LLR435" s="410"/>
      <c r="LLS435" s="410"/>
      <c r="LLT435" s="410"/>
      <c r="LLU435" s="410"/>
      <c r="LLV435" s="410"/>
      <c r="LLW435" s="410"/>
      <c r="LLX435" s="410"/>
      <c r="LLY435" s="410"/>
      <c r="LLZ435" s="410"/>
      <c r="LMA435" s="410"/>
      <c r="LMB435" s="410"/>
      <c r="LMC435" s="410"/>
      <c r="LMD435" s="410"/>
      <c r="LME435" s="410"/>
      <c r="LMF435" s="410"/>
      <c r="LMG435" s="410"/>
      <c r="LMH435" s="410"/>
      <c r="LMI435" s="410"/>
      <c r="LMJ435" s="410"/>
      <c r="LMK435" s="410"/>
      <c r="LML435" s="410"/>
      <c r="LMM435" s="410"/>
      <c r="LMN435" s="410"/>
      <c r="LMO435" s="410"/>
      <c r="LMP435" s="410"/>
      <c r="LMQ435" s="410"/>
      <c r="LMR435" s="410"/>
      <c r="LMS435" s="410"/>
      <c r="LMT435" s="410"/>
      <c r="LMU435" s="410"/>
      <c r="LMV435" s="410"/>
      <c r="LMW435" s="410"/>
      <c r="LMX435" s="410"/>
      <c r="LMY435" s="410"/>
      <c r="LMZ435" s="410"/>
      <c r="LNA435" s="410"/>
      <c r="LNB435" s="410"/>
      <c r="LNC435" s="410"/>
      <c r="LND435" s="410"/>
      <c r="LNE435" s="410"/>
      <c r="LNF435" s="410"/>
      <c r="LNG435" s="410"/>
      <c r="LNH435" s="410"/>
      <c r="LNI435" s="410"/>
      <c r="LNJ435" s="410"/>
      <c r="LNK435" s="410"/>
      <c r="LNL435" s="410"/>
      <c r="LNM435" s="410"/>
      <c r="LNN435" s="410"/>
      <c r="LNO435" s="410"/>
      <c r="LNP435" s="410"/>
      <c r="LNQ435" s="410"/>
      <c r="LNR435" s="410"/>
      <c r="LNS435" s="410"/>
      <c r="LNT435" s="410"/>
      <c r="LNU435" s="410"/>
      <c r="LNV435" s="410"/>
      <c r="LNW435" s="410"/>
      <c r="LNX435" s="410"/>
      <c r="LNY435" s="410"/>
      <c r="LNZ435" s="410"/>
      <c r="LOA435" s="410"/>
      <c r="LOB435" s="410"/>
      <c r="LOC435" s="410"/>
      <c r="LOD435" s="410"/>
      <c r="LOE435" s="410"/>
      <c r="LOF435" s="410"/>
      <c r="LOG435" s="410"/>
      <c r="LOH435" s="410"/>
      <c r="LOI435" s="410"/>
      <c r="LOJ435" s="410"/>
      <c r="LOK435" s="410"/>
      <c r="LOL435" s="410"/>
      <c r="LOM435" s="410"/>
      <c r="LON435" s="410"/>
      <c r="LOO435" s="410"/>
      <c r="LOP435" s="410"/>
      <c r="LOQ435" s="410"/>
      <c r="LOR435" s="410"/>
      <c r="LOS435" s="410"/>
      <c r="LOT435" s="410"/>
      <c r="LOU435" s="410"/>
      <c r="LOV435" s="410"/>
      <c r="LOW435" s="410"/>
      <c r="LOX435" s="410"/>
      <c r="LOY435" s="410"/>
      <c r="LOZ435" s="410"/>
      <c r="LPA435" s="410"/>
      <c r="LPB435" s="410"/>
      <c r="LPC435" s="410"/>
      <c r="LPD435" s="410"/>
      <c r="LPE435" s="410"/>
      <c r="LPF435" s="410"/>
      <c r="LPG435" s="410"/>
      <c r="LPH435" s="410"/>
      <c r="LPI435" s="410"/>
      <c r="LPJ435" s="410"/>
      <c r="LPK435" s="410"/>
      <c r="LPL435" s="410"/>
      <c r="LPM435" s="410"/>
      <c r="LPN435" s="410"/>
      <c r="LPO435" s="410"/>
      <c r="LPP435" s="410"/>
      <c r="LPQ435" s="410"/>
      <c r="LPR435" s="410"/>
      <c r="LPS435" s="410"/>
      <c r="LPT435" s="410"/>
      <c r="LPU435" s="410"/>
      <c r="LPV435" s="410"/>
      <c r="LPW435" s="410"/>
      <c r="LPX435" s="410"/>
      <c r="LPY435" s="410"/>
      <c r="LPZ435" s="410"/>
      <c r="LQA435" s="410"/>
      <c r="LQB435" s="410"/>
      <c r="LQC435" s="410"/>
      <c r="LQD435" s="410"/>
      <c r="LQE435" s="410"/>
      <c r="LQF435" s="410"/>
      <c r="LQG435" s="410"/>
      <c r="LQH435" s="410"/>
      <c r="LQI435" s="410"/>
      <c r="LQJ435" s="410"/>
      <c r="LQK435" s="410"/>
      <c r="LQL435" s="410"/>
      <c r="LQM435" s="410"/>
      <c r="LQN435" s="410"/>
      <c r="LQO435" s="410"/>
      <c r="LQP435" s="410"/>
      <c r="LQQ435" s="410"/>
      <c r="LQR435" s="410"/>
      <c r="LQS435" s="410"/>
      <c r="LQT435" s="410"/>
      <c r="LQU435" s="410"/>
      <c r="LQV435" s="410"/>
      <c r="LQW435" s="410"/>
      <c r="LQX435" s="410"/>
      <c r="LQY435" s="410"/>
      <c r="LQZ435" s="410"/>
      <c r="LRA435" s="410"/>
      <c r="LRB435" s="410"/>
      <c r="LRC435" s="410"/>
      <c r="LRD435" s="410"/>
      <c r="LRE435" s="410"/>
      <c r="LRF435" s="410"/>
      <c r="LRG435" s="410"/>
      <c r="LRH435" s="410"/>
      <c r="LRI435" s="410"/>
      <c r="LRJ435" s="410"/>
      <c r="LRK435" s="410"/>
      <c r="LRL435" s="410"/>
      <c r="LRM435" s="410"/>
      <c r="LRN435" s="410"/>
      <c r="LRO435" s="410"/>
      <c r="LRP435" s="410"/>
      <c r="LRQ435" s="410"/>
      <c r="LRR435" s="410"/>
      <c r="LRS435" s="410"/>
      <c r="LRT435" s="410"/>
      <c r="LRU435" s="410"/>
      <c r="LRV435" s="410"/>
      <c r="LRW435" s="410"/>
      <c r="LRX435" s="410"/>
      <c r="LRY435" s="410"/>
      <c r="LRZ435" s="410"/>
      <c r="LSA435" s="410"/>
      <c r="LSB435" s="410"/>
      <c r="LSC435" s="410"/>
      <c r="LSD435" s="410"/>
      <c r="LSE435" s="410"/>
      <c r="LSF435" s="410"/>
      <c r="LSG435" s="410"/>
      <c r="LSH435" s="410"/>
      <c r="LSI435" s="410"/>
      <c r="LSJ435" s="410"/>
      <c r="LSK435" s="410"/>
      <c r="LSL435" s="410"/>
      <c r="LSM435" s="410"/>
      <c r="LSN435" s="410"/>
      <c r="LSO435" s="410"/>
      <c r="LSP435" s="410"/>
      <c r="LSQ435" s="410"/>
      <c r="LSR435" s="410"/>
      <c r="LSS435" s="410"/>
      <c r="LST435" s="410"/>
      <c r="LSU435" s="410"/>
      <c r="LSV435" s="410"/>
      <c r="LSW435" s="410"/>
      <c r="LSX435" s="410"/>
      <c r="LSY435" s="410"/>
      <c r="LSZ435" s="410"/>
      <c r="LTA435" s="410"/>
      <c r="LTB435" s="410"/>
      <c r="LTC435" s="410"/>
      <c r="LTD435" s="410"/>
      <c r="LTE435" s="410"/>
      <c r="LTF435" s="410"/>
      <c r="LTG435" s="410"/>
      <c r="LTH435" s="410"/>
      <c r="LTI435" s="410"/>
      <c r="LTJ435" s="410"/>
      <c r="LTK435" s="410"/>
      <c r="LTL435" s="410"/>
      <c r="LTM435" s="410"/>
      <c r="LTN435" s="410"/>
      <c r="LTO435" s="410"/>
      <c r="LTP435" s="410"/>
      <c r="LTQ435" s="410"/>
      <c r="LTR435" s="410"/>
      <c r="LTS435" s="410"/>
      <c r="LTT435" s="410"/>
      <c r="LTU435" s="410"/>
      <c r="LTV435" s="410"/>
      <c r="LTW435" s="410"/>
      <c r="LTX435" s="410"/>
      <c r="LTY435" s="410"/>
      <c r="LTZ435" s="410"/>
      <c r="LUA435" s="410"/>
      <c r="LUB435" s="410"/>
      <c r="LUC435" s="410"/>
      <c r="LUD435" s="410"/>
      <c r="LUE435" s="410"/>
      <c r="LUF435" s="410"/>
      <c r="LUG435" s="410"/>
      <c r="LUH435" s="410"/>
      <c r="LUI435" s="410"/>
      <c r="LUJ435" s="410"/>
      <c r="LUK435" s="410"/>
      <c r="LUL435" s="410"/>
      <c r="LUM435" s="410"/>
      <c r="LUN435" s="410"/>
      <c r="LUO435" s="410"/>
      <c r="LUP435" s="410"/>
      <c r="LUQ435" s="410"/>
      <c r="LUR435" s="410"/>
      <c r="LUS435" s="410"/>
      <c r="LUT435" s="410"/>
      <c r="LUU435" s="410"/>
      <c r="LUV435" s="410"/>
      <c r="LUW435" s="410"/>
      <c r="LUX435" s="410"/>
      <c r="LUY435" s="410"/>
      <c r="LUZ435" s="410"/>
      <c r="LVA435" s="410"/>
      <c r="LVB435" s="410"/>
      <c r="LVC435" s="410"/>
      <c r="LVD435" s="410"/>
      <c r="LVE435" s="410"/>
      <c r="LVF435" s="410"/>
      <c r="LVG435" s="410"/>
      <c r="LVH435" s="410"/>
      <c r="LVI435" s="410"/>
      <c r="LVJ435" s="410"/>
      <c r="LVK435" s="410"/>
      <c r="LVL435" s="410"/>
      <c r="LVM435" s="410"/>
      <c r="LVN435" s="410"/>
      <c r="LVO435" s="410"/>
      <c r="LVP435" s="410"/>
      <c r="LVQ435" s="410"/>
      <c r="LVR435" s="410"/>
      <c r="LVS435" s="410"/>
      <c r="LVT435" s="410"/>
      <c r="LVU435" s="410"/>
      <c r="LVV435" s="410"/>
      <c r="LVW435" s="410"/>
      <c r="LVX435" s="410"/>
      <c r="LVY435" s="410"/>
      <c r="LVZ435" s="410"/>
      <c r="LWA435" s="410"/>
      <c r="LWB435" s="410"/>
      <c r="LWC435" s="410"/>
      <c r="LWD435" s="410"/>
      <c r="LWE435" s="410"/>
      <c r="LWF435" s="410"/>
      <c r="LWG435" s="410"/>
      <c r="LWH435" s="410"/>
      <c r="LWI435" s="410"/>
      <c r="LWJ435" s="410"/>
      <c r="LWK435" s="410"/>
      <c r="LWL435" s="410"/>
      <c r="LWM435" s="410"/>
      <c r="LWN435" s="410"/>
      <c r="LWO435" s="410"/>
      <c r="LWP435" s="410"/>
      <c r="LWQ435" s="410"/>
      <c r="LWR435" s="410"/>
      <c r="LWS435" s="410"/>
      <c r="LWT435" s="410"/>
      <c r="LWU435" s="410"/>
      <c r="LWV435" s="410"/>
      <c r="LWW435" s="410"/>
      <c r="LWX435" s="410"/>
      <c r="LWY435" s="410"/>
      <c r="LWZ435" s="410"/>
      <c r="LXA435" s="410"/>
      <c r="LXB435" s="410"/>
      <c r="LXC435" s="410"/>
      <c r="LXD435" s="410"/>
      <c r="LXE435" s="410"/>
      <c r="LXF435" s="410"/>
      <c r="LXG435" s="410"/>
      <c r="LXH435" s="410"/>
      <c r="LXI435" s="410"/>
      <c r="LXJ435" s="410"/>
      <c r="LXK435" s="410"/>
      <c r="LXL435" s="410"/>
      <c r="LXM435" s="410"/>
      <c r="LXN435" s="410"/>
      <c r="LXO435" s="410"/>
      <c r="LXP435" s="410"/>
      <c r="LXQ435" s="410"/>
      <c r="LXR435" s="410"/>
      <c r="LXS435" s="410"/>
      <c r="LXT435" s="410"/>
      <c r="LXU435" s="410"/>
      <c r="LXV435" s="410"/>
      <c r="LXW435" s="410"/>
      <c r="LXX435" s="410"/>
      <c r="LXY435" s="410"/>
      <c r="LXZ435" s="410"/>
      <c r="LYA435" s="410"/>
      <c r="LYB435" s="410"/>
      <c r="LYC435" s="410"/>
      <c r="LYD435" s="410"/>
      <c r="LYE435" s="410"/>
      <c r="LYF435" s="410"/>
      <c r="LYG435" s="410"/>
      <c r="LYH435" s="410"/>
      <c r="LYI435" s="410"/>
      <c r="LYJ435" s="410"/>
      <c r="LYK435" s="410"/>
      <c r="LYL435" s="410"/>
      <c r="LYM435" s="410"/>
      <c r="LYN435" s="410"/>
      <c r="LYO435" s="410"/>
      <c r="LYP435" s="410"/>
      <c r="LYQ435" s="410"/>
      <c r="LYR435" s="410"/>
      <c r="LYS435" s="410"/>
      <c r="LYT435" s="410"/>
      <c r="LYU435" s="410"/>
      <c r="LYV435" s="410"/>
      <c r="LYW435" s="410"/>
      <c r="LYX435" s="410"/>
      <c r="LYY435" s="410"/>
      <c r="LYZ435" s="410"/>
      <c r="LZA435" s="410"/>
      <c r="LZB435" s="410"/>
      <c r="LZC435" s="410"/>
      <c r="LZD435" s="410"/>
      <c r="LZE435" s="410"/>
      <c r="LZF435" s="410"/>
      <c r="LZG435" s="410"/>
      <c r="LZH435" s="410"/>
      <c r="LZI435" s="410"/>
      <c r="LZJ435" s="410"/>
      <c r="LZK435" s="410"/>
      <c r="LZL435" s="410"/>
      <c r="LZM435" s="410"/>
      <c r="LZN435" s="410"/>
      <c r="LZO435" s="410"/>
      <c r="LZP435" s="410"/>
      <c r="LZQ435" s="410"/>
      <c r="LZR435" s="410"/>
      <c r="LZS435" s="410"/>
      <c r="LZT435" s="410"/>
      <c r="LZU435" s="410"/>
      <c r="LZV435" s="410"/>
      <c r="LZW435" s="410"/>
      <c r="LZX435" s="410"/>
      <c r="LZY435" s="410"/>
      <c r="LZZ435" s="410"/>
      <c r="MAA435" s="410"/>
      <c r="MAB435" s="410"/>
      <c r="MAC435" s="410"/>
      <c r="MAD435" s="410"/>
      <c r="MAE435" s="410"/>
      <c r="MAF435" s="410"/>
      <c r="MAG435" s="410"/>
      <c r="MAH435" s="410"/>
      <c r="MAI435" s="410"/>
      <c r="MAJ435" s="410"/>
      <c r="MAK435" s="410"/>
      <c r="MAL435" s="410"/>
      <c r="MAM435" s="410"/>
      <c r="MAN435" s="410"/>
      <c r="MAO435" s="410"/>
      <c r="MAP435" s="410"/>
      <c r="MAQ435" s="410"/>
      <c r="MAR435" s="410"/>
      <c r="MAS435" s="410"/>
      <c r="MAT435" s="410"/>
      <c r="MAU435" s="410"/>
      <c r="MAV435" s="410"/>
      <c r="MAW435" s="410"/>
      <c r="MAX435" s="410"/>
      <c r="MAY435" s="410"/>
      <c r="MAZ435" s="410"/>
      <c r="MBA435" s="410"/>
      <c r="MBB435" s="410"/>
      <c r="MBC435" s="410"/>
      <c r="MBD435" s="410"/>
      <c r="MBE435" s="410"/>
      <c r="MBF435" s="410"/>
      <c r="MBG435" s="410"/>
      <c r="MBH435" s="410"/>
      <c r="MBI435" s="410"/>
      <c r="MBJ435" s="410"/>
      <c r="MBK435" s="410"/>
      <c r="MBL435" s="410"/>
      <c r="MBM435" s="410"/>
      <c r="MBN435" s="410"/>
      <c r="MBO435" s="410"/>
      <c r="MBP435" s="410"/>
      <c r="MBQ435" s="410"/>
      <c r="MBR435" s="410"/>
      <c r="MBS435" s="410"/>
      <c r="MBT435" s="410"/>
      <c r="MBU435" s="410"/>
      <c r="MBV435" s="410"/>
      <c r="MBW435" s="410"/>
      <c r="MBX435" s="410"/>
      <c r="MBY435" s="410"/>
      <c r="MBZ435" s="410"/>
      <c r="MCA435" s="410"/>
      <c r="MCB435" s="410"/>
      <c r="MCC435" s="410"/>
      <c r="MCD435" s="410"/>
      <c r="MCE435" s="410"/>
      <c r="MCF435" s="410"/>
      <c r="MCG435" s="410"/>
      <c r="MCH435" s="410"/>
      <c r="MCI435" s="410"/>
      <c r="MCJ435" s="410"/>
      <c r="MCK435" s="410"/>
      <c r="MCL435" s="410"/>
      <c r="MCM435" s="410"/>
      <c r="MCN435" s="410"/>
      <c r="MCO435" s="410"/>
      <c r="MCP435" s="410"/>
      <c r="MCQ435" s="410"/>
      <c r="MCR435" s="410"/>
      <c r="MCS435" s="410"/>
      <c r="MCT435" s="410"/>
      <c r="MCU435" s="410"/>
      <c r="MCV435" s="410"/>
      <c r="MCW435" s="410"/>
      <c r="MCX435" s="410"/>
      <c r="MCY435" s="410"/>
      <c r="MCZ435" s="410"/>
      <c r="MDA435" s="410"/>
      <c r="MDB435" s="410"/>
      <c r="MDC435" s="410"/>
      <c r="MDD435" s="410"/>
      <c r="MDE435" s="410"/>
      <c r="MDF435" s="410"/>
      <c r="MDG435" s="410"/>
      <c r="MDH435" s="410"/>
      <c r="MDI435" s="410"/>
      <c r="MDJ435" s="410"/>
      <c r="MDK435" s="410"/>
      <c r="MDL435" s="410"/>
      <c r="MDM435" s="410"/>
      <c r="MDN435" s="410"/>
      <c r="MDO435" s="410"/>
      <c r="MDP435" s="410"/>
      <c r="MDQ435" s="410"/>
      <c r="MDR435" s="410"/>
      <c r="MDS435" s="410"/>
      <c r="MDT435" s="410"/>
      <c r="MDU435" s="410"/>
      <c r="MDV435" s="410"/>
      <c r="MDW435" s="410"/>
      <c r="MDX435" s="410"/>
      <c r="MDY435" s="410"/>
      <c r="MDZ435" s="410"/>
      <c r="MEA435" s="410"/>
      <c r="MEB435" s="410"/>
      <c r="MEC435" s="410"/>
      <c r="MED435" s="410"/>
      <c r="MEE435" s="410"/>
      <c r="MEF435" s="410"/>
      <c r="MEG435" s="410"/>
      <c r="MEH435" s="410"/>
      <c r="MEI435" s="410"/>
      <c r="MEJ435" s="410"/>
      <c r="MEK435" s="410"/>
      <c r="MEL435" s="410"/>
      <c r="MEM435" s="410"/>
      <c r="MEN435" s="410"/>
      <c r="MEO435" s="410"/>
      <c r="MEP435" s="410"/>
      <c r="MEQ435" s="410"/>
      <c r="MER435" s="410"/>
      <c r="MES435" s="410"/>
      <c r="MET435" s="410"/>
      <c r="MEU435" s="410"/>
      <c r="MEV435" s="410"/>
      <c r="MEW435" s="410"/>
      <c r="MEX435" s="410"/>
      <c r="MEY435" s="410"/>
      <c r="MEZ435" s="410"/>
      <c r="MFA435" s="410"/>
      <c r="MFB435" s="410"/>
      <c r="MFC435" s="410"/>
      <c r="MFD435" s="410"/>
      <c r="MFE435" s="410"/>
      <c r="MFF435" s="410"/>
      <c r="MFG435" s="410"/>
      <c r="MFH435" s="410"/>
      <c r="MFI435" s="410"/>
      <c r="MFJ435" s="410"/>
      <c r="MFK435" s="410"/>
      <c r="MFL435" s="410"/>
      <c r="MFM435" s="410"/>
      <c r="MFN435" s="410"/>
      <c r="MFO435" s="410"/>
      <c r="MFP435" s="410"/>
      <c r="MFQ435" s="410"/>
      <c r="MFR435" s="410"/>
      <c r="MFS435" s="410"/>
      <c r="MFT435" s="410"/>
      <c r="MFU435" s="410"/>
      <c r="MFV435" s="410"/>
      <c r="MFW435" s="410"/>
      <c r="MFX435" s="410"/>
      <c r="MFY435" s="410"/>
      <c r="MFZ435" s="410"/>
      <c r="MGA435" s="410"/>
      <c r="MGB435" s="410"/>
      <c r="MGC435" s="410"/>
      <c r="MGD435" s="410"/>
      <c r="MGE435" s="410"/>
      <c r="MGF435" s="410"/>
      <c r="MGG435" s="410"/>
      <c r="MGH435" s="410"/>
      <c r="MGI435" s="410"/>
      <c r="MGJ435" s="410"/>
      <c r="MGK435" s="410"/>
      <c r="MGL435" s="410"/>
      <c r="MGM435" s="410"/>
      <c r="MGN435" s="410"/>
      <c r="MGO435" s="410"/>
      <c r="MGP435" s="410"/>
      <c r="MGQ435" s="410"/>
      <c r="MGR435" s="410"/>
      <c r="MGS435" s="410"/>
      <c r="MGT435" s="410"/>
      <c r="MGU435" s="410"/>
      <c r="MGV435" s="410"/>
      <c r="MGW435" s="410"/>
      <c r="MGX435" s="410"/>
      <c r="MGY435" s="410"/>
      <c r="MGZ435" s="410"/>
      <c r="MHA435" s="410"/>
      <c r="MHB435" s="410"/>
      <c r="MHC435" s="410"/>
      <c r="MHD435" s="410"/>
      <c r="MHE435" s="410"/>
      <c r="MHF435" s="410"/>
      <c r="MHG435" s="410"/>
      <c r="MHH435" s="410"/>
      <c r="MHI435" s="410"/>
      <c r="MHJ435" s="410"/>
      <c r="MHK435" s="410"/>
      <c r="MHL435" s="410"/>
      <c r="MHM435" s="410"/>
      <c r="MHN435" s="410"/>
      <c r="MHO435" s="410"/>
      <c r="MHP435" s="410"/>
      <c r="MHQ435" s="410"/>
      <c r="MHR435" s="410"/>
      <c r="MHS435" s="410"/>
      <c r="MHT435" s="410"/>
      <c r="MHU435" s="410"/>
      <c r="MHV435" s="410"/>
      <c r="MHW435" s="410"/>
      <c r="MHX435" s="410"/>
      <c r="MHY435" s="410"/>
      <c r="MHZ435" s="410"/>
      <c r="MIA435" s="410"/>
      <c r="MIB435" s="410"/>
      <c r="MIC435" s="410"/>
      <c r="MID435" s="410"/>
      <c r="MIE435" s="410"/>
      <c r="MIF435" s="410"/>
      <c r="MIG435" s="410"/>
      <c r="MIH435" s="410"/>
      <c r="MII435" s="410"/>
      <c r="MIJ435" s="410"/>
      <c r="MIK435" s="410"/>
      <c r="MIL435" s="410"/>
      <c r="MIM435" s="410"/>
      <c r="MIN435" s="410"/>
      <c r="MIO435" s="410"/>
      <c r="MIP435" s="410"/>
      <c r="MIQ435" s="410"/>
      <c r="MIR435" s="410"/>
      <c r="MIS435" s="410"/>
      <c r="MIT435" s="410"/>
      <c r="MIU435" s="410"/>
      <c r="MIV435" s="410"/>
      <c r="MIW435" s="410"/>
      <c r="MIX435" s="410"/>
      <c r="MIY435" s="410"/>
      <c r="MIZ435" s="410"/>
      <c r="MJA435" s="410"/>
      <c r="MJB435" s="410"/>
      <c r="MJC435" s="410"/>
      <c r="MJD435" s="410"/>
      <c r="MJE435" s="410"/>
      <c r="MJF435" s="410"/>
      <c r="MJG435" s="410"/>
      <c r="MJH435" s="410"/>
      <c r="MJI435" s="410"/>
      <c r="MJJ435" s="410"/>
      <c r="MJK435" s="410"/>
      <c r="MJL435" s="410"/>
      <c r="MJM435" s="410"/>
      <c r="MJN435" s="410"/>
      <c r="MJO435" s="410"/>
      <c r="MJP435" s="410"/>
      <c r="MJQ435" s="410"/>
      <c r="MJR435" s="410"/>
      <c r="MJS435" s="410"/>
      <c r="MJT435" s="410"/>
      <c r="MJU435" s="410"/>
      <c r="MJV435" s="410"/>
      <c r="MJW435" s="410"/>
      <c r="MJX435" s="410"/>
      <c r="MJY435" s="410"/>
      <c r="MJZ435" s="410"/>
      <c r="MKA435" s="410"/>
      <c r="MKB435" s="410"/>
      <c r="MKC435" s="410"/>
      <c r="MKD435" s="410"/>
      <c r="MKE435" s="410"/>
      <c r="MKF435" s="410"/>
      <c r="MKG435" s="410"/>
      <c r="MKH435" s="410"/>
      <c r="MKI435" s="410"/>
      <c r="MKJ435" s="410"/>
      <c r="MKK435" s="410"/>
      <c r="MKL435" s="410"/>
      <c r="MKM435" s="410"/>
      <c r="MKN435" s="410"/>
      <c r="MKO435" s="410"/>
      <c r="MKP435" s="410"/>
      <c r="MKQ435" s="410"/>
      <c r="MKR435" s="410"/>
      <c r="MKS435" s="410"/>
      <c r="MKT435" s="410"/>
      <c r="MKU435" s="410"/>
      <c r="MKV435" s="410"/>
      <c r="MKW435" s="410"/>
      <c r="MKX435" s="410"/>
      <c r="MKY435" s="410"/>
      <c r="MKZ435" s="410"/>
      <c r="MLA435" s="410"/>
      <c r="MLB435" s="410"/>
      <c r="MLC435" s="410"/>
      <c r="MLD435" s="410"/>
      <c r="MLE435" s="410"/>
      <c r="MLF435" s="410"/>
      <c r="MLG435" s="410"/>
      <c r="MLH435" s="410"/>
      <c r="MLI435" s="410"/>
      <c r="MLJ435" s="410"/>
      <c r="MLK435" s="410"/>
      <c r="MLL435" s="410"/>
      <c r="MLM435" s="410"/>
      <c r="MLN435" s="410"/>
      <c r="MLO435" s="410"/>
      <c r="MLP435" s="410"/>
      <c r="MLQ435" s="410"/>
      <c r="MLR435" s="410"/>
      <c r="MLS435" s="410"/>
      <c r="MLT435" s="410"/>
      <c r="MLU435" s="410"/>
      <c r="MLV435" s="410"/>
      <c r="MLW435" s="410"/>
      <c r="MLX435" s="410"/>
      <c r="MLY435" s="410"/>
      <c r="MLZ435" s="410"/>
      <c r="MMA435" s="410"/>
      <c r="MMB435" s="410"/>
      <c r="MMC435" s="410"/>
      <c r="MMD435" s="410"/>
      <c r="MME435" s="410"/>
      <c r="MMF435" s="410"/>
      <c r="MMG435" s="410"/>
      <c r="MMH435" s="410"/>
      <c r="MMI435" s="410"/>
      <c r="MMJ435" s="410"/>
      <c r="MMK435" s="410"/>
      <c r="MML435" s="410"/>
      <c r="MMM435" s="410"/>
      <c r="MMN435" s="410"/>
      <c r="MMO435" s="410"/>
      <c r="MMP435" s="410"/>
      <c r="MMQ435" s="410"/>
      <c r="MMR435" s="410"/>
      <c r="MMS435" s="410"/>
      <c r="MMT435" s="410"/>
      <c r="MMU435" s="410"/>
      <c r="MMV435" s="410"/>
      <c r="MMW435" s="410"/>
      <c r="MMX435" s="410"/>
      <c r="MMY435" s="410"/>
      <c r="MMZ435" s="410"/>
      <c r="MNA435" s="410"/>
      <c r="MNB435" s="410"/>
      <c r="MNC435" s="410"/>
      <c r="MND435" s="410"/>
      <c r="MNE435" s="410"/>
      <c r="MNF435" s="410"/>
      <c r="MNG435" s="410"/>
      <c r="MNH435" s="410"/>
      <c r="MNI435" s="410"/>
      <c r="MNJ435" s="410"/>
      <c r="MNK435" s="410"/>
      <c r="MNL435" s="410"/>
      <c r="MNM435" s="410"/>
      <c r="MNN435" s="410"/>
      <c r="MNO435" s="410"/>
      <c r="MNP435" s="410"/>
      <c r="MNQ435" s="410"/>
      <c r="MNR435" s="410"/>
      <c r="MNS435" s="410"/>
      <c r="MNT435" s="410"/>
      <c r="MNU435" s="410"/>
      <c r="MNV435" s="410"/>
      <c r="MNW435" s="410"/>
      <c r="MNX435" s="410"/>
      <c r="MNY435" s="410"/>
      <c r="MNZ435" s="410"/>
      <c r="MOA435" s="410"/>
      <c r="MOB435" s="410"/>
      <c r="MOC435" s="410"/>
      <c r="MOD435" s="410"/>
      <c r="MOE435" s="410"/>
      <c r="MOF435" s="410"/>
      <c r="MOG435" s="410"/>
      <c r="MOH435" s="410"/>
      <c r="MOI435" s="410"/>
      <c r="MOJ435" s="410"/>
      <c r="MOK435" s="410"/>
      <c r="MOL435" s="410"/>
      <c r="MOM435" s="410"/>
      <c r="MON435" s="410"/>
      <c r="MOO435" s="410"/>
      <c r="MOP435" s="410"/>
      <c r="MOQ435" s="410"/>
      <c r="MOR435" s="410"/>
      <c r="MOS435" s="410"/>
      <c r="MOT435" s="410"/>
      <c r="MOU435" s="410"/>
      <c r="MOV435" s="410"/>
      <c r="MOW435" s="410"/>
      <c r="MOX435" s="410"/>
      <c r="MOY435" s="410"/>
      <c r="MOZ435" s="410"/>
      <c r="MPA435" s="410"/>
      <c r="MPB435" s="410"/>
      <c r="MPC435" s="410"/>
      <c r="MPD435" s="410"/>
      <c r="MPE435" s="410"/>
      <c r="MPF435" s="410"/>
      <c r="MPG435" s="410"/>
      <c r="MPH435" s="410"/>
      <c r="MPI435" s="410"/>
      <c r="MPJ435" s="410"/>
      <c r="MPK435" s="410"/>
      <c r="MPL435" s="410"/>
      <c r="MPM435" s="410"/>
      <c r="MPN435" s="410"/>
      <c r="MPO435" s="410"/>
      <c r="MPP435" s="410"/>
      <c r="MPQ435" s="410"/>
      <c r="MPR435" s="410"/>
      <c r="MPS435" s="410"/>
      <c r="MPT435" s="410"/>
      <c r="MPU435" s="410"/>
      <c r="MPV435" s="410"/>
      <c r="MPW435" s="410"/>
      <c r="MPX435" s="410"/>
      <c r="MPY435" s="410"/>
      <c r="MPZ435" s="410"/>
      <c r="MQA435" s="410"/>
      <c r="MQB435" s="410"/>
      <c r="MQC435" s="410"/>
      <c r="MQD435" s="410"/>
      <c r="MQE435" s="410"/>
      <c r="MQF435" s="410"/>
      <c r="MQG435" s="410"/>
      <c r="MQH435" s="410"/>
      <c r="MQI435" s="410"/>
      <c r="MQJ435" s="410"/>
      <c r="MQK435" s="410"/>
      <c r="MQL435" s="410"/>
      <c r="MQM435" s="410"/>
      <c r="MQN435" s="410"/>
      <c r="MQO435" s="410"/>
      <c r="MQP435" s="410"/>
      <c r="MQQ435" s="410"/>
      <c r="MQR435" s="410"/>
      <c r="MQS435" s="410"/>
      <c r="MQT435" s="410"/>
      <c r="MQU435" s="410"/>
      <c r="MQV435" s="410"/>
      <c r="MQW435" s="410"/>
      <c r="MQX435" s="410"/>
      <c r="MQY435" s="410"/>
      <c r="MQZ435" s="410"/>
      <c r="MRA435" s="410"/>
      <c r="MRB435" s="410"/>
      <c r="MRC435" s="410"/>
      <c r="MRD435" s="410"/>
      <c r="MRE435" s="410"/>
      <c r="MRF435" s="410"/>
      <c r="MRG435" s="410"/>
      <c r="MRH435" s="410"/>
      <c r="MRI435" s="410"/>
      <c r="MRJ435" s="410"/>
      <c r="MRK435" s="410"/>
      <c r="MRL435" s="410"/>
      <c r="MRM435" s="410"/>
      <c r="MRN435" s="410"/>
      <c r="MRO435" s="410"/>
      <c r="MRP435" s="410"/>
      <c r="MRQ435" s="410"/>
      <c r="MRR435" s="410"/>
      <c r="MRS435" s="410"/>
      <c r="MRT435" s="410"/>
      <c r="MRU435" s="410"/>
      <c r="MRV435" s="410"/>
      <c r="MRW435" s="410"/>
      <c r="MRX435" s="410"/>
      <c r="MRY435" s="410"/>
      <c r="MRZ435" s="410"/>
      <c r="MSA435" s="410"/>
      <c r="MSB435" s="410"/>
      <c r="MSC435" s="410"/>
      <c r="MSD435" s="410"/>
      <c r="MSE435" s="410"/>
      <c r="MSF435" s="410"/>
      <c r="MSG435" s="410"/>
      <c r="MSH435" s="410"/>
      <c r="MSI435" s="410"/>
      <c r="MSJ435" s="410"/>
      <c r="MSK435" s="410"/>
      <c r="MSL435" s="410"/>
      <c r="MSM435" s="410"/>
      <c r="MSN435" s="410"/>
      <c r="MSO435" s="410"/>
      <c r="MSP435" s="410"/>
      <c r="MSQ435" s="410"/>
      <c r="MSR435" s="410"/>
      <c r="MSS435" s="410"/>
      <c r="MST435" s="410"/>
      <c r="MSU435" s="410"/>
      <c r="MSV435" s="410"/>
      <c r="MSW435" s="410"/>
      <c r="MSX435" s="410"/>
      <c r="MSY435" s="410"/>
      <c r="MSZ435" s="410"/>
      <c r="MTA435" s="410"/>
      <c r="MTB435" s="410"/>
      <c r="MTC435" s="410"/>
      <c r="MTD435" s="410"/>
      <c r="MTE435" s="410"/>
      <c r="MTF435" s="410"/>
      <c r="MTG435" s="410"/>
      <c r="MTH435" s="410"/>
      <c r="MTI435" s="410"/>
      <c r="MTJ435" s="410"/>
      <c r="MTK435" s="410"/>
      <c r="MTL435" s="410"/>
      <c r="MTM435" s="410"/>
      <c r="MTN435" s="410"/>
      <c r="MTO435" s="410"/>
      <c r="MTP435" s="410"/>
      <c r="MTQ435" s="410"/>
      <c r="MTR435" s="410"/>
      <c r="MTS435" s="410"/>
      <c r="MTT435" s="410"/>
      <c r="MTU435" s="410"/>
      <c r="MTV435" s="410"/>
      <c r="MTW435" s="410"/>
      <c r="MTX435" s="410"/>
      <c r="MTY435" s="410"/>
      <c r="MTZ435" s="410"/>
      <c r="MUA435" s="410"/>
      <c r="MUB435" s="410"/>
      <c r="MUC435" s="410"/>
      <c r="MUD435" s="410"/>
      <c r="MUE435" s="410"/>
      <c r="MUF435" s="410"/>
      <c r="MUG435" s="410"/>
      <c r="MUH435" s="410"/>
      <c r="MUI435" s="410"/>
      <c r="MUJ435" s="410"/>
      <c r="MUK435" s="410"/>
      <c r="MUL435" s="410"/>
      <c r="MUM435" s="410"/>
      <c r="MUN435" s="410"/>
      <c r="MUO435" s="410"/>
      <c r="MUP435" s="410"/>
      <c r="MUQ435" s="410"/>
      <c r="MUR435" s="410"/>
      <c r="MUS435" s="410"/>
      <c r="MUT435" s="410"/>
      <c r="MUU435" s="410"/>
      <c r="MUV435" s="410"/>
      <c r="MUW435" s="410"/>
      <c r="MUX435" s="410"/>
      <c r="MUY435" s="410"/>
      <c r="MUZ435" s="410"/>
      <c r="MVA435" s="410"/>
      <c r="MVB435" s="410"/>
      <c r="MVC435" s="410"/>
      <c r="MVD435" s="410"/>
      <c r="MVE435" s="410"/>
      <c r="MVF435" s="410"/>
      <c r="MVG435" s="410"/>
      <c r="MVH435" s="410"/>
      <c r="MVI435" s="410"/>
      <c r="MVJ435" s="410"/>
      <c r="MVK435" s="410"/>
      <c r="MVL435" s="410"/>
      <c r="MVM435" s="410"/>
      <c r="MVN435" s="410"/>
      <c r="MVO435" s="410"/>
      <c r="MVP435" s="410"/>
      <c r="MVQ435" s="410"/>
      <c r="MVR435" s="410"/>
      <c r="MVS435" s="410"/>
      <c r="MVT435" s="410"/>
      <c r="MVU435" s="410"/>
      <c r="MVV435" s="410"/>
      <c r="MVW435" s="410"/>
      <c r="MVX435" s="410"/>
      <c r="MVY435" s="410"/>
      <c r="MVZ435" s="410"/>
      <c r="MWA435" s="410"/>
      <c r="MWB435" s="410"/>
      <c r="MWC435" s="410"/>
      <c r="MWD435" s="410"/>
      <c r="MWE435" s="410"/>
      <c r="MWF435" s="410"/>
      <c r="MWG435" s="410"/>
      <c r="MWH435" s="410"/>
      <c r="MWI435" s="410"/>
      <c r="MWJ435" s="410"/>
      <c r="MWK435" s="410"/>
      <c r="MWL435" s="410"/>
      <c r="MWM435" s="410"/>
      <c r="MWN435" s="410"/>
      <c r="MWO435" s="410"/>
      <c r="MWP435" s="410"/>
      <c r="MWQ435" s="410"/>
      <c r="MWR435" s="410"/>
      <c r="MWS435" s="410"/>
      <c r="MWT435" s="410"/>
      <c r="MWU435" s="410"/>
      <c r="MWV435" s="410"/>
      <c r="MWW435" s="410"/>
      <c r="MWX435" s="410"/>
      <c r="MWY435" s="410"/>
      <c r="MWZ435" s="410"/>
      <c r="MXA435" s="410"/>
      <c r="MXB435" s="410"/>
      <c r="MXC435" s="410"/>
      <c r="MXD435" s="410"/>
      <c r="MXE435" s="410"/>
      <c r="MXF435" s="410"/>
      <c r="MXG435" s="410"/>
      <c r="MXH435" s="410"/>
      <c r="MXI435" s="410"/>
      <c r="MXJ435" s="410"/>
      <c r="MXK435" s="410"/>
      <c r="MXL435" s="410"/>
      <c r="MXM435" s="410"/>
      <c r="MXN435" s="410"/>
      <c r="MXO435" s="410"/>
      <c r="MXP435" s="410"/>
      <c r="MXQ435" s="410"/>
      <c r="MXR435" s="410"/>
      <c r="MXS435" s="410"/>
      <c r="MXT435" s="410"/>
      <c r="MXU435" s="410"/>
      <c r="MXV435" s="410"/>
      <c r="MXW435" s="410"/>
      <c r="MXX435" s="410"/>
      <c r="MXY435" s="410"/>
      <c r="MXZ435" s="410"/>
      <c r="MYA435" s="410"/>
      <c r="MYB435" s="410"/>
      <c r="MYC435" s="410"/>
      <c r="MYD435" s="410"/>
      <c r="MYE435" s="410"/>
      <c r="MYF435" s="410"/>
      <c r="MYG435" s="410"/>
      <c r="MYH435" s="410"/>
      <c r="MYI435" s="410"/>
      <c r="MYJ435" s="410"/>
      <c r="MYK435" s="410"/>
      <c r="MYL435" s="410"/>
      <c r="MYM435" s="410"/>
      <c r="MYN435" s="410"/>
      <c r="MYO435" s="410"/>
      <c r="MYP435" s="410"/>
      <c r="MYQ435" s="410"/>
      <c r="MYR435" s="410"/>
      <c r="MYS435" s="410"/>
      <c r="MYT435" s="410"/>
      <c r="MYU435" s="410"/>
      <c r="MYV435" s="410"/>
      <c r="MYW435" s="410"/>
      <c r="MYX435" s="410"/>
      <c r="MYY435" s="410"/>
      <c r="MYZ435" s="410"/>
      <c r="MZA435" s="410"/>
      <c r="MZB435" s="410"/>
      <c r="MZC435" s="410"/>
      <c r="MZD435" s="410"/>
      <c r="MZE435" s="410"/>
      <c r="MZF435" s="410"/>
      <c r="MZG435" s="410"/>
      <c r="MZH435" s="410"/>
      <c r="MZI435" s="410"/>
      <c r="MZJ435" s="410"/>
      <c r="MZK435" s="410"/>
      <c r="MZL435" s="410"/>
      <c r="MZM435" s="410"/>
      <c r="MZN435" s="410"/>
      <c r="MZO435" s="410"/>
      <c r="MZP435" s="410"/>
      <c r="MZQ435" s="410"/>
      <c r="MZR435" s="410"/>
      <c r="MZS435" s="410"/>
      <c r="MZT435" s="410"/>
      <c r="MZU435" s="410"/>
      <c r="MZV435" s="410"/>
      <c r="MZW435" s="410"/>
      <c r="MZX435" s="410"/>
      <c r="MZY435" s="410"/>
      <c r="MZZ435" s="410"/>
      <c r="NAA435" s="410"/>
      <c r="NAB435" s="410"/>
      <c r="NAC435" s="410"/>
      <c r="NAD435" s="410"/>
      <c r="NAE435" s="410"/>
      <c r="NAF435" s="410"/>
      <c r="NAG435" s="410"/>
      <c r="NAH435" s="410"/>
      <c r="NAI435" s="410"/>
      <c r="NAJ435" s="410"/>
      <c r="NAK435" s="410"/>
      <c r="NAL435" s="410"/>
      <c r="NAM435" s="410"/>
      <c r="NAN435" s="410"/>
      <c r="NAO435" s="410"/>
      <c r="NAP435" s="410"/>
      <c r="NAQ435" s="410"/>
      <c r="NAR435" s="410"/>
      <c r="NAS435" s="410"/>
      <c r="NAT435" s="410"/>
      <c r="NAU435" s="410"/>
      <c r="NAV435" s="410"/>
      <c r="NAW435" s="410"/>
      <c r="NAX435" s="410"/>
      <c r="NAY435" s="410"/>
      <c r="NAZ435" s="410"/>
      <c r="NBA435" s="410"/>
      <c r="NBB435" s="410"/>
      <c r="NBC435" s="410"/>
      <c r="NBD435" s="410"/>
      <c r="NBE435" s="410"/>
      <c r="NBF435" s="410"/>
      <c r="NBG435" s="410"/>
      <c r="NBH435" s="410"/>
      <c r="NBI435" s="410"/>
      <c r="NBJ435" s="410"/>
      <c r="NBK435" s="410"/>
      <c r="NBL435" s="410"/>
      <c r="NBM435" s="410"/>
      <c r="NBN435" s="410"/>
      <c r="NBO435" s="410"/>
      <c r="NBP435" s="410"/>
      <c r="NBQ435" s="410"/>
      <c r="NBR435" s="410"/>
      <c r="NBS435" s="410"/>
      <c r="NBT435" s="410"/>
      <c r="NBU435" s="410"/>
      <c r="NBV435" s="410"/>
      <c r="NBW435" s="410"/>
      <c r="NBX435" s="410"/>
      <c r="NBY435" s="410"/>
      <c r="NBZ435" s="410"/>
      <c r="NCA435" s="410"/>
      <c r="NCB435" s="410"/>
      <c r="NCC435" s="410"/>
      <c r="NCD435" s="410"/>
      <c r="NCE435" s="410"/>
      <c r="NCF435" s="410"/>
      <c r="NCG435" s="410"/>
      <c r="NCH435" s="410"/>
      <c r="NCI435" s="410"/>
      <c r="NCJ435" s="410"/>
      <c r="NCK435" s="410"/>
      <c r="NCL435" s="410"/>
      <c r="NCM435" s="410"/>
      <c r="NCN435" s="410"/>
      <c r="NCO435" s="410"/>
      <c r="NCP435" s="410"/>
      <c r="NCQ435" s="410"/>
      <c r="NCR435" s="410"/>
      <c r="NCS435" s="410"/>
      <c r="NCT435" s="410"/>
      <c r="NCU435" s="410"/>
      <c r="NCV435" s="410"/>
      <c r="NCW435" s="410"/>
      <c r="NCX435" s="410"/>
      <c r="NCY435" s="410"/>
      <c r="NCZ435" s="410"/>
      <c r="NDA435" s="410"/>
      <c r="NDB435" s="410"/>
      <c r="NDC435" s="410"/>
      <c r="NDD435" s="410"/>
      <c r="NDE435" s="410"/>
      <c r="NDF435" s="410"/>
      <c r="NDG435" s="410"/>
      <c r="NDH435" s="410"/>
      <c r="NDI435" s="410"/>
      <c r="NDJ435" s="410"/>
      <c r="NDK435" s="410"/>
      <c r="NDL435" s="410"/>
      <c r="NDM435" s="410"/>
      <c r="NDN435" s="410"/>
      <c r="NDO435" s="410"/>
      <c r="NDP435" s="410"/>
      <c r="NDQ435" s="410"/>
      <c r="NDR435" s="410"/>
      <c r="NDS435" s="410"/>
      <c r="NDT435" s="410"/>
      <c r="NDU435" s="410"/>
      <c r="NDV435" s="410"/>
      <c r="NDW435" s="410"/>
      <c r="NDX435" s="410"/>
      <c r="NDY435" s="410"/>
      <c r="NDZ435" s="410"/>
      <c r="NEA435" s="410"/>
      <c r="NEB435" s="410"/>
      <c r="NEC435" s="410"/>
      <c r="NED435" s="410"/>
      <c r="NEE435" s="410"/>
      <c r="NEF435" s="410"/>
      <c r="NEG435" s="410"/>
      <c r="NEH435" s="410"/>
      <c r="NEI435" s="410"/>
      <c r="NEJ435" s="410"/>
      <c r="NEK435" s="410"/>
      <c r="NEL435" s="410"/>
      <c r="NEM435" s="410"/>
      <c r="NEN435" s="410"/>
      <c r="NEO435" s="410"/>
      <c r="NEP435" s="410"/>
      <c r="NEQ435" s="410"/>
      <c r="NER435" s="410"/>
      <c r="NES435" s="410"/>
      <c r="NET435" s="410"/>
      <c r="NEU435" s="410"/>
      <c r="NEV435" s="410"/>
      <c r="NEW435" s="410"/>
      <c r="NEX435" s="410"/>
      <c r="NEY435" s="410"/>
      <c r="NEZ435" s="410"/>
      <c r="NFA435" s="410"/>
      <c r="NFB435" s="410"/>
      <c r="NFC435" s="410"/>
      <c r="NFD435" s="410"/>
      <c r="NFE435" s="410"/>
      <c r="NFF435" s="410"/>
      <c r="NFG435" s="410"/>
      <c r="NFH435" s="410"/>
      <c r="NFI435" s="410"/>
      <c r="NFJ435" s="410"/>
      <c r="NFK435" s="410"/>
      <c r="NFL435" s="410"/>
      <c r="NFM435" s="410"/>
      <c r="NFN435" s="410"/>
      <c r="NFO435" s="410"/>
      <c r="NFP435" s="410"/>
      <c r="NFQ435" s="410"/>
      <c r="NFR435" s="410"/>
      <c r="NFS435" s="410"/>
      <c r="NFT435" s="410"/>
      <c r="NFU435" s="410"/>
      <c r="NFV435" s="410"/>
      <c r="NFW435" s="410"/>
      <c r="NFX435" s="410"/>
      <c r="NFY435" s="410"/>
      <c r="NFZ435" s="410"/>
      <c r="NGA435" s="410"/>
      <c r="NGB435" s="410"/>
      <c r="NGC435" s="410"/>
      <c r="NGD435" s="410"/>
      <c r="NGE435" s="410"/>
      <c r="NGF435" s="410"/>
      <c r="NGG435" s="410"/>
      <c r="NGH435" s="410"/>
      <c r="NGI435" s="410"/>
      <c r="NGJ435" s="410"/>
      <c r="NGK435" s="410"/>
      <c r="NGL435" s="410"/>
      <c r="NGM435" s="410"/>
      <c r="NGN435" s="410"/>
      <c r="NGO435" s="410"/>
      <c r="NGP435" s="410"/>
      <c r="NGQ435" s="410"/>
      <c r="NGR435" s="410"/>
      <c r="NGS435" s="410"/>
      <c r="NGT435" s="410"/>
      <c r="NGU435" s="410"/>
      <c r="NGV435" s="410"/>
      <c r="NGW435" s="410"/>
      <c r="NGX435" s="410"/>
      <c r="NGY435" s="410"/>
      <c r="NGZ435" s="410"/>
      <c r="NHA435" s="410"/>
      <c r="NHB435" s="410"/>
      <c r="NHC435" s="410"/>
      <c r="NHD435" s="410"/>
      <c r="NHE435" s="410"/>
      <c r="NHF435" s="410"/>
      <c r="NHG435" s="410"/>
      <c r="NHH435" s="410"/>
      <c r="NHI435" s="410"/>
      <c r="NHJ435" s="410"/>
      <c r="NHK435" s="410"/>
      <c r="NHL435" s="410"/>
      <c r="NHM435" s="410"/>
      <c r="NHN435" s="410"/>
      <c r="NHO435" s="410"/>
      <c r="NHP435" s="410"/>
      <c r="NHQ435" s="410"/>
      <c r="NHR435" s="410"/>
      <c r="NHS435" s="410"/>
      <c r="NHT435" s="410"/>
      <c r="NHU435" s="410"/>
      <c r="NHV435" s="410"/>
      <c r="NHW435" s="410"/>
      <c r="NHX435" s="410"/>
      <c r="NHY435" s="410"/>
      <c r="NHZ435" s="410"/>
      <c r="NIA435" s="410"/>
      <c r="NIB435" s="410"/>
      <c r="NIC435" s="410"/>
      <c r="NID435" s="410"/>
      <c r="NIE435" s="410"/>
      <c r="NIF435" s="410"/>
      <c r="NIG435" s="410"/>
      <c r="NIH435" s="410"/>
      <c r="NII435" s="410"/>
      <c r="NIJ435" s="410"/>
      <c r="NIK435" s="410"/>
      <c r="NIL435" s="410"/>
      <c r="NIM435" s="410"/>
      <c r="NIN435" s="410"/>
      <c r="NIO435" s="410"/>
      <c r="NIP435" s="410"/>
      <c r="NIQ435" s="410"/>
      <c r="NIR435" s="410"/>
      <c r="NIS435" s="410"/>
      <c r="NIT435" s="410"/>
      <c r="NIU435" s="410"/>
      <c r="NIV435" s="410"/>
      <c r="NIW435" s="410"/>
      <c r="NIX435" s="410"/>
      <c r="NIY435" s="410"/>
      <c r="NIZ435" s="410"/>
      <c r="NJA435" s="410"/>
      <c r="NJB435" s="410"/>
      <c r="NJC435" s="410"/>
      <c r="NJD435" s="410"/>
      <c r="NJE435" s="410"/>
      <c r="NJF435" s="410"/>
      <c r="NJG435" s="410"/>
      <c r="NJH435" s="410"/>
      <c r="NJI435" s="410"/>
      <c r="NJJ435" s="410"/>
      <c r="NJK435" s="410"/>
      <c r="NJL435" s="410"/>
      <c r="NJM435" s="410"/>
      <c r="NJN435" s="410"/>
      <c r="NJO435" s="410"/>
      <c r="NJP435" s="410"/>
      <c r="NJQ435" s="410"/>
      <c r="NJR435" s="410"/>
      <c r="NJS435" s="410"/>
      <c r="NJT435" s="410"/>
      <c r="NJU435" s="410"/>
      <c r="NJV435" s="410"/>
      <c r="NJW435" s="410"/>
      <c r="NJX435" s="410"/>
      <c r="NJY435" s="410"/>
      <c r="NJZ435" s="410"/>
      <c r="NKA435" s="410"/>
      <c r="NKB435" s="410"/>
      <c r="NKC435" s="410"/>
      <c r="NKD435" s="410"/>
      <c r="NKE435" s="410"/>
      <c r="NKF435" s="410"/>
      <c r="NKG435" s="410"/>
      <c r="NKH435" s="410"/>
      <c r="NKI435" s="410"/>
      <c r="NKJ435" s="410"/>
      <c r="NKK435" s="410"/>
      <c r="NKL435" s="410"/>
      <c r="NKM435" s="410"/>
      <c r="NKN435" s="410"/>
      <c r="NKO435" s="410"/>
      <c r="NKP435" s="410"/>
      <c r="NKQ435" s="410"/>
      <c r="NKR435" s="410"/>
      <c r="NKS435" s="410"/>
      <c r="NKT435" s="410"/>
      <c r="NKU435" s="410"/>
      <c r="NKV435" s="410"/>
      <c r="NKW435" s="410"/>
      <c r="NKX435" s="410"/>
      <c r="NKY435" s="410"/>
      <c r="NKZ435" s="410"/>
      <c r="NLA435" s="410"/>
      <c r="NLB435" s="410"/>
      <c r="NLC435" s="410"/>
      <c r="NLD435" s="410"/>
      <c r="NLE435" s="410"/>
      <c r="NLF435" s="410"/>
      <c r="NLG435" s="410"/>
      <c r="NLH435" s="410"/>
      <c r="NLI435" s="410"/>
      <c r="NLJ435" s="410"/>
      <c r="NLK435" s="410"/>
      <c r="NLL435" s="410"/>
      <c r="NLM435" s="410"/>
      <c r="NLN435" s="410"/>
      <c r="NLO435" s="410"/>
      <c r="NLP435" s="410"/>
      <c r="NLQ435" s="410"/>
      <c r="NLR435" s="410"/>
      <c r="NLS435" s="410"/>
      <c r="NLT435" s="410"/>
      <c r="NLU435" s="410"/>
      <c r="NLV435" s="410"/>
      <c r="NLW435" s="410"/>
      <c r="NLX435" s="410"/>
      <c r="NLY435" s="410"/>
      <c r="NLZ435" s="410"/>
      <c r="NMA435" s="410"/>
      <c r="NMB435" s="410"/>
      <c r="NMC435" s="410"/>
      <c r="NMD435" s="410"/>
      <c r="NME435" s="410"/>
      <c r="NMF435" s="410"/>
      <c r="NMG435" s="410"/>
      <c r="NMH435" s="410"/>
      <c r="NMI435" s="410"/>
      <c r="NMJ435" s="410"/>
      <c r="NMK435" s="410"/>
      <c r="NML435" s="410"/>
      <c r="NMM435" s="410"/>
      <c r="NMN435" s="410"/>
      <c r="NMO435" s="410"/>
      <c r="NMP435" s="410"/>
      <c r="NMQ435" s="410"/>
      <c r="NMR435" s="410"/>
      <c r="NMS435" s="410"/>
      <c r="NMT435" s="410"/>
      <c r="NMU435" s="410"/>
      <c r="NMV435" s="410"/>
      <c r="NMW435" s="410"/>
      <c r="NMX435" s="410"/>
      <c r="NMY435" s="410"/>
      <c r="NMZ435" s="410"/>
      <c r="NNA435" s="410"/>
      <c r="NNB435" s="410"/>
      <c r="NNC435" s="410"/>
      <c r="NND435" s="410"/>
      <c r="NNE435" s="410"/>
      <c r="NNF435" s="410"/>
      <c r="NNG435" s="410"/>
      <c r="NNH435" s="410"/>
      <c r="NNI435" s="410"/>
      <c r="NNJ435" s="410"/>
      <c r="NNK435" s="410"/>
      <c r="NNL435" s="410"/>
      <c r="NNM435" s="410"/>
      <c r="NNN435" s="410"/>
      <c r="NNO435" s="410"/>
      <c r="NNP435" s="410"/>
      <c r="NNQ435" s="410"/>
      <c r="NNR435" s="410"/>
      <c r="NNS435" s="410"/>
      <c r="NNT435" s="410"/>
      <c r="NNU435" s="410"/>
      <c r="NNV435" s="410"/>
      <c r="NNW435" s="410"/>
      <c r="NNX435" s="410"/>
      <c r="NNY435" s="410"/>
      <c r="NNZ435" s="410"/>
      <c r="NOA435" s="410"/>
      <c r="NOB435" s="410"/>
      <c r="NOC435" s="410"/>
      <c r="NOD435" s="410"/>
      <c r="NOE435" s="410"/>
      <c r="NOF435" s="410"/>
      <c r="NOG435" s="410"/>
      <c r="NOH435" s="410"/>
      <c r="NOI435" s="410"/>
      <c r="NOJ435" s="410"/>
      <c r="NOK435" s="410"/>
      <c r="NOL435" s="410"/>
      <c r="NOM435" s="410"/>
      <c r="NON435" s="410"/>
      <c r="NOO435" s="410"/>
      <c r="NOP435" s="410"/>
      <c r="NOQ435" s="410"/>
      <c r="NOR435" s="410"/>
      <c r="NOS435" s="410"/>
      <c r="NOT435" s="410"/>
      <c r="NOU435" s="410"/>
      <c r="NOV435" s="410"/>
      <c r="NOW435" s="410"/>
      <c r="NOX435" s="410"/>
      <c r="NOY435" s="410"/>
      <c r="NOZ435" s="410"/>
      <c r="NPA435" s="410"/>
      <c r="NPB435" s="410"/>
      <c r="NPC435" s="410"/>
      <c r="NPD435" s="410"/>
      <c r="NPE435" s="410"/>
      <c r="NPF435" s="410"/>
      <c r="NPG435" s="410"/>
      <c r="NPH435" s="410"/>
      <c r="NPI435" s="410"/>
      <c r="NPJ435" s="410"/>
      <c r="NPK435" s="410"/>
      <c r="NPL435" s="410"/>
      <c r="NPM435" s="410"/>
      <c r="NPN435" s="410"/>
      <c r="NPO435" s="410"/>
      <c r="NPP435" s="410"/>
      <c r="NPQ435" s="410"/>
      <c r="NPR435" s="410"/>
      <c r="NPS435" s="410"/>
      <c r="NPT435" s="410"/>
      <c r="NPU435" s="410"/>
      <c r="NPV435" s="410"/>
      <c r="NPW435" s="410"/>
      <c r="NPX435" s="410"/>
      <c r="NPY435" s="410"/>
      <c r="NPZ435" s="410"/>
      <c r="NQA435" s="410"/>
      <c r="NQB435" s="410"/>
      <c r="NQC435" s="410"/>
      <c r="NQD435" s="410"/>
      <c r="NQE435" s="410"/>
      <c r="NQF435" s="410"/>
      <c r="NQG435" s="410"/>
      <c r="NQH435" s="410"/>
      <c r="NQI435" s="410"/>
      <c r="NQJ435" s="410"/>
      <c r="NQK435" s="410"/>
      <c r="NQL435" s="410"/>
      <c r="NQM435" s="410"/>
      <c r="NQN435" s="410"/>
      <c r="NQO435" s="410"/>
      <c r="NQP435" s="410"/>
      <c r="NQQ435" s="410"/>
      <c r="NQR435" s="410"/>
      <c r="NQS435" s="410"/>
      <c r="NQT435" s="410"/>
      <c r="NQU435" s="410"/>
      <c r="NQV435" s="410"/>
      <c r="NQW435" s="410"/>
      <c r="NQX435" s="410"/>
      <c r="NQY435" s="410"/>
      <c r="NQZ435" s="410"/>
      <c r="NRA435" s="410"/>
      <c r="NRB435" s="410"/>
      <c r="NRC435" s="410"/>
      <c r="NRD435" s="410"/>
      <c r="NRE435" s="410"/>
      <c r="NRF435" s="410"/>
      <c r="NRG435" s="410"/>
      <c r="NRH435" s="410"/>
      <c r="NRI435" s="410"/>
      <c r="NRJ435" s="410"/>
      <c r="NRK435" s="410"/>
      <c r="NRL435" s="410"/>
      <c r="NRM435" s="410"/>
      <c r="NRN435" s="410"/>
      <c r="NRO435" s="410"/>
      <c r="NRP435" s="410"/>
      <c r="NRQ435" s="410"/>
      <c r="NRR435" s="410"/>
      <c r="NRS435" s="410"/>
      <c r="NRT435" s="410"/>
      <c r="NRU435" s="410"/>
      <c r="NRV435" s="410"/>
      <c r="NRW435" s="410"/>
      <c r="NRX435" s="410"/>
      <c r="NRY435" s="410"/>
      <c r="NRZ435" s="410"/>
      <c r="NSA435" s="410"/>
      <c r="NSB435" s="410"/>
      <c r="NSC435" s="410"/>
      <c r="NSD435" s="410"/>
      <c r="NSE435" s="410"/>
      <c r="NSF435" s="410"/>
      <c r="NSG435" s="410"/>
      <c r="NSH435" s="410"/>
      <c r="NSI435" s="410"/>
      <c r="NSJ435" s="410"/>
      <c r="NSK435" s="410"/>
      <c r="NSL435" s="410"/>
      <c r="NSM435" s="410"/>
      <c r="NSN435" s="410"/>
      <c r="NSO435" s="410"/>
      <c r="NSP435" s="410"/>
      <c r="NSQ435" s="410"/>
      <c r="NSR435" s="410"/>
      <c r="NSS435" s="410"/>
      <c r="NST435" s="410"/>
      <c r="NSU435" s="410"/>
      <c r="NSV435" s="410"/>
      <c r="NSW435" s="410"/>
      <c r="NSX435" s="410"/>
      <c r="NSY435" s="410"/>
      <c r="NSZ435" s="410"/>
      <c r="NTA435" s="410"/>
      <c r="NTB435" s="410"/>
      <c r="NTC435" s="410"/>
      <c r="NTD435" s="410"/>
      <c r="NTE435" s="410"/>
      <c r="NTF435" s="410"/>
      <c r="NTG435" s="410"/>
      <c r="NTH435" s="410"/>
      <c r="NTI435" s="410"/>
      <c r="NTJ435" s="410"/>
      <c r="NTK435" s="410"/>
      <c r="NTL435" s="410"/>
      <c r="NTM435" s="410"/>
      <c r="NTN435" s="410"/>
      <c r="NTO435" s="410"/>
      <c r="NTP435" s="410"/>
      <c r="NTQ435" s="410"/>
      <c r="NTR435" s="410"/>
      <c r="NTS435" s="410"/>
      <c r="NTT435" s="410"/>
      <c r="NTU435" s="410"/>
      <c r="NTV435" s="410"/>
      <c r="NTW435" s="410"/>
      <c r="NTX435" s="410"/>
      <c r="NTY435" s="410"/>
      <c r="NTZ435" s="410"/>
      <c r="NUA435" s="410"/>
      <c r="NUB435" s="410"/>
      <c r="NUC435" s="410"/>
      <c r="NUD435" s="410"/>
      <c r="NUE435" s="410"/>
      <c r="NUF435" s="410"/>
      <c r="NUG435" s="410"/>
      <c r="NUH435" s="410"/>
      <c r="NUI435" s="410"/>
      <c r="NUJ435" s="410"/>
      <c r="NUK435" s="410"/>
      <c r="NUL435" s="410"/>
      <c r="NUM435" s="410"/>
      <c r="NUN435" s="410"/>
      <c r="NUO435" s="410"/>
      <c r="NUP435" s="410"/>
      <c r="NUQ435" s="410"/>
      <c r="NUR435" s="410"/>
      <c r="NUS435" s="410"/>
      <c r="NUT435" s="410"/>
      <c r="NUU435" s="410"/>
      <c r="NUV435" s="410"/>
      <c r="NUW435" s="410"/>
      <c r="NUX435" s="410"/>
      <c r="NUY435" s="410"/>
      <c r="NUZ435" s="410"/>
      <c r="NVA435" s="410"/>
      <c r="NVB435" s="410"/>
      <c r="NVC435" s="410"/>
      <c r="NVD435" s="410"/>
      <c r="NVE435" s="410"/>
      <c r="NVF435" s="410"/>
      <c r="NVG435" s="410"/>
      <c r="NVH435" s="410"/>
      <c r="NVI435" s="410"/>
      <c r="NVJ435" s="410"/>
      <c r="NVK435" s="410"/>
      <c r="NVL435" s="410"/>
      <c r="NVM435" s="410"/>
      <c r="NVN435" s="410"/>
      <c r="NVO435" s="410"/>
      <c r="NVP435" s="410"/>
      <c r="NVQ435" s="410"/>
      <c r="NVR435" s="410"/>
      <c r="NVS435" s="410"/>
      <c r="NVT435" s="410"/>
      <c r="NVU435" s="410"/>
      <c r="NVV435" s="410"/>
      <c r="NVW435" s="410"/>
      <c r="NVX435" s="410"/>
      <c r="NVY435" s="410"/>
      <c r="NVZ435" s="410"/>
      <c r="NWA435" s="410"/>
      <c r="NWB435" s="410"/>
      <c r="NWC435" s="410"/>
      <c r="NWD435" s="410"/>
      <c r="NWE435" s="410"/>
      <c r="NWF435" s="410"/>
      <c r="NWG435" s="410"/>
      <c r="NWH435" s="410"/>
      <c r="NWI435" s="410"/>
      <c r="NWJ435" s="410"/>
      <c r="NWK435" s="410"/>
      <c r="NWL435" s="410"/>
      <c r="NWM435" s="410"/>
      <c r="NWN435" s="410"/>
      <c r="NWO435" s="410"/>
      <c r="NWP435" s="410"/>
      <c r="NWQ435" s="410"/>
      <c r="NWR435" s="410"/>
      <c r="NWS435" s="410"/>
      <c r="NWT435" s="410"/>
      <c r="NWU435" s="410"/>
      <c r="NWV435" s="410"/>
      <c r="NWW435" s="410"/>
      <c r="NWX435" s="410"/>
      <c r="NWY435" s="410"/>
      <c r="NWZ435" s="410"/>
      <c r="NXA435" s="410"/>
      <c r="NXB435" s="410"/>
      <c r="NXC435" s="410"/>
      <c r="NXD435" s="410"/>
      <c r="NXE435" s="410"/>
      <c r="NXF435" s="410"/>
      <c r="NXG435" s="410"/>
      <c r="NXH435" s="410"/>
      <c r="NXI435" s="410"/>
      <c r="NXJ435" s="410"/>
      <c r="NXK435" s="410"/>
      <c r="NXL435" s="410"/>
      <c r="NXM435" s="410"/>
      <c r="NXN435" s="410"/>
      <c r="NXO435" s="410"/>
      <c r="NXP435" s="410"/>
      <c r="NXQ435" s="410"/>
      <c r="NXR435" s="410"/>
      <c r="NXS435" s="410"/>
      <c r="NXT435" s="410"/>
      <c r="NXU435" s="410"/>
      <c r="NXV435" s="410"/>
      <c r="NXW435" s="410"/>
      <c r="NXX435" s="410"/>
      <c r="NXY435" s="410"/>
      <c r="NXZ435" s="410"/>
      <c r="NYA435" s="410"/>
      <c r="NYB435" s="410"/>
      <c r="NYC435" s="410"/>
      <c r="NYD435" s="410"/>
      <c r="NYE435" s="410"/>
      <c r="NYF435" s="410"/>
      <c r="NYG435" s="410"/>
      <c r="NYH435" s="410"/>
      <c r="NYI435" s="410"/>
      <c r="NYJ435" s="410"/>
      <c r="NYK435" s="410"/>
      <c r="NYL435" s="410"/>
      <c r="NYM435" s="410"/>
      <c r="NYN435" s="410"/>
      <c r="NYO435" s="410"/>
      <c r="NYP435" s="410"/>
      <c r="NYQ435" s="410"/>
      <c r="NYR435" s="410"/>
      <c r="NYS435" s="410"/>
      <c r="NYT435" s="410"/>
      <c r="NYU435" s="410"/>
      <c r="NYV435" s="410"/>
      <c r="NYW435" s="410"/>
      <c r="NYX435" s="410"/>
      <c r="NYY435" s="410"/>
      <c r="NYZ435" s="410"/>
      <c r="NZA435" s="410"/>
      <c r="NZB435" s="410"/>
      <c r="NZC435" s="410"/>
      <c r="NZD435" s="410"/>
      <c r="NZE435" s="410"/>
      <c r="NZF435" s="410"/>
      <c r="NZG435" s="410"/>
      <c r="NZH435" s="410"/>
      <c r="NZI435" s="410"/>
      <c r="NZJ435" s="410"/>
      <c r="NZK435" s="410"/>
      <c r="NZL435" s="410"/>
      <c r="NZM435" s="410"/>
      <c r="NZN435" s="410"/>
      <c r="NZO435" s="410"/>
      <c r="NZP435" s="410"/>
      <c r="NZQ435" s="410"/>
      <c r="NZR435" s="410"/>
      <c r="NZS435" s="410"/>
      <c r="NZT435" s="410"/>
      <c r="NZU435" s="410"/>
      <c r="NZV435" s="410"/>
      <c r="NZW435" s="410"/>
      <c r="NZX435" s="410"/>
      <c r="NZY435" s="410"/>
      <c r="NZZ435" s="410"/>
      <c r="OAA435" s="410"/>
      <c r="OAB435" s="410"/>
      <c r="OAC435" s="410"/>
      <c r="OAD435" s="410"/>
      <c r="OAE435" s="410"/>
      <c r="OAF435" s="410"/>
      <c r="OAG435" s="410"/>
      <c r="OAH435" s="410"/>
      <c r="OAI435" s="410"/>
      <c r="OAJ435" s="410"/>
      <c r="OAK435" s="410"/>
      <c r="OAL435" s="410"/>
      <c r="OAM435" s="410"/>
      <c r="OAN435" s="410"/>
      <c r="OAO435" s="410"/>
      <c r="OAP435" s="410"/>
      <c r="OAQ435" s="410"/>
      <c r="OAR435" s="410"/>
      <c r="OAS435" s="410"/>
      <c r="OAT435" s="410"/>
      <c r="OAU435" s="410"/>
      <c r="OAV435" s="410"/>
      <c r="OAW435" s="410"/>
      <c r="OAX435" s="410"/>
      <c r="OAY435" s="410"/>
      <c r="OAZ435" s="410"/>
      <c r="OBA435" s="410"/>
      <c r="OBB435" s="410"/>
      <c r="OBC435" s="410"/>
      <c r="OBD435" s="410"/>
      <c r="OBE435" s="410"/>
      <c r="OBF435" s="410"/>
      <c r="OBG435" s="410"/>
      <c r="OBH435" s="410"/>
      <c r="OBI435" s="410"/>
      <c r="OBJ435" s="410"/>
      <c r="OBK435" s="410"/>
      <c r="OBL435" s="410"/>
      <c r="OBM435" s="410"/>
      <c r="OBN435" s="410"/>
      <c r="OBO435" s="410"/>
      <c r="OBP435" s="410"/>
      <c r="OBQ435" s="410"/>
      <c r="OBR435" s="410"/>
      <c r="OBS435" s="410"/>
      <c r="OBT435" s="410"/>
      <c r="OBU435" s="410"/>
      <c r="OBV435" s="410"/>
      <c r="OBW435" s="410"/>
      <c r="OBX435" s="410"/>
      <c r="OBY435" s="410"/>
      <c r="OBZ435" s="410"/>
      <c r="OCA435" s="410"/>
      <c r="OCB435" s="410"/>
      <c r="OCC435" s="410"/>
      <c r="OCD435" s="410"/>
      <c r="OCE435" s="410"/>
      <c r="OCF435" s="410"/>
      <c r="OCG435" s="410"/>
      <c r="OCH435" s="410"/>
      <c r="OCI435" s="410"/>
      <c r="OCJ435" s="410"/>
      <c r="OCK435" s="410"/>
      <c r="OCL435" s="410"/>
      <c r="OCM435" s="410"/>
      <c r="OCN435" s="410"/>
      <c r="OCO435" s="410"/>
      <c r="OCP435" s="410"/>
      <c r="OCQ435" s="410"/>
      <c r="OCR435" s="410"/>
      <c r="OCS435" s="410"/>
      <c r="OCT435" s="410"/>
      <c r="OCU435" s="410"/>
      <c r="OCV435" s="410"/>
      <c r="OCW435" s="410"/>
      <c r="OCX435" s="410"/>
      <c r="OCY435" s="410"/>
      <c r="OCZ435" s="410"/>
      <c r="ODA435" s="410"/>
      <c r="ODB435" s="410"/>
      <c r="ODC435" s="410"/>
      <c r="ODD435" s="410"/>
      <c r="ODE435" s="410"/>
      <c r="ODF435" s="410"/>
      <c r="ODG435" s="410"/>
      <c r="ODH435" s="410"/>
      <c r="ODI435" s="410"/>
      <c r="ODJ435" s="410"/>
      <c r="ODK435" s="410"/>
      <c r="ODL435" s="410"/>
      <c r="ODM435" s="410"/>
      <c r="ODN435" s="410"/>
      <c r="ODO435" s="410"/>
      <c r="ODP435" s="410"/>
      <c r="ODQ435" s="410"/>
      <c r="ODR435" s="410"/>
      <c r="ODS435" s="410"/>
      <c r="ODT435" s="410"/>
      <c r="ODU435" s="410"/>
      <c r="ODV435" s="410"/>
      <c r="ODW435" s="410"/>
      <c r="ODX435" s="410"/>
      <c r="ODY435" s="410"/>
      <c r="ODZ435" s="410"/>
      <c r="OEA435" s="410"/>
      <c r="OEB435" s="410"/>
      <c r="OEC435" s="410"/>
      <c r="OED435" s="410"/>
      <c r="OEE435" s="410"/>
      <c r="OEF435" s="410"/>
      <c r="OEG435" s="410"/>
      <c r="OEH435" s="410"/>
      <c r="OEI435" s="410"/>
      <c r="OEJ435" s="410"/>
      <c r="OEK435" s="410"/>
      <c r="OEL435" s="410"/>
      <c r="OEM435" s="410"/>
      <c r="OEN435" s="410"/>
      <c r="OEO435" s="410"/>
      <c r="OEP435" s="410"/>
      <c r="OEQ435" s="410"/>
      <c r="OER435" s="410"/>
      <c r="OES435" s="410"/>
      <c r="OET435" s="410"/>
      <c r="OEU435" s="410"/>
      <c r="OEV435" s="410"/>
      <c r="OEW435" s="410"/>
      <c r="OEX435" s="410"/>
      <c r="OEY435" s="410"/>
      <c r="OEZ435" s="410"/>
      <c r="OFA435" s="410"/>
      <c r="OFB435" s="410"/>
      <c r="OFC435" s="410"/>
      <c r="OFD435" s="410"/>
      <c r="OFE435" s="410"/>
      <c r="OFF435" s="410"/>
      <c r="OFG435" s="410"/>
      <c r="OFH435" s="410"/>
      <c r="OFI435" s="410"/>
      <c r="OFJ435" s="410"/>
      <c r="OFK435" s="410"/>
      <c r="OFL435" s="410"/>
      <c r="OFM435" s="410"/>
      <c r="OFN435" s="410"/>
      <c r="OFO435" s="410"/>
      <c r="OFP435" s="410"/>
      <c r="OFQ435" s="410"/>
      <c r="OFR435" s="410"/>
      <c r="OFS435" s="410"/>
      <c r="OFT435" s="410"/>
      <c r="OFU435" s="410"/>
      <c r="OFV435" s="410"/>
      <c r="OFW435" s="410"/>
      <c r="OFX435" s="410"/>
      <c r="OFY435" s="410"/>
      <c r="OFZ435" s="410"/>
      <c r="OGA435" s="410"/>
      <c r="OGB435" s="410"/>
      <c r="OGC435" s="410"/>
      <c r="OGD435" s="410"/>
      <c r="OGE435" s="410"/>
      <c r="OGF435" s="410"/>
      <c r="OGG435" s="410"/>
      <c r="OGH435" s="410"/>
      <c r="OGI435" s="410"/>
      <c r="OGJ435" s="410"/>
      <c r="OGK435" s="410"/>
      <c r="OGL435" s="410"/>
      <c r="OGM435" s="410"/>
      <c r="OGN435" s="410"/>
      <c r="OGO435" s="410"/>
      <c r="OGP435" s="410"/>
      <c r="OGQ435" s="410"/>
      <c r="OGR435" s="410"/>
      <c r="OGS435" s="410"/>
      <c r="OGT435" s="410"/>
      <c r="OGU435" s="410"/>
      <c r="OGV435" s="410"/>
      <c r="OGW435" s="410"/>
      <c r="OGX435" s="410"/>
      <c r="OGY435" s="410"/>
      <c r="OGZ435" s="410"/>
      <c r="OHA435" s="410"/>
      <c r="OHB435" s="410"/>
      <c r="OHC435" s="410"/>
      <c r="OHD435" s="410"/>
      <c r="OHE435" s="410"/>
      <c r="OHF435" s="410"/>
      <c r="OHG435" s="410"/>
      <c r="OHH435" s="410"/>
      <c r="OHI435" s="410"/>
      <c r="OHJ435" s="410"/>
      <c r="OHK435" s="410"/>
      <c r="OHL435" s="410"/>
      <c r="OHM435" s="410"/>
      <c r="OHN435" s="410"/>
      <c r="OHO435" s="410"/>
      <c r="OHP435" s="410"/>
      <c r="OHQ435" s="410"/>
      <c r="OHR435" s="410"/>
      <c r="OHS435" s="410"/>
      <c r="OHT435" s="410"/>
      <c r="OHU435" s="410"/>
      <c r="OHV435" s="410"/>
      <c r="OHW435" s="410"/>
      <c r="OHX435" s="410"/>
      <c r="OHY435" s="410"/>
      <c r="OHZ435" s="410"/>
      <c r="OIA435" s="410"/>
      <c r="OIB435" s="410"/>
      <c r="OIC435" s="410"/>
      <c r="OID435" s="410"/>
      <c r="OIE435" s="410"/>
      <c r="OIF435" s="410"/>
      <c r="OIG435" s="410"/>
      <c r="OIH435" s="410"/>
      <c r="OII435" s="410"/>
      <c r="OIJ435" s="410"/>
      <c r="OIK435" s="410"/>
      <c r="OIL435" s="410"/>
      <c r="OIM435" s="410"/>
      <c r="OIN435" s="410"/>
      <c r="OIO435" s="410"/>
      <c r="OIP435" s="410"/>
      <c r="OIQ435" s="410"/>
      <c r="OIR435" s="410"/>
      <c r="OIS435" s="410"/>
      <c r="OIT435" s="410"/>
      <c r="OIU435" s="410"/>
      <c r="OIV435" s="410"/>
      <c r="OIW435" s="410"/>
      <c r="OIX435" s="410"/>
      <c r="OIY435" s="410"/>
      <c r="OIZ435" s="410"/>
      <c r="OJA435" s="410"/>
      <c r="OJB435" s="410"/>
      <c r="OJC435" s="410"/>
      <c r="OJD435" s="410"/>
      <c r="OJE435" s="410"/>
      <c r="OJF435" s="410"/>
      <c r="OJG435" s="410"/>
      <c r="OJH435" s="410"/>
      <c r="OJI435" s="410"/>
      <c r="OJJ435" s="410"/>
      <c r="OJK435" s="410"/>
      <c r="OJL435" s="410"/>
      <c r="OJM435" s="410"/>
      <c r="OJN435" s="410"/>
      <c r="OJO435" s="410"/>
      <c r="OJP435" s="410"/>
      <c r="OJQ435" s="410"/>
      <c r="OJR435" s="410"/>
      <c r="OJS435" s="410"/>
      <c r="OJT435" s="410"/>
      <c r="OJU435" s="410"/>
      <c r="OJV435" s="410"/>
      <c r="OJW435" s="410"/>
      <c r="OJX435" s="410"/>
      <c r="OJY435" s="410"/>
      <c r="OJZ435" s="410"/>
      <c r="OKA435" s="410"/>
      <c r="OKB435" s="410"/>
      <c r="OKC435" s="410"/>
      <c r="OKD435" s="410"/>
      <c r="OKE435" s="410"/>
      <c r="OKF435" s="410"/>
      <c r="OKG435" s="410"/>
      <c r="OKH435" s="410"/>
      <c r="OKI435" s="410"/>
      <c r="OKJ435" s="410"/>
      <c r="OKK435" s="410"/>
      <c r="OKL435" s="410"/>
      <c r="OKM435" s="410"/>
      <c r="OKN435" s="410"/>
      <c r="OKO435" s="410"/>
      <c r="OKP435" s="410"/>
      <c r="OKQ435" s="410"/>
      <c r="OKR435" s="410"/>
      <c r="OKS435" s="410"/>
      <c r="OKT435" s="410"/>
      <c r="OKU435" s="410"/>
      <c r="OKV435" s="410"/>
      <c r="OKW435" s="410"/>
      <c r="OKX435" s="410"/>
      <c r="OKY435" s="410"/>
      <c r="OKZ435" s="410"/>
      <c r="OLA435" s="410"/>
      <c r="OLB435" s="410"/>
      <c r="OLC435" s="410"/>
      <c r="OLD435" s="410"/>
      <c r="OLE435" s="410"/>
      <c r="OLF435" s="410"/>
      <c r="OLG435" s="410"/>
      <c r="OLH435" s="410"/>
      <c r="OLI435" s="410"/>
      <c r="OLJ435" s="410"/>
      <c r="OLK435" s="410"/>
      <c r="OLL435" s="410"/>
      <c r="OLM435" s="410"/>
      <c r="OLN435" s="410"/>
      <c r="OLO435" s="410"/>
      <c r="OLP435" s="410"/>
      <c r="OLQ435" s="410"/>
      <c r="OLR435" s="410"/>
      <c r="OLS435" s="410"/>
      <c r="OLT435" s="410"/>
      <c r="OLU435" s="410"/>
      <c r="OLV435" s="410"/>
      <c r="OLW435" s="410"/>
      <c r="OLX435" s="410"/>
      <c r="OLY435" s="410"/>
      <c r="OLZ435" s="410"/>
      <c r="OMA435" s="410"/>
      <c r="OMB435" s="410"/>
      <c r="OMC435" s="410"/>
      <c r="OMD435" s="410"/>
      <c r="OME435" s="410"/>
      <c r="OMF435" s="410"/>
      <c r="OMG435" s="410"/>
      <c r="OMH435" s="410"/>
      <c r="OMI435" s="410"/>
      <c r="OMJ435" s="410"/>
      <c r="OMK435" s="410"/>
      <c r="OML435" s="410"/>
      <c r="OMM435" s="410"/>
      <c r="OMN435" s="410"/>
      <c r="OMO435" s="410"/>
      <c r="OMP435" s="410"/>
      <c r="OMQ435" s="410"/>
      <c r="OMR435" s="410"/>
      <c r="OMS435" s="410"/>
      <c r="OMT435" s="410"/>
      <c r="OMU435" s="410"/>
      <c r="OMV435" s="410"/>
      <c r="OMW435" s="410"/>
      <c r="OMX435" s="410"/>
      <c r="OMY435" s="410"/>
      <c r="OMZ435" s="410"/>
      <c r="ONA435" s="410"/>
      <c r="ONB435" s="410"/>
      <c r="ONC435" s="410"/>
      <c r="OND435" s="410"/>
      <c r="ONE435" s="410"/>
      <c r="ONF435" s="410"/>
      <c r="ONG435" s="410"/>
      <c r="ONH435" s="410"/>
      <c r="ONI435" s="410"/>
      <c r="ONJ435" s="410"/>
      <c r="ONK435" s="410"/>
      <c r="ONL435" s="410"/>
      <c r="ONM435" s="410"/>
      <c r="ONN435" s="410"/>
      <c r="ONO435" s="410"/>
      <c r="ONP435" s="410"/>
      <c r="ONQ435" s="410"/>
      <c r="ONR435" s="410"/>
      <c r="ONS435" s="410"/>
      <c r="ONT435" s="410"/>
      <c r="ONU435" s="410"/>
      <c r="ONV435" s="410"/>
      <c r="ONW435" s="410"/>
      <c r="ONX435" s="410"/>
      <c r="ONY435" s="410"/>
      <c r="ONZ435" s="410"/>
      <c r="OOA435" s="410"/>
      <c r="OOB435" s="410"/>
      <c r="OOC435" s="410"/>
      <c r="OOD435" s="410"/>
      <c r="OOE435" s="410"/>
      <c r="OOF435" s="410"/>
      <c r="OOG435" s="410"/>
      <c r="OOH435" s="410"/>
      <c r="OOI435" s="410"/>
      <c r="OOJ435" s="410"/>
      <c r="OOK435" s="410"/>
      <c r="OOL435" s="410"/>
      <c r="OOM435" s="410"/>
      <c r="OON435" s="410"/>
      <c r="OOO435" s="410"/>
      <c r="OOP435" s="410"/>
      <c r="OOQ435" s="410"/>
      <c r="OOR435" s="410"/>
      <c r="OOS435" s="410"/>
      <c r="OOT435" s="410"/>
      <c r="OOU435" s="410"/>
      <c r="OOV435" s="410"/>
      <c r="OOW435" s="410"/>
      <c r="OOX435" s="410"/>
      <c r="OOY435" s="410"/>
      <c r="OOZ435" s="410"/>
      <c r="OPA435" s="410"/>
      <c r="OPB435" s="410"/>
      <c r="OPC435" s="410"/>
      <c r="OPD435" s="410"/>
      <c r="OPE435" s="410"/>
      <c r="OPF435" s="410"/>
      <c r="OPG435" s="410"/>
      <c r="OPH435" s="410"/>
      <c r="OPI435" s="410"/>
      <c r="OPJ435" s="410"/>
      <c r="OPK435" s="410"/>
      <c r="OPL435" s="410"/>
      <c r="OPM435" s="410"/>
      <c r="OPN435" s="410"/>
      <c r="OPO435" s="410"/>
      <c r="OPP435" s="410"/>
      <c r="OPQ435" s="410"/>
      <c r="OPR435" s="410"/>
      <c r="OPS435" s="410"/>
      <c r="OPT435" s="410"/>
      <c r="OPU435" s="410"/>
      <c r="OPV435" s="410"/>
      <c r="OPW435" s="410"/>
      <c r="OPX435" s="410"/>
      <c r="OPY435" s="410"/>
      <c r="OPZ435" s="410"/>
      <c r="OQA435" s="410"/>
      <c r="OQB435" s="410"/>
      <c r="OQC435" s="410"/>
      <c r="OQD435" s="410"/>
      <c r="OQE435" s="410"/>
      <c r="OQF435" s="410"/>
      <c r="OQG435" s="410"/>
      <c r="OQH435" s="410"/>
      <c r="OQI435" s="410"/>
      <c r="OQJ435" s="410"/>
      <c r="OQK435" s="410"/>
      <c r="OQL435" s="410"/>
      <c r="OQM435" s="410"/>
      <c r="OQN435" s="410"/>
      <c r="OQO435" s="410"/>
      <c r="OQP435" s="410"/>
      <c r="OQQ435" s="410"/>
      <c r="OQR435" s="410"/>
      <c r="OQS435" s="410"/>
      <c r="OQT435" s="410"/>
      <c r="OQU435" s="410"/>
      <c r="OQV435" s="410"/>
      <c r="OQW435" s="410"/>
      <c r="OQX435" s="410"/>
      <c r="OQY435" s="410"/>
      <c r="OQZ435" s="410"/>
      <c r="ORA435" s="410"/>
      <c r="ORB435" s="410"/>
      <c r="ORC435" s="410"/>
      <c r="ORD435" s="410"/>
      <c r="ORE435" s="410"/>
      <c r="ORF435" s="410"/>
      <c r="ORG435" s="410"/>
      <c r="ORH435" s="410"/>
      <c r="ORI435" s="410"/>
      <c r="ORJ435" s="410"/>
      <c r="ORK435" s="410"/>
      <c r="ORL435" s="410"/>
      <c r="ORM435" s="410"/>
      <c r="ORN435" s="410"/>
      <c r="ORO435" s="410"/>
      <c r="ORP435" s="410"/>
      <c r="ORQ435" s="410"/>
      <c r="ORR435" s="410"/>
      <c r="ORS435" s="410"/>
      <c r="ORT435" s="410"/>
      <c r="ORU435" s="410"/>
      <c r="ORV435" s="410"/>
      <c r="ORW435" s="410"/>
      <c r="ORX435" s="410"/>
      <c r="ORY435" s="410"/>
      <c r="ORZ435" s="410"/>
      <c r="OSA435" s="410"/>
      <c r="OSB435" s="410"/>
      <c r="OSC435" s="410"/>
      <c r="OSD435" s="410"/>
      <c r="OSE435" s="410"/>
      <c r="OSF435" s="410"/>
      <c r="OSG435" s="410"/>
      <c r="OSH435" s="410"/>
      <c r="OSI435" s="410"/>
      <c r="OSJ435" s="410"/>
      <c r="OSK435" s="410"/>
      <c r="OSL435" s="410"/>
      <c r="OSM435" s="410"/>
      <c r="OSN435" s="410"/>
      <c r="OSO435" s="410"/>
      <c r="OSP435" s="410"/>
      <c r="OSQ435" s="410"/>
      <c r="OSR435" s="410"/>
      <c r="OSS435" s="410"/>
      <c r="OST435" s="410"/>
      <c r="OSU435" s="410"/>
      <c r="OSV435" s="410"/>
      <c r="OSW435" s="410"/>
      <c r="OSX435" s="410"/>
      <c r="OSY435" s="410"/>
      <c r="OSZ435" s="410"/>
      <c r="OTA435" s="410"/>
      <c r="OTB435" s="410"/>
      <c r="OTC435" s="410"/>
      <c r="OTD435" s="410"/>
      <c r="OTE435" s="410"/>
      <c r="OTF435" s="410"/>
      <c r="OTG435" s="410"/>
      <c r="OTH435" s="410"/>
      <c r="OTI435" s="410"/>
      <c r="OTJ435" s="410"/>
      <c r="OTK435" s="410"/>
      <c r="OTL435" s="410"/>
      <c r="OTM435" s="410"/>
      <c r="OTN435" s="410"/>
      <c r="OTO435" s="410"/>
      <c r="OTP435" s="410"/>
      <c r="OTQ435" s="410"/>
      <c r="OTR435" s="410"/>
      <c r="OTS435" s="410"/>
      <c r="OTT435" s="410"/>
      <c r="OTU435" s="410"/>
      <c r="OTV435" s="410"/>
      <c r="OTW435" s="410"/>
      <c r="OTX435" s="410"/>
      <c r="OTY435" s="410"/>
      <c r="OTZ435" s="410"/>
      <c r="OUA435" s="410"/>
      <c r="OUB435" s="410"/>
      <c r="OUC435" s="410"/>
      <c r="OUD435" s="410"/>
      <c r="OUE435" s="410"/>
      <c r="OUF435" s="410"/>
      <c r="OUG435" s="410"/>
      <c r="OUH435" s="410"/>
      <c r="OUI435" s="410"/>
      <c r="OUJ435" s="410"/>
      <c r="OUK435" s="410"/>
      <c r="OUL435" s="410"/>
      <c r="OUM435" s="410"/>
      <c r="OUN435" s="410"/>
      <c r="OUO435" s="410"/>
      <c r="OUP435" s="410"/>
      <c r="OUQ435" s="410"/>
      <c r="OUR435" s="410"/>
      <c r="OUS435" s="410"/>
      <c r="OUT435" s="410"/>
      <c r="OUU435" s="410"/>
      <c r="OUV435" s="410"/>
      <c r="OUW435" s="410"/>
      <c r="OUX435" s="410"/>
      <c r="OUY435" s="410"/>
      <c r="OUZ435" s="410"/>
      <c r="OVA435" s="410"/>
      <c r="OVB435" s="410"/>
      <c r="OVC435" s="410"/>
      <c r="OVD435" s="410"/>
      <c r="OVE435" s="410"/>
      <c r="OVF435" s="410"/>
      <c r="OVG435" s="410"/>
      <c r="OVH435" s="410"/>
      <c r="OVI435" s="410"/>
      <c r="OVJ435" s="410"/>
      <c r="OVK435" s="410"/>
      <c r="OVL435" s="410"/>
      <c r="OVM435" s="410"/>
      <c r="OVN435" s="410"/>
      <c r="OVO435" s="410"/>
      <c r="OVP435" s="410"/>
      <c r="OVQ435" s="410"/>
      <c r="OVR435" s="410"/>
      <c r="OVS435" s="410"/>
      <c r="OVT435" s="410"/>
      <c r="OVU435" s="410"/>
      <c r="OVV435" s="410"/>
      <c r="OVW435" s="410"/>
      <c r="OVX435" s="410"/>
      <c r="OVY435" s="410"/>
      <c r="OVZ435" s="410"/>
      <c r="OWA435" s="410"/>
      <c r="OWB435" s="410"/>
      <c r="OWC435" s="410"/>
      <c r="OWD435" s="410"/>
      <c r="OWE435" s="410"/>
      <c r="OWF435" s="410"/>
      <c r="OWG435" s="410"/>
      <c r="OWH435" s="410"/>
      <c r="OWI435" s="410"/>
      <c r="OWJ435" s="410"/>
      <c r="OWK435" s="410"/>
      <c r="OWL435" s="410"/>
      <c r="OWM435" s="410"/>
      <c r="OWN435" s="410"/>
      <c r="OWO435" s="410"/>
      <c r="OWP435" s="410"/>
      <c r="OWQ435" s="410"/>
      <c r="OWR435" s="410"/>
      <c r="OWS435" s="410"/>
      <c r="OWT435" s="410"/>
      <c r="OWU435" s="410"/>
      <c r="OWV435" s="410"/>
      <c r="OWW435" s="410"/>
      <c r="OWX435" s="410"/>
      <c r="OWY435" s="410"/>
      <c r="OWZ435" s="410"/>
      <c r="OXA435" s="410"/>
      <c r="OXB435" s="410"/>
      <c r="OXC435" s="410"/>
      <c r="OXD435" s="410"/>
      <c r="OXE435" s="410"/>
      <c r="OXF435" s="410"/>
      <c r="OXG435" s="410"/>
      <c r="OXH435" s="410"/>
      <c r="OXI435" s="410"/>
      <c r="OXJ435" s="410"/>
      <c r="OXK435" s="410"/>
      <c r="OXL435" s="410"/>
      <c r="OXM435" s="410"/>
      <c r="OXN435" s="410"/>
      <c r="OXO435" s="410"/>
      <c r="OXP435" s="410"/>
      <c r="OXQ435" s="410"/>
      <c r="OXR435" s="410"/>
      <c r="OXS435" s="410"/>
      <c r="OXT435" s="410"/>
      <c r="OXU435" s="410"/>
      <c r="OXV435" s="410"/>
      <c r="OXW435" s="410"/>
      <c r="OXX435" s="410"/>
      <c r="OXY435" s="410"/>
      <c r="OXZ435" s="410"/>
      <c r="OYA435" s="410"/>
      <c r="OYB435" s="410"/>
      <c r="OYC435" s="410"/>
      <c r="OYD435" s="410"/>
      <c r="OYE435" s="410"/>
      <c r="OYF435" s="410"/>
      <c r="OYG435" s="410"/>
      <c r="OYH435" s="410"/>
      <c r="OYI435" s="410"/>
      <c r="OYJ435" s="410"/>
      <c r="OYK435" s="410"/>
      <c r="OYL435" s="410"/>
      <c r="OYM435" s="410"/>
      <c r="OYN435" s="410"/>
      <c r="OYO435" s="410"/>
      <c r="OYP435" s="410"/>
      <c r="OYQ435" s="410"/>
      <c r="OYR435" s="410"/>
      <c r="OYS435" s="410"/>
      <c r="OYT435" s="410"/>
      <c r="OYU435" s="410"/>
      <c r="OYV435" s="410"/>
      <c r="OYW435" s="410"/>
      <c r="OYX435" s="410"/>
      <c r="OYY435" s="410"/>
      <c r="OYZ435" s="410"/>
      <c r="OZA435" s="410"/>
      <c r="OZB435" s="410"/>
      <c r="OZC435" s="410"/>
      <c r="OZD435" s="410"/>
      <c r="OZE435" s="410"/>
      <c r="OZF435" s="410"/>
      <c r="OZG435" s="410"/>
      <c r="OZH435" s="410"/>
      <c r="OZI435" s="410"/>
      <c r="OZJ435" s="410"/>
      <c r="OZK435" s="410"/>
      <c r="OZL435" s="410"/>
      <c r="OZM435" s="410"/>
      <c r="OZN435" s="410"/>
      <c r="OZO435" s="410"/>
      <c r="OZP435" s="410"/>
      <c r="OZQ435" s="410"/>
      <c r="OZR435" s="410"/>
      <c r="OZS435" s="410"/>
      <c r="OZT435" s="410"/>
      <c r="OZU435" s="410"/>
      <c r="OZV435" s="410"/>
      <c r="OZW435" s="410"/>
      <c r="OZX435" s="410"/>
      <c r="OZY435" s="410"/>
      <c r="OZZ435" s="410"/>
      <c r="PAA435" s="410"/>
      <c r="PAB435" s="410"/>
      <c r="PAC435" s="410"/>
      <c r="PAD435" s="410"/>
      <c r="PAE435" s="410"/>
      <c r="PAF435" s="410"/>
      <c r="PAG435" s="410"/>
      <c r="PAH435" s="410"/>
      <c r="PAI435" s="410"/>
      <c r="PAJ435" s="410"/>
      <c r="PAK435" s="410"/>
      <c r="PAL435" s="410"/>
      <c r="PAM435" s="410"/>
      <c r="PAN435" s="410"/>
      <c r="PAO435" s="410"/>
      <c r="PAP435" s="410"/>
      <c r="PAQ435" s="410"/>
      <c r="PAR435" s="410"/>
      <c r="PAS435" s="410"/>
      <c r="PAT435" s="410"/>
      <c r="PAU435" s="410"/>
      <c r="PAV435" s="410"/>
      <c r="PAW435" s="410"/>
      <c r="PAX435" s="410"/>
      <c r="PAY435" s="410"/>
      <c r="PAZ435" s="410"/>
      <c r="PBA435" s="410"/>
      <c r="PBB435" s="410"/>
      <c r="PBC435" s="410"/>
      <c r="PBD435" s="410"/>
      <c r="PBE435" s="410"/>
      <c r="PBF435" s="410"/>
      <c r="PBG435" s="410"/>
      <c r="PBH435" s="410"/>
      <c r="PBI435" s="410"/>
      <c r="PBJ435" s="410"/>
      <c r="PBK435" s="410"/>
      <c r="PBL435" s="410"/>
      <c r="PBM435" s="410"/>
      <c r="PBN435" s="410"/>
      <c r="PBO435" s="410"/>
      <c r="PBP435" s="410"/>
      <c r="PBQ435" s="410"/>
      <c r="PBR435" s="410"/>
      <c r="PBS435" s="410"/>
      <c r="PBT435" s="410"/>
      <c r="PBU435" s="410"/>
      <c r="PBV435" s="410"/>
      <c r="PBW435" s="410"/>
      <c r="PBX435" s="410"/>
      <c r="PBY435" s="410"/>
      <c r="PBZ435" s="410"/>
      <c r="PCA435" s="410"/>
      <c r="PCB435" s="410"/>
      <c r="PCC435" s="410"/>
      <c r="PCD435" s="410"/>
      <c r="PCE435" s="410"/>
      <c r="PCF435" s="410"/>
      <c r="PCG435" s="410"/>
      <c r="PCH435" s="410"/>
      <c r="PCI435" s="410"/>
      <c r="PCJ435" s="410"/>
      <c r="PCK435" s="410"/>
      <c r="PCL435" s="410"/>
      <c r="PCM435" s="410"/>
      <c r="PCN435" s="410"/>
      <c r="PCO435" s="410"/>
      <c r="PCP435" s="410"/>
      <c r="PCQ435" s="410"/>
      <c r="PCR435" s="410"/>
      <c r="PCS435" s="410"/>
      <c r="PCT435" s="410"/>
      <c r="PCU435" s="410"/>
      <c r="PCV435" s="410"/>
      <c r="PCW435" s="410"/>
      <c r="PCX435" s="410"/>
      <c r="PCY435" s="410"/>
      <c r="PCZ435" s="410"/>
      <c r="PDA435" s="410"/>
      <c r="PDB435" s="410"/>
      <c r="PDC435" s="410"/>
      <c r="PDD435" s="410"/>
      <c r="PDE435" s="410"/>
      <c r="PDF435" s="410"/>
      <c r="PDG435" s="410"/>
      <c r="PDH435" s="410"/>
      <c r="PDI435" s="410"/>
      <c r="PDJ435" s="410"/>
      <c r="PDK435" s="410"/>
      <c r="PDL435" s="410"/>
      <c r="PDM435" s="410"/>
      <c r="PDN435" s="410"/>
      <c r="PDO435" s="410"/>
      <c r="PDP435" s="410"/>
      <c r="PDQ435" s="410"/>
      <c r="PDR435" s="410"/>
      <c r="PDS435" s="410"/>
      <c r="PDT435" s="410"/>
      <c r="PDU435" s="410"/>
      <c r="PDV435" s="410"/>
      <c r="PDW435" s="410"/>
      <c r="PDX435" s="410"/>
      <c r="PDY435" s="410"/>
      <c r="PDZ435" s="410"/>
      <c r="PEA435" s="410"/>
      <c r="PEB435" s="410"/>
      <c r="PEC435" s="410"/>
      <c r="PED435" s="410"/>
      <c r="PEE435" s="410"/>
      <c r="PEF435" s="410"/>
      <c r="PEG435" s="410"/>
      <c r="PEH435" s="410"/>
      <c r="PEI435" s="410"/>
      <c r="PEJ435" s="410"/>
      <c r="PEK435" s="410"/>
      <c r="PEL435" s="410"/>
      <c r="PEM435" s="410"/>
      <c r="PEN435" s="410"/>
      <c r="PEO435" s="410"/>
      <c r="PEP435" s="410"/>
      <c r="PEQ435" s="410"/>
      <c r="PER435" s="410"/>
      <c r="PES435" s="410"/>
      <c r="PET435" s="410"/>
      <c r="PEU435" s="410"/>
      <c r="PEV435" s="410"/>
      <c r="PEW435" s="410"/>
      <c r="PEX435" s="410"/>
      <c r="PEY435" s="410"/>
      <c r="PEZ435" s="410"/>
      <c r="PFA435" s="410"/>
      <c r="PFB435" s="410"/>
      <c r="PFC435" s="410"/>
      <c r="PFD435" s="410"/>
      <c r="PFE435" s="410"/>
      <c r="PFF435" s="410"/>
      <c r="PFG435" s="410"/>
      <c r="PFH435" s="410"/>
      <c r="PFI435" s="410"/>
      <c r="PFJ435" s="410"/>
      <c r="PFK435" s="410"/>
      <c r="PFL435" s="410"/>
      <c r="PFM435" s="410"/>
      <c r="PFN435" s="410"/>
      <c r="PFO435" s="410"/>
      <c r="PFP435" s="410"/>
      <c r="PFQ435" s="410"/>
      <c r="PFR435" s="410"/>
      <c r="PFS435" s="410"/>
      <c r="PFT435" s="410"/>
      <c r="PFU435" s="410"/>
      <c r="PFV435" s="410"/>
      <c r="PFW435" s="410"/>
      <c r="PFX435" s="410"/>
      <c r="PFY435" s="410"/>
      <c r="PFZ435" s="410"/>
      <c r="PGA435" s="410"/>
      <c r="PGB435" s="410"/>
      <c r="PGC435" s="410"/>
      <c r="PGD435" s="410"/>
      <c r="PGE435" s="410"/>
      <c r="PGF435" s="410"/>
      <c r="PGG435" s="410"/>
      <c r="PGH435" s="410"/>
      <c r="PGI435" s="410"/>
      <c r="PGJ435" s="410"/>
      <c r="PGK435" s="410"/>
      <c r="PGL435" s="410"/>
      <c r="PGM435" s="410"/>
      <c r="PGN435" s="410"/>
      <c r="PGO435" s="410"/>
      <c r="PGP435" s="410"/>
      <c r="PGQ435" s="410"/>
      <c r="PGR435" s="410"/>
      <c r="PGS435" s="410"/>
      <c r="PGT435" s="410"/>
      <c r="PGU435" s="410"/>
      <c r="PGV435" s="410"/>
      <c r="PGW435" s="410"/>
      <c r="PGX435" s="410"/>
      <c r="PGY435" s="410"/>
      <c r="PGZ435" s="410"/>
      <c r="PHA435" s="410"/>
      <c r="PHB435" s="410"/>
      <c r="PHC435" s="410"/>
      <c r="PHD435" s="410"/>
      <c r="PHE435" s="410"/>
      <c r="PHF435" s="410"/>
      <c r="PHG435" s="410"/>
      <c r="PHH435" s="410"/>
      <c r="PHI435" s="410"/>
      <c r="PHJ435" s="410"/>
      <c r="PHK435" s="410"/>
      <c r="PHL435" s="410"/>
      <c r="PHM435" s="410"/>
      <c r="PHN435" s="410"/>
      <c r="PHO435" s="410"/>
      <c r="PHP435" s="410"/>
      <c r="PHQ435" s="410"/>
      <c r="PHR435" s="410"/>
      <c r="PHS435" s="410"/>
      <c r="PHT435" s="410"/>
      <c r="PHU435" s="410"/>
      <c r="PHV435" s="410"/>
      <c r="PHW435" s="410"/>
      <c r="PHX435" s="410"/>
      <c r="PHY435" s="410"/>
      <c r="PHZ435" s="410"/>
      <c r="PIA435" s="410"/>
      <c r="PIB435" s="410"/>
      <c r="PIC435" s="410"/>
      <c r="PID435" s="410"/>
      <c r="PIE435" s="410"/>
      <c r="PIF435" s="410"/>
      <c r="PIG435" s="410"/>
      <c r="PIH435" s="410"/>
      <c r="PII435" s="410"/>
      <c r="PIJ435" s="410"/>
      <c r="PIK435" s="410"/>
      <c r="PIL435" s="410"/>
      <c r="PIM435" s="410"/>
      <c r="PIN435" s="410"/>
      <c r="PIO435" s="410"/>
      <c r="PIP435" s="410"/>
      <c r="PIQ435" s="410"/>
      <c r="PIR435" s="410"/>
      <c r="PIS435" s="410"/>
      <c r="PIT435" s="410"/>
      <c r="PIU435" s="410"/>
      <c r="PIV435" s="410"/>
      <c r="PIW435" s="410"/>
      <c r="PIX435" s="410"/>
      <c r="PIY435" s="410"/>
      <c r="PIZ435" s="410"/>
      <c r="PJA435" s="410"/>
      <c r="PJB435" s="410"/>
      <c r="PJC435" s="410"/>
      <c r="PJD435" s="410"/>
      <c r="PJE435" s="410"/>
      <c r="PJF435" s="410"/>
      <c r="PJG435" s="410"/>
      <c r="PJH435" s="410"/>
      <c r="PJI435" s="410"/>
      <c r="PJJ435" s="410"/>
      <c r="PJK435" s="410"/>
      <c r="PJL435" s="410"/>
      <c r="PJM435" s="410"/>
      <c r="PJN435" s="410"/>
      <c r="PJO435" s="410"/>
      <c r="PJP435" s="410"/>
      <c r="PJQ435" s="410"/>
      <c r="PJR435" s="410"/>
      <c r="PJS435" s="410"/>
      <c r="PJT435" s="410"/>
      <c r="PJU435" s="410"/>
      <c r="PJV435" s="410"/>
      <c r="PJW435" s="410"/>
      <c r="PJX435" s="410"/>
      <c r="PJY435" s="410"/>
      <c r="PJZ435" s="410"/>
      <c r="PKA435" s="410"/>
      <c r="PKB435" s="410"/>
      <c r="PKC435" s="410"/>
      <c r="PKD435" s="410"/>
      <c r="PKE435" s="410"/>
      <c r="PKF435" s="410"/>
      <c r="PKG435" s="410"/>
      <c r="PKH435" s="410"/>
      <c r="PKI435" s="410"/>
      <c r="PKJ435" s="410"/>
      <c r="PKK435" s="410"/>
      <c r="PKL435" s="410"/>
      <c r="PKM435" s="410"/>
      <c r="PKN435" s="410"/>
      <c r="PKO435" s="410"/>
      <c r="PKP435" s="410"/>
      <c r="PKQ435" s="410"/>
      <c r="PKR435" s="410"/>
      <c r="PKS435" s="410"/>
      <c r="PKT435" s="410"/>
      <c r="PKU435" s="410"/>
      <c r="PKV435" s="410"/>
      <c r="PKW435" s="410"/>
      <c r="PKX435" s="410"/>
      <c r="PKY435" s="410"/>
      <c r="PKZ435" s="410"/>
      <c r="PLA435" s="410"/>
      <c r="PLB435" s="410"/>
      <c r="PLC435" s="410"/>
      <c r="PLD435" s="410"/>
      <c r="PLE435" s="410"/>
      <c r="PLF435" s="410"/>
      <c r="PLG435" s="410"/>
      <c r="PLH435" s="410"/>
      <c r="PLI435" s="410"/>
      <c r="PLJ435" s="410"/>
      <c r="PLK435" s="410"/>
      <c r="PLL435" s="410"/>
      <c r="PLM435" s="410"/>
      <c r="PLN435" s="410"/>
      <c r="PLO435" s="410"/>
      <c r="PLP435" s="410"/>
      <c r="PLQ435" s="410"/>
      <c r="PLR435" s="410"/>
      <c r="PLS435" s="410"/>
      <c r="PLT435" s="410"/>
      <c r="PLU435" s="410"/>
      <c r="PLV435" s="410"/>
      <c r="PLW435" s="410"/>
      <c r="PLX435" s="410"/>
      <c r="PLY435" s="410"/>
      <c r="PLZ435" s="410"/>
      <c r="PMA435" s="410"/>
      <c r="PMB435" s="410"/>
      <c r="PMC435" s="410"/>
      <c r="PMD435" s="410"/>
      <c r="PME435" s="410"/>
      <c r="PMF435" s="410"/>
      <c r="PMG435" s="410"/>
      <c r="PMH435" s="410"/>
      <c r="PMI435" s="410"/>
      <c r="PMJ435" s="410"/>
      <c r="PMK435" s="410"/>
      <c r="PML435" s="410"/>
      <c r="PMM435" s="410"/>
      <c r="PMN435" s="410"/>
      <c r="PMO435" s="410"/>
      <c r="PMP435" s="410"/>
      <c r="PMQ435" s="410"/>
      <c r="PMR435" s="410"/>
      <c r="PMS435" s="410"/>
      <c r="PMT435" s="410"/>
      <c r="PMU435" s="410"/>
      <c r="PMV435" s="410"/>
      <c r="PMW435" s="410"/>
      <c r="PMX435" s="410"/>
      <c r="PMY435" s="410"/>
      <c r="PMZ435" s="410"/>
      <c r="PNA435" s="410"/>
      <c r="PNB435" s="410"/>
      <c r="PNC435" s="410"/>
      <c r="PND435" s="410"/>
      <c r="PNE435" s="410"/>
      <c r="PNF435" s="410"/>
      <c r="PNG435" s="410"/>
      <c r="PNH435" s="410"/>
      <c r="PNI435" s="410"/>
      <c r="PNJ435" s="410"/>
      <c r="PNK435" s="410"/>
      <c r="PNL435" s="410"/>
      <c r="PNM435" s="410"/>
      <c r="PNN435" s="410"/>
      <c r="PNO435" s="410"/>
      <c r="PNP435" s="410"/>
      <c r="PNQ435" s="410"/>
      <c r="PNR435" s="410"/>
      <c r="PNS435" s="410"/>
      <c r="PNT435" s="410"/>
      <c r="PNU435" s="410"/>
      <c r="PNV435" s="410"/>
      <c r="PNW435" s="410"/>
      <c r="PNX435" s="410"/>
      <c r="PNY435" s="410"/>
      <c r="PNZ435" s="410"/>
      <c r="POA435" s="410"/>
      <c r="POB435" s="410"/>
      <c r="POC435" s="410"/>
      <c r="POD435" s="410"/>
      <c r="POE435" s="410"/>
      <c r="POF435" s="410"/>
      <c r="POG435" s="410"/>
      <c r="POH435" s="410"/>
      <c r="POI435" s="410"/>
      <c r="POJ435" s="410"/>
      <c r="POK435" s="410"/>
      <c r="POL435" s="410"/>
      <c r="POM435" s="410"/>
      <c r="PON435" s="410"/>
      <c r="POO435" s="410"/>
      <c r="POP435" s="410"/>
      <c r="POQ435" s="410"/>
      <c r="POR435" s="410"/>
      <c r="POS435" s="410"/>
      <c r="POT435" s="410"/>
      <c r="POU435" s="410"/>
      <c r="POV435" s="410"/>
      <c r="POW435" s="410"/>
      <c r="POX435" s="410"/>
      <c r="POY435" s="410"/>
      <c r="POZ435" s="410"/>
      <c r="PPA435" s="410"/>
      <c r="PPB435" s="410"/>
      <c r="PPC435" s="410"/>
      <c r="PPD435" s="410"/>
      <c r="PPE435" s="410"/>
      <c r="PPF435" s="410"/>
      <c r="PPG435" s="410"/>
      <c r="PPH435" s="410"/>
      <c r="PPI435" s="410"/>
      <c r="PPJ435" s="410"/>
      <c r="PPK435" s="410"/>
      <c r="PPL435" s="410"/>
      <c r="PPM435" s="410"/>
      <c r="PPN435" s="410"/>
      <c r="PPO435" s="410"/>
      <c r="PPP435" s="410"/>
      <c r="PPQ435" s="410"/>
      <c r="PPR435" s="410"/>
      <c r="PPS435" s="410"/>
      <c r="PPT435" s="410"/>
      <c r="PPU435" s="410"/>
      <c r="PPV435" s="410"/>
      <c r="PPW435" s="410"/>
      <c r="PPX435" s="410"/>
      <c r="PPY435" s="410"/>
      <c r="PPZ435" s="410"/>
      <c r="PQA435" s="410"/>
      <c r="PQB435" s="410"/>
      <c r="PQC435" s="410"/>
      <c r="PQD435" s="410"/>
      <c r="PQE435" s="410"/>
      <c r="PQF435" s="410"/>
      <c r="PQG435" s="410"/>
      <c r="PQH435" s="410"/>
      <c r="PQI435" s="410"/>
      <c r="PQJ435" s="410"/>
      <c r="PQK435" s="410"/>
      <c r="PQL435" s="410"/>
      <c r="PQM435" s="410"/>
      <c r="PQN435" s="410"/>
      <c r="PQO435" s="410"/>
      <c r="PQP435" s="410"/>
      <c r="PQQ435" s="410"/>
      <c r="PQR435" s="410"/>
      <c r="PQS435" s="410"/>
      <c r="PQT435" s="410"/>
      <c r="PQU435" s="410"/>
      <c r="PQV435" s="410"/>
      <c r="PQW435" s="410"/>
      <c r="PQX435" s="410"/>
      <c r="PQY435" s="410"/>
      <c r="PQZ435" s="410"/>
      <c r="PRA435" s="410"/>
      <c r="PRB435" s="410"/>
      <c r="PRC435" s="410"/>
      <c r="PRD435" s="410"/>
      <c r="PRE435" s="410"/>
      <c r="PRF435" s="410"/>
      <c r="PRG435" s="410"/>
      <c r="PRH435" s="410"/>
      <c r="PRI435" s="410"/>
      <c r="PRJ435" s="410"/>
      <c r="PRK435" s="410"/>
      <c r="PRL435" s="410"/>
      <c r="PRM435" s="410"/>
      <c r="PRN435" s="410"/>
      <c r="PRO435" s="410"/>
      <c r="PRP435" s="410"/>
      <c r="PRQ435" s="410"/>
      <c r="PRR435" s="410"/>
      <c r="PRS435" s="410"/>
      <c r="PRT435" s="410"/>
      <c r="PRU435" s="410"/>
      <c r="PRV435" s="410"/>
      <c r="PRW435" s="410"/>
      <c r="PRX435" s="410"/>
      <c r="PRY435" s="410"/>
      <c r="PRZ435" s="410"/>
      <c r="PSA435" s="410"/>
      <c r="PSB435" s="410"/>
      <c r="PSC435" s="410"/>
      <c r="PSD435" s="410"/>
      <c r="PSE435" s="410"/>
      <c r="PSF435" s="410"/>
      <c r="PSG435" s="410"/>
      <c r="PSH435" s="410"/>
      <c r="PSI435" s="410"/>
      <c r="PSJ435" s="410"/>
      <c r="PSK435" s="410"/>
      <c r="PSL435" s="410"/>
      <c r="PSM435" s="410"/>
      <c r="PSN435" s="410"/>
      <c r="PSO435" s="410"/>
      <c r="PSP435" s="410"/>
      <c r="PSQ435" s="410"/>
      <c r="PSR435" s="410"/>
      <c r="PSS435" s="410"/>
      <c r="PST435" s="410"/>
      <c r="PSU435" s="410"/>
      <c r="PSV435" s="410"/>
      <c r="PSW435" s="410"/>
      <c r="PSX435" s="410"/>
      <c r="PSY435" s="410"/>
      <c r="PSZ435" s="410"/>
      <c r="PTA435" s="410"/>
      <c r="PTB435" s="410"/>
      <c r="PTC435" s="410"/>
      <c r="PTD435" s="410"/>
      <c r="PTE435" s="410"/>
      <c r="PTF435" s="410"/>
      <c r="PTG435" s="410"/>
      <c r="PTH435" s="410"/>
      <c r="PTI435" s="410"/>
      <c r="PTJ435" s="410"/>
      <c r="PTK435" s="410"/>
      <c r="PTL435" s="410"/>
      <c r="PTM435" s="410"/>
      <c r="PTN435" s="410"/>
      <c r="PTO435" s="410"/>
      <c r="PTP435" s="410"/>
      <c r="PTQ435" s="410"/>
      <c r="PTR435" s="410"/>
      <c r="PTS435" s="410"/>
      <c r="PTT435" s="410"/>
      <c r="PTU435" s="410"/>
      <c r="PTV435" s="410"/>
      <c r="PTW435" s="410"/>
      <c r="PTX435" s="410"/>
      <c r="PTY435" s="410"/>
      <c r="PTZ435" s="410"/>
      <c r="PUA435" s="410"/>
      <c r="PUB435" s="410"/>
      <c r="PUC435" s="410"/>
      <c r="PUD435" s="410"/>
      <c r="PUE435" s="410"/>
      <c r="PUF435" s="410"/>
      <c r="PUG435" s="410"/>
      <c r="PUH435" s="410"/>
      <c r="PUI435" s="410"/>
      <c r="PUJ435" s="410"/>
      <c r="PUK435" s="410"/>
      <c r="PUL435" s="410"/>
      <c r="PUM435" s="410"/>
      <c r="PUN435" s="410"/>
      <c r="PUO435" s="410"/>
      <c r="PUP435" s="410"/>
      <c r="PUQ435" s="410"/>
      <c r="PUR435" s="410"/>
      <c r="PUS435" s="410"/>
      <c r="PUT435" s="410"/>
      <c r="PUU435" s="410"/>
      <c r="PUV435" s="410"/>
      <c r="PUW435" s="410"/>
      <c r="PUX435" s="410"/>
      <c r="PUY435" s="410"/>
      <c r="PUZ435" s="410"/>
      <c r="PVA435" s="410"/>
      <c r="PVB435" s="410"/>
      <c r="PVC435" s="410"/>
      <c r="PVD435" s="410"/>
      <c r="PVE435" s="410"/>
      <c r="PVF435" s="410"/>
      <c r="PVG435" s="410"/>
      <c r="PVH435" s="410"/>
      <c r="PVI435" s="410"/>
      <c r="PVJ435" s="410"/>
      <c r="PVK435" s="410"/>
      <c r="PVL435" s="410"/>
      <c r="PVM435" s="410"/>
      <c r="PVN435" s="410"/>
      <c r="PVO435" s="410"/>
      <c r="PVP435" s="410"/>
      <c r="PVQ435" s="410"/>
      <c r="PVR435" s="410"/>
      <c r="PVS435" s="410"/>
      <c r="PVT435" s="410"/>
      <c r="PVU435" s="410"/>
      <c r="PVV435" s="410"/>
      <c r="PVW435" s="410"/>
      <c r="PVX435" s="410"/>
      <c r="PVY435" s="410"/>
      <c r="PVZ435" s="410"/>
      <c r="PWA435" s="410"/>
      <c r="PWB435" s="410"/>
      <c r="PWC435" s="410"/>
      <c r="PWD435" s="410"/>
      <c r="PWE435" s="410"/>
      <c r="PWF435" s="410"/>
      <c r="PWG435" s="410"/>
      <c r="PWH435" s="410"/>
      <c r="PWI435" s="410"/>
      <c r="PWJ435" s="410"/>
      <c r="PWK435" s="410"/>
      <c r="PWL435" s="410"/>
      <c r="PWM435" s="410"/>
      <c r="PWN435" s="410"/>
      <c r="PWO435" s="410"/>
      <c r="PWP435" s="410"/>
      <c r="PWQ435" s="410"/>
      <c r="PWR435" s="410"/>
      <c r="PWS435" s="410"/>
      <c r="PWT435" s="410"/>
      <c r="PWU435" s="410"/>
      <c r="PWV435" s="410"/>
      <c r="PWW435" s="410"/>
      <c r="PWX435" s="410"/>
      <c r="PWY435" s="410"/>
      <c r="PWZ435" s="410"/>
      <c r="PXA435" s="410"/>
      <c r="PXB435" s="410"/>
      <c r="PXC435" s="410"/>
      <c r="PXD435" s="410"/>
      <c r="PXE435" s="410"/>
      <c r="PXF435" s="410"/>
      <c r="PXG435" s="410"/>
      <c r="PXH435" s="410"/>
      <c r="PXI435" s="410"/>
      <c r="PXJ435" s="410"/>
      <c r="PXK435" s="410"/>
      <c r="PXL435" s="410"/>
      <c r="PXM435" s="410"/>
      <c r="PXN435" s="410"/>
      <c r="PXO435" s="410"/>
      <c r="PXP435" s="410"/>
      <c r="PXQ435" s="410"/>
      <c r="PXR435" s="410"/>
      <c r="PXS435" s="410"/>
      <c r="PXT435" s="410"/>
      <c r="PXU435" s="410"/>
      <c r="PXV435" s="410"/>
      <c r="PXW435" s="410"/>
      <c r="PXX435" s="410"/>
      <c r="PXY435" s="410"/>
      <c r="PXZ435" s="410"/>
      <c r="PYA435" s="410"/>
      <c r="PYB435" s="410"/>
      <c r="PYC435" s="410"/>
      <c r="PYD435" s="410"/>
      <c r="PYE435" s="410"/>
      <c r="PYF435" s="410"/>
      <c r="PYG435" s="410"/>
      <c r="PYH435" s="410"/>
      <c r="PYI435" s="410"/>
      <c r="PYJ435" s="410"/>
      <c r="PYK435" s="410"/>
      <c r="PYL435" s="410"/>
      <c r="PYM435" s="410"/>
      <c r="PYN435" s="410"/>
      <c r="PYO435" s="410"/>
      <c r="PYP435" s="410"/>
      <c r="PYQ435" s="410"/>
      <c r="PYR435" s="410"/>
      <c r="PYS435" s="410"/>
      <c r="PYT435" s="410"/>
      <c r="PYU435" s="410"/>
      <c r="PYV435" s="410"/>
      <c r="PYW435" s="410"/>
      <c r="PYX435" s="410"/>
      <c r="PYY435" s="410"/>
      <c r="PYZ435" s="410"/>
      <c r="PZA435" s="410"/>
      <c r="PZB435" s="410"/>
      <c r="PZC435" s="410"/>
      <c r="PZD435" s="410"/>
      <c r="PZE435" s="410"/>
      <c r="PZF435" s="410"/>
      <c r="PZG435" s="410"/>
      <c r="PZH435" s="410"/>
      <c r="PZI435" s="410"/>
      <c r="PZJ435" s="410"/>
      <c r="PZK435" s="410"/>
      <c r="PZL435" s="410"/>
      <c r="PZM435" s="410"/>
      <c r="PZN435" s="410"/>
      <c r="PZO435" s="410"/>
      <c r="PZP435" s="410"/>
      <c r="PZQ435" s="410"/>
      <c r="PZR435" s="410"/>
      <c r="PZS435" s="410"/>
      <c r="PZT435" s="410"/>
      <c r="PZU435" s="410"/>
      <c r="PZV435" s="410"/>
      <c r="PZW435" s="410"/>
      <c r="PZX435" s="410"/>
      <c r="PZY435" s="410"/>
      <c r="PZZ435" s="410"/>
      <c r="QAA435" s="410"/>
      <c r="QAB435" s="410"/>
      <c r="QAC435" s="410"/>
      <c r="QAD435" s="410"/>
      <c r="QAE435" s="410"/>
      <c r="QAF435" s="410"/>
      <c r="QAG435" s="410"/>
      <c r="QAH435" s="410"/>
      <c r="QAI435" s="410"/>
      <c r="QAJ435" s="410"/>
      <c r="QAK435" s="410"/>
      <c r="QAL435" s="410"/>
      <c r="QAM435" s="410"/>
      <c r="QAN435" s="410"/>
      <c r="QAO435" s="410"/>
      <c r="QAP435" s="410"/>
      <c r="QAQ435" s="410"/>
      <c r="QAR435" s="410"/>
      <c r="QAS435" s="410"/>
      <c r="QAT435" s="410"/>
      <c r="QAU435" s="410"/>
      <c r="QAV435" s="410"/>
      <c r="QAW435" s="410"/>
      <c r="QAX435" s="410"/>
      <c r="QAY435" s="410"/>
      <c r="QAZ435" s="410"/>
      <c r="QBA435" s="410"/>
      <c r="QBB435" s="410"/>
      <c r="QBC435" s="410"/>
      <c r="QBD435" s="410"/>
      <c r="QBE435" s="410"/>
      <c r="QBF435" s="410"/>
      <c r="QBG435" s="410"/>
      <c r="QBH435" s="410"/>
      <c r="QBI435" s="410"/>
      <c r="QBJ435" s="410"/>
      <c r="QBK435" s="410"/>
      <c r="QBL435" s="410"/>
      <c r="QBM435" s="410"/>
      <c r="QBN435" s="410"/>
      <c r="QBO435" s="410"/>
      <c r="QBP435" s="410"/>
      <c r="QBQ435" s="410"/>
      <c r="QBR435" s="410"/>
      <c r="QBS435" s="410"/>
      <c r="QBT435" s="410"/>
      <c r="QBU435" s="410"/>
      <c r="QBV435" s="410"/>
      <c r="QBW435" s="410"/>
      <c r="QBX435" s="410"/>
      <c r="QBY435" s="410"/>
      <c r="QBZ435" s="410"/>
      <c r="QCA435" s="410"/>
      <c r="QCB435" s="410"/>
      <c r="QCC435" s="410"/>
      <c r="QCD435" s="410"/>
      <c r="QCE435" s="410"/>
      <c r="QCF435" s="410"/>
      <c r="QCG435" s="410"/>
      <c r="QCH435" s="410"/>
      <c r="QCI435" s="410"/>
      <c r="QCJ435" s="410"/>
      <c r="QCK435" s="410"/>
      <c r="QCL435" s="410"/>
      <c r="QCM435" s="410"/>
      <c r="QCN435" s="410"/>
      <c r="QCO435" s="410"/>
      <c r="QCP435" s="410"/>
      <c r="QCQ435" s="410"/>
      <c r="QCR435" s="410"/>
      <c r="QCS435" s="410"/>
      <c r="QCT435" s="410"/>
      <c r="QCU435" s="410"/>
      <c r="QCV435" s="410"/>
      <c r="QCW435" s="410"/>
      <c r="QCX435" s="410"/>
      <c r="QCY435" s="410"/>
      <c r="QCZ435" s="410"/>
      <c r="QDA435" s="410"/>
      <c r="QDB435" s="410"/>
      <c r="QDC435" s="410"/>
      <c r="QDD435" s="410"/>
      <c r="QDE435" s="410"/>
      <c r="QDF435" s="410"/>
      <c r="QDG435" s="410"/>
      <c r="QDH435" s="410"/>
      <c r="QDI435" s="410"/>
      <c r="QDJ435" s="410"/>
      <c r="QDK435" s="410"/>
      <c r="QDL435" s="410"/>
      <c r="QDM435" s="410"/>
      <c r="QDN435" s="410"/>
      <c r="QDO435" s="410"/>
      <c r="QDP435" s="410"/>
      <c r="QDQ435" s="410"/>
      <c r="QDR435" s="410"/>
      <c r="QDS435" s="410"/>
      <c r="QDT435" s="410"/>
      <c r="QDU435" s="410"/>
      <c r="QDV435" s="410"/>
      <c r="QDW435" s="410"/>
      <c r="QDX435" s="410"/>
      <c r="QDY435" s="410"/>
      <c r="QDZ435" s="410"/>
      <c r="QEA435" s="410"/>
      <c r="QEB435" s="410"/>
      <c r="QEC435" s="410"/>
      <c r="QED435" s="410"/>
      <c r="QEE435" s="410"/>
      <c r="QEF435" s="410"/>
      <c r="QEG435" s="410"/>
      <c r="QEH435" s="410"/>
      <c r="QEI435" s="410"/>
      <c r="QEJ435" s="410"/>
      <c r="QEK435" s="410"/>
      <c r="QEL435" s="410"/>
      <c r="QEM435" s="410"/>
      <c r="QEN435" s="410"/>
      <c r="QEO435" s="410"/>
      <c r="QEP435" s="410"/>
      <c r="QEQ435" s="410"/>
      <c r="QER435" s="410"/>
      <c r="QES435" s="410"/>
      <c r="QET435" s="410"/>
      <c r="QEU435" s="410"/>
      <c r="QEV435" s="410"/>
      <c r="QEW435" s="410"/>
      <c r="QEX435" s="410"/>
      <c r="QEY435" s="410"/>
      <c r="QEZ435" s="410"/>
      <c r="QFA435" s="410"/>
      <c r="QFB435" s="410"/>
      <c r="QFC435" s="410"/>
      <c r="QFD435" s="410"/>
      <c r="QFE435" s="410"/>
      <c r="QFF435" s="410"/>
      <c r="QFG435" s="410"/>
      <c r="QFH435" s="410"/>
      <c r="QFI435" s="410"/>
      <c r="QFJ435" s="410"/>
      <c r="QFK435" s="410"/>
      <c r="QFL435" s="410"/>
      <c r="QFM435" s="410"/>
      <c r="QFN435" s="410"/>
      <c r="QFO435" s="410"/>
      <c r="QFP435" s="410"/>
      <c r="QFQ435" s="410"/>
      <c r="QFR435" s="410"/>
      <c r="QFS435" s="410"/>
      <c r="QFT435" s="410"/>
      <c r="QFU435" s="410"/>
      <c r="QFV435" s="410"/>
      <c r="QFW435" s="410"/>
      <c r="QFX435" s="410"/>
      <c r="QFY435" s="410"/>
      <c r="QFZ435" s="410"/>
      <c r="QGA435" s="410"/>
      <c r="QGB435" s="410"/>
      <c r="QGC435" s="410"/>
      <c r="QGD435" s="410"/>
      <c r="QGE435" s="410"/>
      <c r="QGF435" s="410"/>
      <c r="QGG435" s="410"/>
      <c r="QGH435" s="410"/>
      <c r="QGI435" s="410"/>
      <c r="QGJ435" s="410"/>
      <c r="QGK435" s="410"/>
      <c r="QGL435" s="410"/>
      <c r="QGM435" s="410"/>
      <c r="QGN435" s="410"/>
      <c r="QGO435" s="410"/>
      <c r="QGP435" s="410"/>
      <c r="QGQ435" s="410"/>
      <c r="QGR435" s="410"/>
      <c r="QGS435" s="410"/>
      <c r="QGT435" s="410"/>
      <c r="QGU435" s="410"/>
      <c r="QGV435" s="410"/>
      <c r="QGW435" s="410"/>
      <c r="QGX435" s="410"/>
      <c r="QGY435" s="410"/>
      <c r="QGZ435" s="410"/>
      <c r="QHA435" s="410"/>
      <c r="QHB435" s="410"/>
      <c r="QHC435" s="410"/>
      <c r="QHD435" s="410"/>
      <c r="QHE435" s="410"/>
      <c r="QHF435" s="410"/>
      <c r="QHG435" s="410"/>
      <c r="QHH435" s="410"/>
      <c r="QHI435" s="410"/>
      <c r="QHJ435" s="410"/>
      <c r="QHK435" s="410"/>
      <c r="QHL435" s="410"/>
      <c r="QHM435" s="410"/>
      <c r="QHN435" s="410"/>
      <c r="QHO435" s="410"/>
      <c r="QHP435" s="410"/>
      <c r="QHQ435" s="410"/>
      <c r="QHR435" s="410"/>
      <c r="QHS435" s="410"/>
      <c r="QHT435" s="410"/>
      <c r="QHU435" s="410"/>
      <c r="QHV435" s="410"/>
      <c r="QHW435" s="410"/>
      <c r="QHX435" s="410"/>
      <c r="QHY435" s="410"/>
      <c r="QHZ435" s="410"/>
      <c r="QIA435" s="410"/>
      <c r="QIB435" s="410"/>
      <c r="QIC435" s="410"/>
      <c r="QID435" s="410"/>
      <c r="QIE435" s="410"/>
      <c r="QIF435" s="410"/>
      <c r="QIG435" s="410"/>
      <c r="QIH435" s="410"/>
      <c r="QII435" s="410"/>
      <c r="QIJ435" s="410"/>
      <c r="QIK435" s="410"/>
      <c r="QIL435" s="410"/>
      <c r="QIM435" s="410"/>
      <c r="QIN435" s="410"/>
      <c r="QIO435" s="410"/>
      <c r="QIP435" s="410"/>
      <c r="QIQ435" s="410"/>
      <c r="QIR435" s="410"/>
      <c r="QIS435" s="410"/>
      <c r="QIT435" s="410"/>
      <c r="QIU435" s="410"/>
      <c r="QIV435" s="410"/>
      <c r="QIW435" s="410"/>
      <c r="QIX435" s="410"/>
      <c r="QIY435" s="410"/>
      <c r="QIZ435" s="410"/>
      <c r="QJA435" s="410"/>
      <c r="QJB435" s="410"/>
      <c r="QJC435" s="410"/>
      <c r="QJD435" s="410"/>
      <c r="QJE435" s="410"/>
      <c r="QJF435" s="410"/>
      <c r="QJG435" s="410"/>
      <c r="QJH435" s="410"/>
      <c r="QJI435" s="410"/>
      <c r="QJJ435" s="410"/>
      <c r="QJK435" s="410"/>
      <c r="QJL435" s="410"/>
      <c r="QJM435" s="410"/>
      <c r="QJN435" s="410"/>
      <c r="QJO435" s="410"/>
      <c r="QJP435" s="410"/>
      <c r="QJQ435" s="410"/>
      <c r="QJR435" s="410"/>
      <c r="QJS435" s="410"/>
      <c r="QJT435" s="410"/>
      <c r="QJU435" s="410"/>
      <c r="QJV435" s="410"/>
      <c r="QJW435" s="410"/>
      <c r="QJX435" s="410"/>
      <c r="QJY435" s="410"/>
      <c r="QJZ435" s="410"/>
      <c r="QKA435" s="410"/>
      <c r="QKB435" s="410"/>
      <c r="QKC435" s="410"/>
      <c r="QKD435" s="410"/>
      <c r="QKE435" s="410"/>
      <c r="QKF435" s="410"/>
      <c r="QKG435" s="410"/>
      <c r="QKH435" s="410"/>
      <c r="QKI435" s="410"/>
      <c r="QKJ435" s="410"/>
      <c r="QKK435" s="410"/>
      <c r="QKL435" s="410"/>
      <c r="QKM435" s="410"/>
      <c r="QKN435" s="410"/>
      <c r="QKO435" s="410"/>
      <c r="QKP435" s="410"/>
      <c r="QKQ435" s="410"/>
      <c r="QKR435" s="410"/>
      <c r="QKS435" s="410"/>
      <c r="QKT435" s="410"/>
      <c r="QKU435" s="410"/>
      <c r="QKV435" s="410"/>
      <c r="QKW435" s="410"/>
      <c r="QKX435" s="410"/>
      <c r="QKY435" s="410"/>
      <c r="QKZ435" s="410"/>
      <c r="QLA435" s="410"/>
      <c r="QLB435" s="410"/>
      <c r="QLC435" s="410"/>
      <c r="QLD435" s="410"/>
      <c r="QLE435" s="410"/>
      <c r="QLF435" s="410"/>
      <c r="QLG435" s="410"/>
      <c r="QLH435" s="410"/>
      <c r="QLI435" s="410"/>
      <c r="QLJ435" s="410"/>
      <c r="QLK435" s="410"/>
      <c r="QLL435" s="410"/>
      <c r="QLM435" s="410"/>
      <c r="QLN435" s="410"/>
      <c r="QLO435" s="410"/>
      <c r="QLP435" s="410"/>
      <c r="QLQ435" s="410"/>
      <c r="QLR435" s="410"/>
      <c r="QLS435" s="410"/>
      <c r="QLT435" s="410"/>
      <c r="QLU435" s="410"/>
      <c r="QLV435" s="410"/>
      <c r="QLW435" s="410"/>
      <c r="QLX435" s="410"/>
      <c r="QLY435" s="410"/>
      <c r="QLZ435" s="410"/>
      <c r="QMA435" s="410"/>
      <c r="QMB435" s="410"/>
      <c r="QMC435" s="410"/>
      <c r="QMD435" s="410"/>
      <c r="QME435" s="410"/>
      <c r="QMF435" s="410"/>
      <c r="QMG435" s="410"/>
      <c r="QMH435" s="410"/>
      <c r="QMI435" s="410"/>
      <c r="QMJ435" s="410"/>
      <c r="QMK435" s="410"/>
      <c r="QML435" s="410"/>
      <c r="QMM435" s="410"/>
      <c r="QMN435" s="410"/>
      <c r="QMO435" s="410"/>
      <c r="QMP435" s="410"/>
      <c r="QMQ435" s="410"/>
      <c r="QMR435" s="410"/>
      <c r="QMS435" s="410"/>
      <c r="QMT435" s="410"/>
      <c r="QMU435" s="410"/>
      <c r="QMV435" s="410"/>
      <c r="QMW435" s="410"/>
      <c r="QMX435" s="410"/>
      <c r="QMY435" s="410"/>
      <c r="QMZ435" s="410"/>
      <c r="QNA435" s="410"/>
      <c r="QNB435" s="410"/>
      <c r="QNC435" s="410"/>
      <c r="QND435" s="410"/>
      <c r="QNE435" s="410"/>
      <c r="QNF435" s="410"/>
      <c r="QNG435" s="410"/>
      <c r="QNH435" s="410"/>
      <c r="QNI435" s="410"/>
      <c r="QNJ435" s="410"/>
      <c r="QNK435" s="410"/>
      <c r="QNL435" s="410"/>
      <c r="QNM435" s="410"/>
      <c r="QNN435" s="410"/>
      <c r="QNO435" s="410"/>
      <c r="QNP435" s="410"/>
      <c r="QNQ435" s="410"/>
      <c r="QNR435" s="410"/>
      <c r="QNS435" s="410"/>
      <c r="QNT435" s="410"/>
      <c r="QNU435" s="410"/>
      <c r="QNV435" s="410"/>
      <c r="QNW435" s="410"/>
      <c r="QNX435" s="410"/>
      <c r="QNY435" s="410"/>
      <c r="QNZ435" s="410"/>
      <c r="QOA435" s="410"/>
      <c r="QOB435" s="410"/>
      <c r="QOC435" s="410"/>
      <c r="QOD435" s="410"/>
      <c r="QOE435" s="410"/>
      <c r="QOF435" s="410"/>
      <c r="QOG435" s="410"/>
      <c r="QOH435" s="410"/>
      <c r="QOI435" s="410"/>
      <c r="QOJ435" s="410"/>
      <c r="QOK435" s="410"/>
      <c r="QOL435" s="410"/>
      <c r="QOM435" s="410"/>
      <c r="QON435" s="410"/>
      <c r="QOO435" s="410"/>
      <c r="QOP435" s="410"/>
      <c r="QOQ435" s="410"/>
      <c r="QOR435" s="410"/>
      <c r="QOS435" s="410"/>
      <c r="QOT435" s="410"/>
      <c r="QOU435" s="410"/>
      <c r="QOV435" s="410"/>
      <c r="QOW435" s="410"/>
      <c r="QOX435" s="410"/>
      <c r="QOY435" s="410"/>
      <c r="QOZ435" s="410"/>
      <c r="QPA435" s="410"/>
      <c r="QPB435" s="410"/>
      <c r="QPC435" s="410"/>
      <c r="QPD435" s="410"/>
      <c r="QPE435" s="410"/>
      <c r="QPF435" s="410"/>
      <c r="QPG435" s="410"/>
      <c r="QPH435" s="410"/>
      <c r="QPI435" s="410"/>
      <c r="QPJ435" s="410"/>
      <c r="QPK435" s="410"/>
      <c r="QPL435" s="410"/>
      <c r="QPM435" s="410"/>
      <c r="QPN435" s="410"/>
      <c r="QPO435" s="410"/>
      <c r="QPP435" s="410"/>
      <c r="QPQ435" s="410"/>
      <c r="QPR435" s="410"/>
      <c r="QPS435" s="410"/>
      <c r="QPT435" s="410"/>
      <c r="QPU435" s="410"/>
      <c r="QPV435" s="410"/>
      <c r="QPW435" s="410"/>
      <c r="QPX435" s="410"/>
      <c r="QPY435" s="410"/>
      <c r="QPZ435" s="410"/>
      <c r="QQA435" s="410"/>
      <c r="QQB435" s="410"/>
      <c r="QQC435" s="410"/>
      <c r="QQD435" s="410"/>
      <c r="QQE435" s="410"/>
      <c r="QQF435" s="410"/>
      <c r="QQG435" s="410"/>
      <c r="QQH435" s="410"/>
      <c r="QQI435" s="410"/>
      <c r="QQJ435" s="410"/>
      <c r="QQK435" s="410"/>
      <c r="QQL435" s="410"/>
      <c r="QQM435" s="410"/>
      <c r="QQN435" s="410"/>
      <c r="QQO435" s="410"/>
      <c r="QQP435" s="410"/>
      <c r="QQQ435" s="410"/>
      <c r="QQR435" s="410"/>
      <c r="QQS435" s="410"/>
      <c r="QQT435" s="410"/>
      <c r="QQU435" s="410"/>
      <c r="QQV435" s="410"/>
      <c r="QQW435" s="410"/>
      <c r="QQX435" s="410"/>
      <c r="QQY435" s="410"/>
      <c r="QQZ435" s="410"/>
      <c r="QRA435" s="410"/>
      <c r="QRB435" s="410"/>
      <c r="QRC435" s="410"/>
      <c r="QRD435" s="410"/>
      <c r="QRE435" s="410"/>
      <c r="QRF435" s="410"/>
      <c r="QRG435" s="410"/>
      <c r="QRH435" s="410"/>
      <c r="QRI435" s="410"/>
      <c r="QRJ435" s="410"/>
      <c r="QRK435" s="410"/>
      <c r="QRL435" s="410"/>
      <c r="QRM435" s="410"/>
      <c r="QRN435" s="410"/>
      <c r="QRO435" s="410"/>
      <c r="QRP435" s="410"/>
      <c r="QRQ435" s="410"/>
      <c r="QRR435" s="410"/>
      <c r="QRS435" s="410"/>
      <c r="QRT435" s="410"/>
      <c r="QRU435" s="410"/>
      <c r="QRV435" s="410"/>
      <c r="QRW435" s="410"/>
      <c r="QRX435" s="410"/>
      <c r="QRY435" s="410"/>
      <c r="QRZ435" s="410"/>
      <c r="QSA435" s="410"/>
      <c r="QSB435" s="410"/>
      <c r="QSC435" s="410"/>
      <c r="QSD435" s="410"/>
      <c r="QSE435" s="410"/>
      <c r="QSF435" s="410"/>
      <c r="QSG435" s="410"/>
      <c r="QSH435" s="410"/>
      <c r="QSI435" s="410"/>
      <c r="QSJ435" s="410"/>
      <c r="QSK435" s="410"/>
      <c r="QSL435" s="410"/>
      <c r="QSM435" s="410"/>
      <c r="QSN435" s="410"/>
      <c r="QSO435" s="410"/>
      <c r="QSP435" s="410"/>
      <c r="QSQ435" s="410"/>
      <c r="QSR435" s="410"/>
      <c r="QSS435" s="410"/>
      <c r="QST435" s="410"/>
      <c r="QSU435" s="410"/>
      <c r="QSV435" s="410"/>
      <c r="QSW435" s="410"/>
      <c r="QSX435" s="410"/>
      <c r="QSY435" s="410"/>
      <c r="QSZ435" s="410"/>
      <c r="QTA435" s="410"/>
      <c r="QTB435" s="410"/>
      <c r="QTC435" s="410"/>
      <c r="QTD435" s="410"/>
      <c r="QTE435" s="410"/>
      <c r="QTF435" s="410"/>
      <c r="QTG435" s="410"/>
      <c r="QTH435" s="410"/>
      <c r="QTI435" s="410"/>
      <c r="QTJ435" s="410"/>
      <c r="QTK435" s="410"/>
      <c r="QTL435" s="410"/>
      <c r="QTM435" s="410"/>
      <c r="QTN435" s="410"/>
      <c r="QTO435" s="410"/>
      <c r="QTP435" s="410"/>
      <c r="QTQ435" s="410"/>
      <c r="QTR435" s="410"/>
      <c r="QTS435" s="410"/>
      <c r="QTT435" s="410"/>
      <c r="QTU435" s="410"/>
      <c r="QTV435" s="410"/>
      <c r="QTW435" s="410"/>
      <c r="QTX435" s="410"/>
      <c r="QTY435" s="410"/>
      <c r="QTZ435" s="410"/>
      <c r="QUA435" s="410"/>
      <c r="QUB435" s="410"/>
      <c r="QUC435" s="410"/>
      <c r="QUD435" s="410"/>
      <c r="QUE435" s="410"/>
      <c r="QUF435" s="410"/>
      <c r="QUG435" s="410"/>
      <c r="QUH435" s="410"/>
      <c r="QUI435" s="410"/>
      <c r="QUJ435" s="410"/>
      <c r="QUK435" s="410"/>
      <c r="QUL435" s="410"/>
      <c r="QUM435" s="410"/>
      <c r="QUN435" s="410"/>
      <c r="QUO435" s="410"/>
      <c r="QUP435" s="410"/>
      <c r="QUQ435" s="410"/>
      <c r="QUR435" s="410"/>
      <c r="QUS435" s="410"/>
      <c r="QUT435" s="410"/>
      <c r="QUU435" s="410"/>
      <c r="QUV435" s="410"/>
      <c r="QUW435" s="410"/>
      <c r="QUX435" s="410"/>
      <c r="QUY435" s="410"/>
      <c r="QUZ435" s="410"/>
      <c r="QVA435" s="410"/>
      <c r="QVB435" s="410"/>
      <c r="QVC435" s="410"/>
      <c r="QVD435" s="410"/>
      <c r="QVE435" s="410"/>
      <c r="QVF435" s="410"/>
      <c r="QVG435" s="410"/>
      <c r="QVH435" s="410"/>
      <c r="QVI435" s="410"/>
      <c r="QVJ435" s="410"/>
      <c r="QVK435" s="410"/>
      <c r="QVL435" s="410"/>
      <c r="QVM435" s="410"/>
      <c r="QVN435" s="410"/>
      <c r="QVO435" s="410"/>
      <c r="QVP435" s="410"/>
      <c r="QVQ435" s="410"/>
      <c r="QVR435" s="410"/>
      <c r="QVS435" s="410"/>
      <c r="QVT435" s="410"/>
      <c r="QVU435" s="410"/>
      <c r="QVV435" s="410"/>
      <c r="QVW435" s="410"/>
      <c r="QVX435" s="410"/>
      <c r="QVY435" s="410"/>
      <c r="QVZ435" s="410"/>
      <c r="QWA435" s="410"/>
      <c r="QWB435" s="410"/>
      <c r="QWC435" s="410"/>
      <c r="QWD435" s="410"/>
      <c r="QWE435" s="410"/>
      <c r="QWF435" s="410"/>
      <c r="QWG435" s="410"/>
      <c r="QWH435" s="410"/>
      <c r="QWI435" s="410"/>
      <c r="QWJ435" s="410"/>
      <c r="QWK435" s="410"/>
      <c r="QWL435" s="410"/>
      <c r="QWM435" s="410"/>
      <c r="QWN435" s="410"/>
      <c r="QWO435" s="410"/>
      <c r="QWP435" s="410"/>
      <c r="QWQ435" s="410"/>
      <c r="QWR435" s="410"/>
      <c r="QWS435" s="410"/>
      <c r="QWT435" s="410"/>
      <c r="QWU435" s="410"/>
      <c r="QWV435" s="410"/>
      <c r="QWW435" s="410"/>
      <c r="QWX435" s="410"/>
      <c r="QWY435" s="410"/>
      <c r="QWZ435" s="410"/>
      <c r="QXA435" s="410"/>
      <c r="QXB435" s="410"/>
      <c r="QXC435" s="410"/>
      <c r="QXD435" s="410"/>
      <c r="QXE435" s="410"/>
      <c r="QXF435" s="410"/>
      <c r="QXG435" s="410"/>
      <c r="QXH435" s="410"/>
      <c r="QXI435" s="410"/>
      <c r="QXJ435" s="410"/>
      <c r="QXK435" s="410"/>
      <c r="QXL435" s="410"/>
      <c r="QXM435" s="410"/>
      <c r="QXN435" s="410"/>
      <c r="QXO435" s="410"/>
      <c r="QXP435" s="410"/>
      <c r="QXQ435" s="410"/>
      <c r="QXR435" s="410"/>
      <c r="QXS435" s="410"/>
      <c r="QXT435" s="410"/>
      <c r="QXU435" s="410"/>
      <c r="QXV435" s="410"/>
      <c r="QXW435" s="410"/>
      <c r="QXX435" s="410"/>
      <c r="QXY435" s="410"/>
      <c r="QXZ435" s="410"/>
      <c r="QYA435" s="410"/>
      <c r="QYB435" s="410"/>
      <c r="QYC435" s="410"/>
      <c r="QYD435" s="410"/>
      <c r="QYE435" s="410"/>
      <c r="QYF435" s="410"/>
      <c r="QYG435" s="410"/>
      <c r="QYH435" s="410"/>
      <c r="QYI435" s="410"/>
      <c r="QYJ435" s="410"/>
      <c r="QYK435" s="410"/>
      <c r="QYL435" s="410"/>
      <c r="QYM435" s="410"/>
      <c r="QYN435" s="410"/>
      <c r="QYO435" s="410"/>
      <c r="QYP435" s="410"/>
      <c r="QYQ435" s="410"/>
      <c r="QYR435" s="410"/>
      <c r="QYS435" s="410"/>
      <c r="QYT435" s="410"/>
      <c r="QYU435" s="410"/>
      <c r="QYV435" s="410"/>
      <c r="QYW435" s="410"/>
      <c r="QYX435" s="410"/>
      <c r="QYY435" s="410"/>
      <c r="QYZ435" s="410"/>
      <c r="QZA435" s="410"/>
      <c r="QZB435" s="410"/>
      <c r="QZC435" s="410"/>
      <c r="QZD435" s="410"/>
      <c r="QZE435" s="410"/>
      <c r="QZF435" s="410"/>
      <c r="QZG435" s="410"/>
      <c r="QZH435" s="410"/>
      <c r="QZI435" s="410"/>
      <c r="QZJ435" s="410"/>
      <c r="QZK435" s="410"/>
      <c r="QZL435" s="410"/>
      <c r="QZM435" s="410"/>
      <c r="QZN435" s="410"/>
      <c r="QZO435" s="410"/>
      <c r="QZP435" s="410"/>
      <c r="QZQ435" s="410"/>
      <c r="QZR435" s="410"/>
      <c r="QZS435" s="410"/>
      <c r="QZT435" s="410"/>
      <c r="QZU435" s="410"/>
      <c r="QZV435" s="410"/>
      <c r="QZW435" s="410"/>
      <c r="QZX435" s="410"/>
      <c r="QZY435" s="410"/>
      <c r="QZZ435" s="410"/>
      <c r="RAA435" s="410"/>
      <c r="RAB435" s="410"/>
      <c r="RAC435" s="410"/>
      <c r="RAD435" s="410"/>
      <c r="RAE435" s="410"/>
      <c r="RAF435" s="410"/>
      <c r="RAG435" s="410"/>
      <c r="RAH435" s="410"/>
      <c r="RAI435" s="410"/>
      <c r="RAJ435" s="410"/>
      <c r="RAK435" s="410"/>
      <c r="RAL435" s="410"/>
      <c r="RAM435" s="410"/>
      <c r="RAN435" s="410"/>
      <c r="RAO435" s="410"/>
      <c r="RAP435" s="410"/>
      <c r="RAQ435" s="410"/>
      <c r="RAR435" s="410"/>
      <c r="RAS435" s="410"/>
      <c r="RAT435" s="410"/>
      <c r="RAU435" s="410"/>
      <c r="RAV435" s="410"/>
      <c r="RAW435" s="410"/>
      <c r="RAX435" s="410"/>
      <c r="RAY435" s="410"/>
      <c r="RAZ435" s="410"/>
      <c r="RBA435" s="410"/>
      <c r="RBB435" s="410"/>
      <c r="RBC435" s="410"/>
      <c r="RBD435" s="410"/>
      <c r="RBE435" s="410"/>
      <c r="RBF435" s="410"/>
      <c r="RBG435" s="410"/>
      <c r="RBH435" s="410"/>
      <c r="RBI435" s="410"/>
      <c r="RBJ435" s="410"/>
      <c r="RBK435" s="410"/>
      <c r="RBL435" s="410"/>
      <c r="RBM435" s="410"/>
      <c r="RBN435" s="410"/>
      <c r="RBO435" s="410"/>
      <c r="RBP435" s="410"/>
      <c r="RBQ435" s="410"/>
      <c r="RBR435" s="410"/>
      <c r="RBS435" s="410"/>
      <c r="RBT435" s="410"/>
      <c r="RBU435" s="410"/>
      <c r="RBV435" s="410"/>
      <c r="RBW435" s="410"/>
      <c r="RBX435" s="410"/>
      <c r="RBY435" s="410"/>
      <c r="RBZ435" s="410"/>
      <c r="RCA435" s="410"/>
      <c r="RCB435" s="410"/>
      <c r="RCC435" s="410"/>
      <c r="RCD435" s="410"/>
      <c r="RCE435" s="410"/>
      <c r="RCF435" s="410"/>
      <c r="RCG435" s="410"/>
      <c r="RCH435" s="410"/>
      <c r="RCI435" s="410"/>
      <c r="RCJ435" s="410"/>
      <c r="RCK435" s="410"/>
      <c r="RCL435" s="410"/>
      <c r="RCM435" s="410"/>
      <c r="RCN435" s="410"/>
      <c r="RCO435" s="410"/>
      <c r="RCP435" s="410"/>
      <c r="RCQ435" s="410"/>
      <c r="RCR435" s="410"/>
      <c r="RCS435" s="410"/>
      <c r="RCT435" s="410"/>
      <c r="RCU435" s="410"/>
      <c r="RCV435" s="410"/>
      <c r="RCW435" s="410"/>
      <c r="RCX435" s="410"/>
      <c r="RCY435" s="410"/>
      <c r="RCZ435" s="410"/>
      <c r="RDA435" s="410"/>
      <c r="RDB435" s="410"/>
      <c r="RDC435" s="410"/>
      <c r="RDD435" s="410"/>
      <c r="RDE435" s="410"/>
      <c r="RDF435" s="410"/>
      <c r="RDG435" s="410"/>
      <c r="RDH435" s="410"/>
      <c r="RDI435" s="410"/>
      <c r="RDJ435" s="410"/>
      <c r="RDK435" s="410"/>
      <c r="RDL435" s="410"/>
      <c r="RDM435" s="410"/>
      <c r="RDN435" s="410"/>
      <c r="RDO435" s="410"/>
      <c r="RDP435" s="410"/>
      <c r="RDQ435" s="410"/>
      <c r="RDR435" s="410"/>
      <c r="RDS435" s="410"/>
      <c r="RDT435" s="410"/>
      <c r="RDU435" s="410"/>
      <c r="RDV435" s="410"/>
      <c r="RDW435" s="410"/>
      <c r="RDX435" s="410"/>
      <c r="RDY435" s="410"/>
      <c r="RDZ435" s="410"/>
      <c r="REA435" s="410"/>
      <c r="REB435" s="410"/>
      <c r="REC435" s="410"/>
      <c r="RED435" s="410"/>
      <c r="REE435" s="410"/>
      <c r="REF435" s="410"/>
      <c r="REG435" s="410"/>
      <c r="REH435" s="410"/>
      <c r="REI435" s="410"/>
      <c r="REJ435" s="410"/>
      <c r="REK435" s="410"/>
      <c r="REL435" s="410"/>
      <c r="REM435" s="410"/>
      <c r="REN435" s="410"/>
      <c r="REO435" s="410"/>
      <c r="REP435" s="410"/>
      <c r="REQ435" s="410"/>
      <c r="RER435" s="410"/>
      <c r="RES435" s="410"/>
      <c r="RET435" s="410"/>
      <c r="REU435" s="410"/>
      <c r="REV435" s="410"/>
      <c r="REW435" s="410"/>
      <c r="REX435" s="410"/>
      <c r="REY435" s="410"/>
      <c r="REZ435" s="410"/>
      <c r="RFA435" s="410"/>
      <c r="RFB435" s="410"/>
      <c r="RFC435" s="410"/>
      <c r="RFD435" s="410"/>
      <c r="RFE435" s="410"/>
      <c r="RFF435" s="410"/>
      <c r="RFG435" s="410"/>
      <c r="RFH435" s="410"/>
      <c r="RFI435" s="410"/>
      <c r="RFJ435" s="410"/>
      <c r="RFK435" s="410"/>
      <c r="RFL435" s="410"/>
      <c r="RFM435" s="410"/>
      <c r="RFN435" s="410"/>
      <c r="RFO435" s="410"/>
      <c r="RFP435" s="410"/>
      <c r="RFQ435" s="410"/>
      <c r="RFR435" s="410"/>
      <c r="RFS435" s="410"/>
      <c r="RFT435" s="410"/>
      <c r="RFU435" s="410"/>
      <c r="RFV435" s="410"/>
      <c r="RFW435" s="410"/>
      <c r="RFX435" s="410"/>
      <c r="RFY435" s="410"/>
      <c r="RFZ435" s="410"/>
      <c r="RGA435" s="410"/>
      <c r="RGB435" s="410"/>
      <c r="RGC435" s="410"/>
      <c r="RGD435" s="410"/>
      <c r="RGE435" s="410"/>
      <c r="RGF435" s="410"/>
      <c r="RGG435" s="410"/>
      <c r="RGH435" s="410"/>
      <c r="RGI435" s="410"/>
      <c r="RGJ435" s="410"/>
      <c r="RGK435" s="410"/>
      <c r="RGL435" s="410"/>
      <c r="RGM435" s="410"/>
      <c r="RGN435" s="410"/>
      <c r="RGO435" s="410"/>
      <c r="RGP435" s="410"/>
      <c r="RGQ435" s="410"/>
      <c r="RGR435" s="410"/>
      <c r="RGS435" s="410"/>
      <c r="RGT435" s="410"/>
      <c r="RGU435" s="410"/>
      <c r="RGV435" s="410"/>
      <c r="RGW435" s="410"/>
      <c r="RGX435" s="410"/>
      <c r="RGY435" s="410"/>
      <c r="RGZ435" s="410"/>
      <c r="RHA435" s="410"/>
      <c r="RHB435" s="410"/>
      <c r="RHC435" s="410"/>
      <c r="RHD435" s="410"/>
      <c r="RHE435" s="410"/>
      <c r="RHF435" s="410"/>
      <c r="RHG435" s="410"/>
      <c r="RHH435" s="410"/>
      <c r="RHI435" s="410"/>
      <c r="RHJ435" s="410"/>
      <c r="RHK435" s="410"/>
      <c r="RHL435" s="410"/>
      <c r="RHM435" s="410"/>
      <c r="RHN435" s="410"/>
      <c r="RHO435" s="410"/>
      <c r="RHP435" s="410"/>
      <c r="RHQ435" s="410"/>
      <c r="RHR435" s="410"/>
      <c r="RHS435" s="410"/>
      <c r="RHT435" s="410"/>
      <c r="RHU435" s="410"/>
      <c r="RHV435" s="410"/>
      <c r="RHW435" s="410"/>
      <c r="RHX435" s="410"/>
      <c r="RHY435" s="410"/>
      <c r="RHZ435" s="410"/>
      <c r="RIA435" s="410"/>
      <c r="RIB435" s="410"/>
      <c r="RIC435" s="410"/>
      <c r="RID435" s="410"/>
      <c r="RIE435" s="410"/>
      <c r="RIF435" s="410"/>
      <c r="RIG435" s="410"/>
      <c r="RIH435" s="410"/>
      <c r="RII435" s="410"/>
      <c r="RIJ435" s="410"/>
      <c r="RIK435" s="410"/>
      <c r="RIL435" s="410"/>
      <c r="RIM435" s="410"/>
      <c r="RIN435" s="410"/>
      <c r="RIO435" s="410"/>
      <c r="RIP435" s="410"/>
      <c r="RIQ435" s="410"/>
      <c r="RIR435" s="410"/>
      <c r="RIS435" s="410"/>
      <c r="RIT435" s="410"/>
      <c r="RIU435" s="410"/>
      <c r="RIV435" s="410"/>
      <c r="RIW435" s="410"/>
      <c r="RIX435" s="410"/>
      <c r="RIY435" s="410"/>
      <c r="RIZ435" s="410"/>
      <c r="RJA435" s="410"/>
      <c r="RJB435" s="410"/>
      <c r="RJC435" s="410"/>
      <c r="RJD435" s="410"/>
      <c r="RJE435" s="410"/>
      <c r="RJF435" s="410"/>
      <c r="RJG435" s="410"/>
      <c r="RJH435" s="410"/>
      <c r="RJI435" s="410"/>
      <c r="RJJ435" s="410"/>
      <c r="RJK435" s="410"/>
      <c r="RJL435" s="410"/>
      <c r="RJM435" s="410"/>
      <c r="RJN435" s="410"/>
      <c r="RJO435" s="410"/>
      <c r="RJP435" s="410"/>
      <c r="RJQ435" s="410"/>
      <c r="RJR435" s="410"/>
      <c r="RJS435" s="410"/>
      <c r="RJT435" s="410"/>
      <c r="RJU435" s="410"/>
      <c r="RJV435" s="410"/>
      <c r="RJW435" s="410"/>
      <c r="RJX435" s="410"/>
      <c r="RJY435" s="410"/>
      <c r="RJZ435" s="410"/>
      <c r="RKA435" s="410"/>
      <c r="RKB435" s="410"/>
      <c r="RKC435" s="410"/>
      <c r="RKD435" s="410"/>
      <c r="RKE435" s="410"/>
      <c r="RKF435" s="410"/>
      <c r="RKG435" s="410"/>
      <c r="RKH435" s="410"/>
      <c r="RKI435" s="410"/>
      <c r="RKJ435" s="410"/>
      <c r="RKK435" s="410"/>
      <c r="RKL435" s="410"/>
      <c r="RKM435" s="410"/>
      <c r="RKN435" s="410"/>
      <c r="RKO435" s="410"/>
      <c r="RKP435" s="410"/>
      <c r="RKQ435" s="410"/>
      <c r="RKR435" s="410"/>
      <c r="RKS435" s="410"/>
      <c r="RKT435" s="410"/>
      <c r="RKU435" s="410"/>
      <c r="RKV435" s="410"/>
      <c r="RKW435" s="410"/>
      <c r="RKX435" s="410"/>
      <c r="RKY435" s="410"/>
      <c r="RKZ435" s="410"/>
      <c r="RLA435" s="410"/>
      <c r="RLB435" s="410"/>
      <c r="RLC435" s="410"/>
      <c r="RLD435" s="410"/>
      <c r="RLE435" s="410"/>
      <c r="RLF435" s="410"/>
      <c r="RLG435" s="410"/>
      <c r="RLH435" s="410"/>
      <c r="RLI435" s="410"/>
      <c r="RLJ435" s="410"/>
      <c r="RLK435" s="410"/>
      <c r="RLL435" s="410"/>
      <c r="RLM435" s="410"/>
      <c r="RLN435" s="410"/>
      <c r="RLO435" s="410"/>
      <c r="RLP435" s="410"/>
      <c r="RLQ435" s="410"/>
      <c r="RLR435" s="410"/>
      <c r="RLS435" s="410"/>
      <c r="RLT435" s="410"/>
      <c r="RLU435" s="410"/>
      <c r="RLV435" s="410"/>
      <c r="RLW435" s="410"/>
      <c r="RLX435" s="410"/>
      <c r="RLY435" s="410"/>
      <c r="RLZ435" s="410"/>
      <c r="RMA435" s="410"/>
      <c r="RMB435" s="410"/>
      <c r="RMC435" s="410"/>
      <c r="RMD435" s="410"/>
      <c r="RME435" s="410"/>
      <c r="RMF435" s="410"/>
      <c r="RMG435" s="410"/>
      <c r="RMH435" s="410"/>
      <c r="RMI435" s="410"/>
      <c r="RMJ435" s="410"/>
      <c r="RMK435" s="410"/>
      <c r="RML435" s="410"/>
      <c r="RMM435" s="410"/>
      <c r="RMN435" s="410"/>
      <c r="RMO435" s="410"/>
      <c r="RMP435" s="410"/>
      <c r="RMQ435" s="410"/>
      <c r="RMR435" s="410"/>
      <c r="RMS435" s="410"/>
      <c r="RMT435" s="410"/>
      <c r="RMU435" s="410"/>
      <c r="RMV435" s="410"/>
      <c r="RMW435" s="410"/>
      <c r="RMX435" s="410"/>
      <c r="RMY435" s="410"/>
      <c r="RMZ435" s="410"/>
      <c r="RNA435" s="410"/>
      <c r="RNB435" s="410"/>
      <c r="RNC435" s="410"/>
      <c r="RND435" s="410"/>
      <c r="RNE435" s="410"/>
      <c r="RNF435" s="410"/>
      <c r="RNG435" s="410"/>
      <c r="RNH435" s="410"/>
      <c r="RNI435" s="410"/>
      <c r="RNJ435" s="410"/>
      <c r="RNK435" s="410"/>
      <c r="RNL435" s="410"/>
      <c r="RNM435" s="410"/>
      <c r="RNN435" s="410"/>
      <c r="RNO435" s="410"/>
      <c r="RNP435" s="410"/>
      <c r="RNQ435" s="410"/>
      <c r="RNR435" s="410"/>
      <c r="RNS435" s="410"/>
      <c r="RNT435" s="410"/>
      <c r="RNU435" s="410"/>
      <c r="RNV435" s="410"/>
      <c r="RNW435" s="410"/>
      <c r="RNX435" s="410"/>
      <c r="RNY435" s="410"/>
      <c r="RNZ435" s="410"/>
      <c r="ROA435" s="410"/>
      <c r="ROB435" s="410"/>
      <c r="ROC435" s="410"/>
      <c r="ROD435" s="410"/>
      <c r="ROE435" s="410"/>
      <c r="ROF435" s="410"/>
      <c r="ROG435" s="410"/>
      <c r="ROH435" s="410"/>
      <c r="ROI435" s="410"/>
      <c r="ROJ435" s="410"/>
      <c r="ROK435" s="410"/>
      <c r="ROL435" s="410"/>
      <c r="ROM435" s="410"/>
      <c r="RON435" s="410"/>
      <c r="ROO435" s="410"/>
      <c r="ROP435" s="410"/>
      <c r="ROQ435" s="410"/>
      <c r="ROR435" s="410"/>
      <c r="ROS435" s="410"/>
      <c r="ROT435" s="410"/>
      <c r="ROU435" s="410"/>
      <c r="ROV435" s="410"/>
      <c r="ROW435" s="410"/>
      <c r="ROX435" s="410"/>
      <c r="ROY435" s="410"/>
      <c r="ROZ435" s="410"/>
      <c r="RPA435" s="410"/>
      <c r="RPB435" s="410"/>
      <c r="RPC435" s="410"/>
      <c r="RPD435" s="410"/>
      <c r="RPE435" s="410"/>
      <c r="RPF435" s="410"/>
      <c r="RPG435" s="410"/>
      <c r="RPH435" s="410"/>
      <c r="RPI435" s="410"/>
      <c r="RPJ435" s="410"/>
      <c r="RPK435" s="410"/>
      <c r="RPL435" s="410"/>
      <c r="RPM435" s="410"/>
      <c r="RPN435" s="410"/>
      <c r="RPO435" s="410"/>
      <c r="RPP435" s="410"/>
      <c r="RPQ435" s="410"/>
      <c r="RPR435" s="410"/>
      <c r="RPS435" s="410"/>
      <c r="RPT435" s="410"/>
      <c r="RPU435" s="410"/>
      <c r="RPV435" s="410"/>
      <c r="RPW435" s="410"/>
      <c r="RPX435" s="410"/>
      <c r="RPY435" s="410"/>
      <c r="RPZ435" s="410"/>
      <c r="RQA435" s="410"/>
      <c r="RQB435" s="410"/>
      <c r="RQC435" s="410"/>
      <c r="RQD435" s="410"/>
      <c r="RQE435" s="410"/>
      <c r="RQF435" s="410"/>
      <c r="RQG435" s="410"/>
      <c r="RQH435" s="410"/>
      <c r="RQI435" s="410"/>
      <c r="RQJ435" s="410"/>
      <c r="RQK435" s="410"/>
      <c r="RQL435" s="410"/>
      <c r="RQM435" s="410"/>
      <c r="RQN435" s="410"/>
      <c r="RQO435" s="410"/>
      <c r="RQP435" s="410"/>
      <c r="RQQ435" s="410"/>
      <c r="RQR435" s="410"/>
      <c r="RQS435" s="410"/>
      <c r="RQT435" s="410"/>
      <c r="RQU435" s="410"/>
      <c r="RQV435" s="410"/>
      <c r="RQW435" s="410"/>
      <c r="RQX435" s="410"/>
      <c r="RQY435" s="410"/>
      <c r="RQZ435" s="410"/>
      <c r="RRA435" s="410"/>
      <c r="RRB435" s="410"/>
      <c r="RRC435" s="410"/>
      <c r="RRD435" s="410"/>
      <c r="RRE435" s="410"/>
      <c r="RRF435" s="410"/>
      <c r="RRG435" s="410"/>
      <c r="RRH435" s="410"/>
      <c r="RRI435" s="410"/>
      <c r="RRJ435" s="410"/>
      <c r="RRK435" s="410"/>
      <c r="RRL435" s="410"/>
      <c r="RRM435" s="410"/>
      <c r="RRN435" s="410"/>
      <c r="RRO435" s="410"/>
      <c r="RRP435" s="410"/>
      <c r="RRQ435" s="410"/>
      <c r="RRR435" s="410"/>
      <c r="RRS435" s="410"/>
      <c r="RRT435" s="410"/>
      <c r="RRU435" s="410"/>
      <c r="RRV435" s="410"/>
      <c r="RRW435" s="410"/>
      <c r="RRX435" s="410"/>
      <c r="RRY435" s="410"/>
      <c r="RRZ435" s="410"/>
      <c r="RSA435" s="410"/>
      <c r="RSB435" s="410"/>
      <c r="RSC435" s="410"/>
      <c r="RSD435" s="410"/>
      <c r="RSE435" s="410"/>
      <c r="RSF435" s="410"/>
      <c r="RSG435" s="410"/>
      <c r="RSH435" s="410"/>
      <c r="RSI435" s="410"/>
      <c r="RSJ435" s="410"/>
      <c r="RSK435" s="410"/>
      <c r="RSL435" s="410"/>
      <c r="RSM435" s="410"/>
      <c r="RSN435" s="410"/>
      <c r="RSO435" s="410"/>
      <c r="RSP435" s="410"/>
      <c r="RSQ435" s="410"/>
      <c r="RSR435" s="410"/>
      <c r="RSS435" s="410"/>
      <c r="RST435" s="410"/>
      <c r="RSU435" s="410"/>
      <c r="RSV435" s="410"/>
      <c r="RSW435" s="410"/>
      <c r="RSX435" s="410"/>
      <c r="RSY435" s="410"/>
      <c r="RSZ435" s="410"/>
      <c r="RTA435" s="410"/>
      <c r="RTB435" s="410"/>
      <c r="RTC435" s="410"/>
      <c r="RTD435" s="410"/>
      <c r="RTE435" s="410"/>
      <c r="RTF435" s="410"/>
      <c r="RTG435" s="410"/>
      <c r="RTH435" s="410"/>
      <c r="RTI435" s="410"/>
      <c r="RTJ435" s="410"/>
      <c r="RTK435" s="410"/>
      <c r="RTL435" s="410"/>
      <c r="RTM435" s="410"/>
      <c r="RTN435" s="410"/>
      <c r="RTO435" s="410"/>
      <c r="RTP435" s="410"/>
      <c r="RTQ435" s="410"/>
      <c r="RTR435" s="410"/>
      <c r="RTS435" s="410"/>
      <c r="RTT435" s="410"/>
      <c r="RTU435" s="410"/>
      <c r="RTV435" s="410"/>
      <c r="RTW435" s="410"/>
      <c r="RTX435" s="410"/>
      <c r="RTY435" s="410"/>
      <c r="RTZ435" s="410"/>
      <c r="RUA435" s="410"/>
      <c r="RUB435" s="410"/>
      <c r="RUC435" s="410"/>
      <c r="RUD435" s="410"/>
      <c r="RUE435" s="410"/>
      <c r="RUF435" s="410"/>
      <c r="RUG435" s="410"/>
      <c r="RUH435" s="410"/>
      <c r="RUI435" s="410"/>
      <c r="RUJ435" s="410"/>
      <c r="RUK435" s="410"/>
      <c r="RUL435" s="410"/>
      <c r="RUM435" s="410"/>
      <c r="RUN435" s="410"/>
      <c r="RUO435" s="410"/>
      <c r="RUP435" s="410"/>
      <c r="RUQ435" s="410"/>
      <c r="RUR435" s="410"/>
      <c r="RUS435" s="410"/>
      <c r="RUT435" s="410"/>
      <c r="RUU435" s="410"/>
      <c r="RUV435" s="410"/>
      <c r="RUW435" s="410"/>
      <c r="RUX435" s="410"/>
      <c r="RUY435" s="410"/>
      <c r="RUZ435" s="410"/>
      <c r="RVA435" s="410"/>
      <c r="RVB435" s="410"/>
      <c r="RVC435" s="410"/>
      <c r="RVD435" s="410"/>
      <c r="RVE435" s="410"/>
      <c r="RVF435" s="410"/>
      <c r="RVG435" s="410"/>
      <c r="RVH435" s="410"/>
      <c r="RVI435" s="410"/>
      <c r="RVJ435" s="410"/>
      <c r="RVK435" s="410"/>
      <c r="RVL435" s="410"/>
      <c r="RVM435" s="410"/>
      <c r="RVN435" s="410"/>
      <c r="RVO435" s="410"/>
      <c r="RVP435" s="410"/>
      <c r="RVQ435" s="410"/>
      <c r="RVR435" s="410"/>
      <c r="RVS435" s="410"/>
      <c r="RVT435" s="410"/>
      <c r="RVU435" s="410"/>
      <c r="RVV435" s="410"/>
      <c r="RVW435" s="410"/>
      <c r="RVX435" s="410"/>
      <c r="RVY435" s="410"/>
      <c r="RVZ435" s="410"/>
      <c r="RWA435" s="410"/>
      <c r="RWB435" s="410"/>
      <c r="RWC435" s="410"/>
      <c r="RWD435" s="410"/>
      <c r="RWE435" s="410"/>
      <c r="RWF435" s="410"/>
      <c r="RWG435" s="410"/>
      <c r="RWH435" s="410"/>
      <c r="RWI435" s="410"/>
      <c r="RWJ435" s="410"/>
      <c r="RWK435" s="410"/>
      <c r="RWL435" s="410"/>
      <c r="RWM435" s="410"/>
      <c r="RWN435" s="410"/>
      <c r="RWO435" s="410"/>
      <c r="RWP435" s="410"/>
      <c r="RWQ435" s="410"/>
      <c r="RWR435" s="410"/>
      <c r="RWS435" s="410"/>
      <c r="RWT435" s="410"/>
      <c r="RWU435" s="410"/>
      <c r="RWV435" s="410"/>
      <c r="RWW435" s="410"/>
      <c r="RWX435" s="410"/>
      <c r="RWY435" s="410"/>
      <c r="RWZ435" s="410"/>
      <c r="RXA435" s="410"/>
      <c r="RXB435" s="410"/>
      <c r="RXC435" s="410"/>
      <c r="RXD435" s="410"/>
      <c r="RXE435" s="410"/>
      <c r="RXF435" s="410"/>
      <c r="RXG435" s="410"/>
      <c r="RXH435" s="410"/>
      <c r="RXI435" s="410"/>
      <c r="RXJ435" s="410"/>
      <c r="RXK435" s="410"/>
      <c r="RXL435" s="410"/>
      <c r="RXM435" s="410"/>
      <c r="RXN435" s="410"/>
      <c r="RXO435" s="410"/>
      <c r="RXP435" s="410"/>
      <c r="RXQ435" s="410"/>
      <c r="RXR435" s="410"/>
      <c r="RXS435" s="410"/>
      <c r="RXT435" s="410"/>
      <c r="RXU435" s="410"/>
      <c r="RXV435" s="410"/>
      <c r="RXW435" s="410"/>
      <c r="RXX435" s="410"/>
      <c r="RXY435" s="410"/>
      <c r="RXZ435" s="410"/>
      <c r="RYA435" s="410"/>
      <c r="RYB435" s="410"/>
      <c r="RYC435" s="410"/>
      <c r="RYD435" s="410"/>
      <c r="RYE435" s="410"/>
      <c r="RYF435" s="410"/>
      <c r="RYG435" s="410"/>
      <c r="RYH435" s="410"/>
      <c r="RYI435" s="410"/>
      <c r="RYJ435" s="410"/>
      <c r="RYK435" s="410"/>
      <c r="RYL435" s="410"/>
      <c r="RYM435" s="410"/>
      <c r="RYN435" s="410"/>
      <c r="RYO435" s="410"/>
      <c r="RYP435" s="410"/>
      <c r="RYQ435" s="410"/>
      <c r="RYR435" s="410"/>
      <c r="RYS435" s="410"/>
      <c r="RYT435" s="410"/>
      <c r="RYU435" s="410"/>
      <c r="RYV435" s="410"/>
      <c r="RYW435" s="410"/>
      <c r="RYX435" s="410"/>
      <c r="RYY435" s="410"/>
      <c r="RYZ435" s="410"/>
      <c r="RZA435" s="410"/>
      <c r="RZB435" s="410"/>
      <c r="RZC435" s="410"/>
      <c r="RZD435" s="410"/>
      <c r="RZE435" s="410"/>
      <c r="RZF435" s="410"/>
      <c r="RZG435" s="410"/>
      <c r="RZH435" s="410"/>
      <c r="RZI435" s="410"/>
      <c r="RZJ435" s="410"/>
      <c r="RZK435" s="410"/>
      <c r="RZL435" s="410"/>
      <c r="RZM435" s="410"/>
      <c r="RZN435" s="410"/>
      <c r="RZO435" s="410"/>
      <c r="RZP435" s="410"/>
      <c r="RZQ435" s="410"/>
      <c r="RZR435" s="410"/>
      <c r="RZS435" s="410"/>
      <c r="RZT435" s="410"/>
      <c r="RZU435" s="410"/>
      <c r="RZV435" s="410"/>
      <c r="RZW435" s="410"/>
      <c r="RZX435" s="410"/>
      <c r="RZY435" s="410"/>
      <c r="RZZ435" s="410"/>
      <c r="SAA435" s="410"/>
      <c r="SAB435" s="410"/>
      <c r="SAC435" s="410"/>
      <c r="SAD435" s="410"/>
      <c r="SAE435" s="410"/>
      <c r="SAF435" s="410"/>
      <c r="SAG435" s="410"/>
      <c r="SAH435" s="410"/>
      <c r="SAI435" s="410"/>
      <c r="SAJ435" s="410"/>
      <c r="SAK435" s="410"/>
      <c r="SAL435" s="410"/>
      <c r="SAM435" s="410"/>
      <c r="SAN435" s="410"/>
      <c r="SAO435" s="410"/>
      <c r="SAP435" s="410"/>
      <c r="SAQ435" s="410"/>
      <c r="SAR435" s="410"/>
      <c r="SAS435" s="410"/>
      <c r="SAT435" s="410"/>
      <c r="SAU435" s="410"/>
      <c r="SAV435" s="410"/>
      <c r="SAW435" s="410"/>
      <c r="SAX435" s="410"/>
      <c r="SAY435" s="410"/>
      <c r="SAZ435" s="410"/>
      <c r="SBA435" s="410"/>
      <c r="SBB435" s="410"/>
      <c r="SBC435" s="410"/>
      <c r="SBD435" s="410"/>
      <c r="SBE435" s="410"/>
      <c r="SBF435" s="410"/>
      <c r="SBG435" s="410"/>
      <c r="SBH435" s="410"/>
      <c r="SBI435" s="410"/>
      <c r="SBJ435" s="410"/>
      <c r="SBK435" s="410"/>
      <c r="SBL435" s="410"/>
      <c r="SBM435" s="410"/>
      <c r="SBN435" s="410"/>
      <c r="SBO435" s="410"/>
      <c r="SBP435" s="410"/>
      <c r="SBQ435" s="410"/>
      <c r="SBR435" s="410"/>
      <c r="SBS435" s="410"/>
      <c r="SBT435" s="410"/>
      <c r="SBU435" s="410"/>
      <c r="SBV435" s="410"/>
      <c r="SBW435" s="410"/>
      <c r="SBX435" s="410"/>
      <c r="SBY435" s="410"/>
      <c r="SBZ435" s="410"/>
      <c r="SCA435" s="410"/>
      <c r="SCB435" s="410"/>
      <c r="SCC435" s="410"/>
      <c r="SCD435" s="410"/>
      <c r="SCE435" s="410"/>
      <c r="SCF435" s="410"/>
      <c r="SCG435" s="410"/>
      <c r="SCH435" s="410"/>
      <c r="SCI435" s="410"/>
      <c r="SCJ435" s="410"/>
      <c r="SCK435" s="410"/>
      <c r="SCL435" s="410"/>
      <c r="SCM435" s="410"/>
      <c r="SCN435" s="410"/>
      <c r="SCO435" s="410"/>
      <c r="SCP435" s="410"/>
      <c r="SCQ435" s="410"/>
      <c r="SCR435" s="410"/>
      <c r="SCS435" s="410"/>
      <c r="SCT435" s="410"/>
      <c r="SCU435" s="410"/>
      <c r="SCV435" s="410"/>
      <c r="SCW435" s="410"/>
      <c r="SCX435" s="410"/>
      <c r="SCY435" s="410"/>
      <c r="SCZ435" s="410"/>
      <c r="SDA435" s="410"/>
      <c r="SDB435" s="410"/>
      <c r="SDC435" s="410"/>
      <c r="SDD435" s="410"/>
      <c r="SDE435" s="410"/>
      <c r="SDF435" s="410"/>
      <c r="SDG435" s="410"/>
      <c r="SDH435" s="410"/>
      <c r="SDI435" s="410"/>
      <c r="SDJ435" s="410"/>
      <c r="SDK435" s="410"/>
      <c r="SDL435" s="410"/>
      <c r="SDM435" s="410"/>
      <c r="SDN435" s="410"/>
      <c r="SDO435" s="410"/>
      <c r="SDP435" s="410"/>
      <c r="SDQ435" s="410"/>
      <c r="SDR435" s="410"/>
      <c r="SDS435" s="410"/>
      <c r="SDT435" s="410"/>
      <c r="SDU435" s="410"/>
      <c r="SDV435" s="410"/>
      <c r="SDW435" s="410"/>
      <c r="SDX435" s="410"/>
      <c r="SDY435" s="410"/>
      <c r="SDZ435" s="410"/>
      <c r="SEA435" s="410"/>
      <c r="SEB435" s="410"/>
      <c r="SEC435" s="410"/>
      <c r="SED435" s="410"/>
      <c r="SEE435" s="410"/>
      <c r="SEF435" s="410"/>
      <c r="SEG435" s="410"/>
      <c r="SEH435" s="410"/>
      <c r="SEI435" s="410"/>
      <c r="SEJ435" s="410"/>
      <c r="SEK435" s="410"/>
      <c r="SEL435" s="410"/>
      <c r="SEM435" s="410"/>
      <c r="SEN435" s="410"/>
      <c r="SEO435" s="410"/>
      <c r="SEP435" s="410"/>
      <c r="SEQ435" s="410"/>
      <c r="SER435" s="410"/>
      <c r="SES435" s="410"/>
      <c r="SET435" s="410"/>
      <c r="SEU435" s="410"/>
      <c r="SEV435" s="410"/>
      <c r="SEW435" s="410"/>
      <c r="SEX435" s="410"/>
      <c r="SEY435" s="410"/>
      <c r="SEZ435" s="410"/>
      <c r="SFA435" s="410"/>
      <c r="SFB435" s="410"/>
      <c r="SFC435" s="410"/>
      <c r="SFD435" s="410"/>
      <c r="SFE435" s="410"/>
      <c r="SFF435" s="410"/>
      <c r="SFG435" s="410"/>
      <c r="SFH435" s="410"/>
      <c r="SFI435" s="410"/>
      <c r="SFJ435" s="410"/>
      <c r="SFK435" s="410"/>
      <c r="SFL435" s="410"/>
      <c r="SFM435" s="410"/>
      <c r="SFN435" s="410"/>
      <c r="SFO435" s="410"/>
      <c r="SFP435" s="410"/>
      <c r="SFQ435" s="410"/>
      <c r="SFR435" s="410"/>
      <c r="SFS435" s="410"/>
      <c r="SFT435" s="410"/>
      <c r="SFU435" s="410"/>
      <c r="SFV435" s="410"/>
      <c r="SFW435" s="410"/>
      <c r="SFX435" s="410"/>
      <c r="SFY435" s="410"/>
      <c r="SFZ435" s="410"/>
      <c r="SGA435" s="410"/>
      <c r="SGB435" s="410"/>
      <c r="SGC435" s="410"/>
      <c r="SGD435" s="410"/>
      <c r="SGE435" s="410"/>
      <c r="SGF435" s="410"/>
      <c r="SGG435" s="410"/>
      <c r="SGH435" s="410"/>
      <c r="SGI435" s="410"/>
      <c r="SGJ435" s="410"/>
      <c r="SGK435" s="410"/>
      <c r="SGL435" s="410"/>
      <c r="SGM435" s="410"/>
      <c r="SGN435" s="410"/>
      <c r="SGO435" s="410"/>
      <c r="SGP435" s="410"/>
      <c r="SGQ435" s="410"/>
      <c r="SGR435" s="410"/>
      <c r="SGS435" s="410"/>
      <c r="SGT435" s="410"/>
      <c r="SGU435" s="410"/>
      <c r="SGV435" s="410"/>
      <c r="SGW435" s="410"/>
      <c r="SGX435" s="410"/>
      <c r="SGY435" s="410"/>
      <c r="SGZ435" s="410"/>
      <c r="SHA435" s="410"/>
      <c r="SHB435" s="410"/>
      <c r="SHC435" s="410"/>
      <c r="SHD435" s="410"/>
      <c r="SHE435" s="410"/>
      <c r="SHF435" s="410"/>
      <c r="SHG435" s="410"/>
      <c r="SHH435" s="410"/>
      <c r="SHI435" s="410"/>
      <c r="SHJ435" s="410"/>
      <c r="SHK435" s="410"/>
      <c r="SHL435" s="410"/>
      <c r="SHM435" s="410"/>
      <c r="SHN435" s="410"/>
      <c r="SHO435" s="410"/>
      <c r="SHP435" s="410"/>
      <c r="SHQ435" s="410"/>
      <c r="SHR435" s="410"/>
      <c r="SHS435" s="410"/>
      <c r="SHT435" s="410"/>
      <c r="SHU435" s="410"/>
      <c r="SHV435" s="410"/>
      <c r="SHW435" s="410"/>
      <c r="SHX435" s="410"/>
      <c r="SHY435" s="410"/>
      <c r="SHZ435" s="410"/>
      <c r="SIA435" s="410"/>
      <c r="SIB435" s="410"/>
      <c r="SIC435" s="410"/>
      <c r="SID435" s="410"/>
      <c r="SIE435" s="410"/>
      <c r="SIF435" s="410"/>
      <c r="SIG435" s="410"/>
      <c r="SIH435" s="410"/>
      <c r="SII435" s="410"/>
      <c r="SIJ435" s="410"/>
      <c r="SIK435" s="410"/>
      <c r="SIL435" s="410"/>
      <c r="SIM435" s="410"/>
      <c r="SIN435" s="410"/>
      <c r="SIO435" s="410"/>
      <c r="SIP435" s="410"/>
      <c r="SIQ435" s="410"/>
      <c r="SIR435" s="410"/>
      <c r="SIS435" s="410"/>
      <c r="SIT435" s="410"/>
      <c r="SIU435" s="410"/>
      <c r="SIV435" s="410"/>
      <c r="SIW435" s="410"/>
      <c r="SIX435" s="410"/>
      <c r="SIY435" s="410"/>
      <c r="SIZ435" s="410"/>
      <c r="SJA435" s="410"/>
      <c r="SJB435" s="410"/>
      <c r="SJC435" s="410"/>
      <c r="SJD435" s="410"/>
      <c r="SJE435" s="410"/>
      <c r="SJF435" s="410"/>
      <c r="SJG435" s="410"/>
      <c r="SJH435" s="410"/>
      <c r="SJI435" s="410"/>
      <c r="SJJ435" s="410"/>
      <c r="SJK435" s="410"/>
      <c r="SJL435" s="410"/>
      <c r="SJM435" s="410"/>
      <c r="SJN435" s="410"/>
      <c r="SJO435" s="410"/>
      <c r="SJP435" s="410"/>
      <c r="SJQ435" s="410"/>
      <c r="SJR435" s="410"/>
      <c r="SJS435" s="410"/>
      <c r="SJT435" s="410"/>
      <c r="SJU435" s="410"/>
      <c r="SJV435" s="410"/>
      <c r="SJW435" s="410"/>
      <c r="SJX435" s="410"/>
      <c r="SJY435" s="410"/>
      <c r="SJZ435" s="410"/>
      <c r="SKA435" s="410"/>
      <c r="SKB435" s="410"/>
      <c r="SKC435" s="410"/>
      <c r="SKD435" s="410"/>
      <c r="SKE435" s="410"/>
      <c r="SKF435" s="410"/>
      <c r="SKG435" s="410"/>
      <c r="SKH435" s="410"/>
      <c r="SKI435" s="410"/>
      <c r="SKJ435" s="410"/>
      <c r="SKK435" s="410"/>
      <c r="SKL435" s="410"/>
      <c r="SKM435" s="410"/>
      <c r="SKN435" s="410"/>
      <c r="SKO435" s="410"/>
      <c r="SKP435" s="410"/>
      <c r="SKQ435" s="410"/>
      <c r="SKR435" s="410"/>
      <c r="SKS435" s="410"/>
      <c r="SKT435" s="410"/>
      <c r="SKU435" s="410"/>
      <c r="SKV435" s="410"/>
      <c r="SKW435" s="410"/>
      <c r="SKX435" s="410"/>
      <c r="SKY435" s="410"/>
      <c r="SKZ435" s="410"/>
      <c r="SLA435" s="410"/>
      <c r="SLB435" s="410"/>
      <c r="SLC435" s="410"/>
      <c r="SLD435" s="410"/>
      <c r="SLE435" s="410"/>
      <c r="SLF435" s="410"/>
      <c r="SLG435" s="410"/>
      <c r="SLH435" s="410"/>
      <c r="SLI435" s="410"/>
      <c r="SLJ435" s="410"/>
      <c r="SLK435" s="410"/>
      <c r="SLL435" s="410"/>
      <c r="SLM435" s="410"/>
      <c r="SLN435" s="410"/>
      <c r="SLO435" s="410"/>
      <c r="SLP435" s="410"/>
      <c r="SLQ435" s="410"/>
      <c r="SLR435" s="410"/>
      <c r="SLS435" s="410"/>
      <c r="SLT435" s="410"/>
      <c r="SLU435" s="410"/>
      <c r="SLV435" s="410"/>
      <c r="SLW435" s="410"/>
      <c r="SLX435" s="410"/>
      <c r="SLY435" s="410"/>
      <c r="SLZ435" s="410"/>
      <c r="SMA435" s="410"/>
      <c r="SMB435" s="410"/>
      <c r="SMC435" s="410"/>
      <c r="SMD435" s="410"/>
      <c r="SME435" s="410"/>
      <c r="SMF435" s="410"/>
      <c r="SMG435" s="410"/>
      <c r="SMH435" s="410"/>
      <c r="SMI435" s="410"/>
      <c r="SMJ435" s="410"/>
      <c r="SMK435" s="410"/>
      <c r="SML435" s="410"/>
      <c r="SMM435" s="410"/>
      <c r="SMN435" s="410"/>
      <c r="SMO435" s="410"/>
      <c r="SMP435" s="410"/>
      <c r="SMQ435" s="410"/>
      <c r="SMR435" s="410"/>
      <c r="SMS435" s="410"/>
      <c r="SMT435" s="410"/>
      <c r="SMU435" s="410"/>
      <c r="SMV435" s="410"/>
      <c r="SMW435" s="410"/>
      <c r="SMX435" s="410"/>
      <c r="SMY435" s="410"/>
      <c r="SMZ435" s="410"/>
      <c r="SNA435" s="410"/>
      <c r="SNB435" s="410"/>
      <c r="SNC435" s="410"/>
      <c r="SND435" s="410"/>
      <c r="SNE435" s="410"/>
      <c r="SNF435" s="410"/>
      <c r="SNG435" s="410"/>
      <c r="SNH435" s="410"/>
      <c r="SNI435" s="410"/>
      <c r="SNJ435" s="410"/>
      <c r="SNK435" s="410"/>
      <c r="SNL435" s="410"/>
      <c r="SNM435" s="410"/>
      <c r="SNN435" s="410"/>
      <c r="SNO435" s="410"/>
      <c r="SNP435" s="410"/>
      <c r="SNQ435" s="410"/>
      <c r="SNR435" s="410"/>
      <c r="SNS435" s="410"/>
      <c r="SNT435" s="410"/>
      <c r="SNU435" s="410"/>
      <c r="SNV435" s="410"/>
      <c r="SNW435" s="410"/>
      <c r="SNX435" s="410"/>
      <c r="SNY435" s="410"/>
      <c r="SNZ435" s="410"/>
      <c r="SOA435" s="410"/>
      <c r="SOB435" s="410"/>
      <c r="SOC435" s="410"/>
      <c r="SOD435" s="410"/>
      <c r="SOE435" s="410"/>
      <c r="SOF435" s="410"/>
      <c r="SOG435" s="410"/>
      <c r="SOH435" s="410"/>
      <c r="SOI435" s="410"/>
      <c r="SOJ435" s="410"/>
      <c r="SOK435" s="410"/>
      <c r="SOL435" s="410"/>
      <c r="SOM435" s="410"/>
      <c r="SON435" s="410"/>
      <c r="SOO435" s="410"/>
      <c r="SOP435" s="410"/>
      <c r="SOQ435" s="410"/>
      <c r="SOR435" s="410"/>
      <c r="SOS435" s="410"/>
      <c r="SOT435" s="410"/>
      <c r="SOU435" s="410"/>
      <c r="SOV435" s="410"/>
      <c r="SOW435" s="410"/>
      <c r="SOX435" s="410"/>
      <c r="SOY435" s="410"/>
      <c r="SOZ435" s="410"/>
      <c r="SPA435" s="410"/>
      <c r="SPB435" s="410"/>
      <c r="SPC435" s="410"/>
      <c r="SPD435" s="410"/>
      <c r="SPE435" s="410"/>
      <c r="SPF435" s="410"/>
      <c r="SPG435" s="410"/>
      <c r="SPH435" s="410"/>
      <c r="SPI435" s="410"/>
      <c r="SPJ435" s="410"/>
      <c r="SPK435" s="410"/>
      <c r="SPL435" s="410"/>
      <c r="SPM435" s="410"/>
      <c r="SPN435" s="410"/>
      <c r="SPO435" s="410"/>
      <c r="SPP435" s="410"/>
      <c r="SPQ435" s="410"/>
      <c r="SPR435" s="410"/>
      <c r="SPS435" s="410"/>
      <c r="SPT435" s="410"/>
      <c r="SPU435" s="410"/>
      <c r="SPV435" s="410"/>
      <c r="SPW435" s="410"/>
      <c r="SPX435" s="410"/>
      <c r="SPY435" s="410"/>
      <c r="SPZ435" s="410"/>
      <c r="SQA435" s="410"/>
      <c r="SQB435" s="410"/>
      <c r="SQC435" s="410"/>
      <c r="SQD435" s="410"/>
      <c r="SQE435" s="410"/>
      <c r="SQF435" s="410"/>
      <c r="SQG435" s="410"/>
      <c r="SQH435" s="410"/>
      <c r="SQI435" s="410"/>
      <c r="SQJ435" s="410"/>
      <c r="SQK435" s="410"/>
      <c r="SQL435" s="410"/>
      <c r="SQM435" s="410"/>
      <c r="SQN435" s="410"/>
      <c r="SQO435" s="410"/>
      <c r="SQP435" s="410"/>
      <c r="SQQ435" s="410"/>
      <c r="SQR435" s="410"/>
      <c r="SQS435" s="410"/>
      <c r="SQT435" s="410"/>
      <c r="SQU435" s="410"/>
      <c r="SQV435" s="410"/>
      <c r="SQW435" s="410"/>
      <c r="SQX435" s="410"/>
      <c r="SQY435" s="410"/>
      <c r="SQZ435" s="410"/>
      <c r="SRA435" s="410"/>
      <c r="SRB435" s="410"/>
      <c r="SRC435" s="410"/>
      <c r="SRD435" s="410"/>
      <c r="SRE435" s="410"/>
      <c r="SRF435" s="410"/>
      <c r="SRG435" s="410"/>
      <c r="SRH435" s="410"/>
      <c r="SRI435" s="410"/>
      <c r="SRJ435" s="410"/>
      <c r="SRK435" s="410"/>
      <c r="SRL435" s="410"/>
      <c r="SRM435" s="410"/>
      <c r="SRN435" s="410"/>
      <c r="SRO435" s="410"/>
      <c r="SRP435" s="410"/>
      <c r="SRQ435" s="410"/>
      <c r="SRR435" s="410"/>
      <c r="SRS435" s="410"/>
      <c r="SRT435" s="410"/>
      <c r="SRU435" s="410"/>
      <c r="SRV435" s="410"/>
      <c r="SRW435" s="410"/>
      <c r="SRX435" s="410"/>
      <c r="SRY435" s="410"/>
      <c r="SRZ435" s="410"/>
      <c r="SSA435" s="410"/>
      <c r="SSB435" s="410"/>
      <c r="SSC435" s="410"/>
      <c r="SSD435" s="410"/>
      <c r="SSE435" s="410"/>
      <c r="SSF435" s="410"/>
      <c r="SSG435" s="410"/>
      <c r="SSH435" s="410"/>
      <c r="SSI435" s="410"/>
      <c r="SSJ435" s="410"/>
      <c r="SSK435" s="410"/>
      <c r="SSL435" s="410"/>
      <c r="SSM435" s="410"/>
      <c r="SSN435" s="410"/>
      <c r="SSO435" s="410"/>
      <c r="SSP435" s="410"/>
      <c r="SSQ435" s="410"/>
      <c r="SSR435" s="410"/>
      <c r="SSS435" s="410"/>
      <c r="SST435" s="410"/>
      <c r="SSU435" s="410"/>
      <c r="SSV435" s="410"/>
      <c r="SSW435" s="410"/>
      <c r="SSX435" s="410"/>
      <c r="SSY435" s="410"/>
      <c r="SSZ435" s="410"/>
      <c r="STA435" s="410"/>
      <c r="STB435" s="410"/>
      <c r="STC435" s="410"/>
      <c r="STD435" s="410"/>
      <c r="STE435" s="410"/>
      <c r="STF435" s="410"/>
      <c r="STG435" s="410"/>
      <c r="STH435" s="410"/>
      <c r="STI435" s="410"/>
      <c r="STJ435" s="410"/>
      <c r="STK435" s="410"/>
      <c r="STL435" s="410"/>
      <c r="STM435" s="410"/>
      <c r="STN435" s="410"/>
      <c r="STO435" s="410"/>
      <c r="STP435" s="410"/>
      <c r="STQ435" s="410"/>
      <c r="STR435" s="410"/>
      <c r="STS435" s="410"/>
      <c r="STT435" s="410"/>
      <c r="STU435" s="410"/>
      <c r="STV435" s="410"/>
      <c r="STW435" s="410"/>
      <c r="STX435" s="410"/>
      <c r="STY435" s="410"/>
      <c r="STZ435" s="410"/>
      <c r="SUA435" s="410"/>
      <c r="SUB435" s="410"/>
      <c r="SUC435" s="410"/>
      <c r="SUD435" s="410"/>
      <c r="SUE435" s="410"/>
      <c r="SUF435" s="410"/>
      <c r="SUG435" s="410"/>
      <c r="SUH435" s="410"/>
      <c r="SUI435" s="410"/>
      <c r="SUJ435" s="410"/>
      <c r="SUK435" s="410"/>
      <c r="SUL435" s="410"/>
      <c r="SUM435" s="410"/>
      <c r="SUN435" s="410"/>
      <c r="SUO435" s="410"/>
      <c r="SUP435" s="410"/>
      <c r="SUQ435" s="410"/>
      <c r="SUR435" s="410"/>
      <c r="SUS435" s="410"/>
      <c r="SUT435" s="410"/>
      <c r="SUU435" s="410"/>
      <c r="SUV435" s="410"/>
      <c r="SUW435" s="410"/>
      <c r="SUX435" s="410"/>
      <c r="SUY435" s="410"/>
      <c r="SUZ435" s="410"/>
      <c r="SVA435" s="410"/>
      <c r="SVB435" s="410"/>
      <c r="SVC435" s="410"/>
      <c r="SVD435" s="410"/>
      <c r="SVE435" s="410"/>
      <c r="SVF435" s="410"/>
      <c r="SVG435" s="410"/>
      <c r="SVH435" s="410"/>
      <c r="SVI435" s="410"/>
      <c r="SVJ435" s="410"/>
      <c r="SVK435" s="410"/>
      <c r="SVL435" s="410"/>
      <c r="SVM435" s="410"/>
      <c r="SVN435" s="410"/>
      <c r="SVO435" s="410"/>
      <c r="SVP435" s="410"/>
      <c r="SVQ435" s="410"/>
      <c r="SVR435" s="410"/>
      <c r="SVS435" s="410"/>
      <c r="SVT435" s="410"/>
      <c r="SVU435" s="410"/>
      <c r="SVV435" s="410"/>
      <c r="SVW435" s="410"/>
      <c r="SVX435" s="410"/>
      <c r="SVY435" s="410"/>
      <c r="SVZ435" s="410"/>
      <c r="SWA435" s="410"/>
      <c r="SWB435" s="410"/>
      <c r="SWC435" s="410"/>
      <c r="SWD435" s="410"/>
      <c r="SWE435" s="410"/>
      <c r="SWF435" s="410"/>
      <c r="SWG435" s="410"/>
      <c r="SWH435" s="410"/>
      <c r="SWI435" s="410"/>
      <c r="SWJ435" s="410"/>
      <c r="SWK435" s="410"/>
      <c r="SWL435" s="410"/>
      <c r="SWM435" s="410"/>
      <c r="SWN435" s="410"/>
      <c r="SWO435" s="410"/>
      <c r="SWP435" s="410"/>
      <c r="SWQ435" s="410"/>
      <c r="SWR435" s="410"/>
      <c r="SWS435" s="410"/>
      <c r="SWT435" s="410"/>
      <c r="SWU435" s="410"/>
      <c r="SWV435" s="410"/>
      <c r="SWW435" s="410"/>
      <c r="SWX435" s="410"/>
      <c r="SWY435" s="410"/>
      <c r="SWZ435" s="410"/>
      <c r="SXA435" s="410"/>
      <c r="SXB435" s="410"/>
      <c r="SXC435" s="410"/>
      <c r="SXD435" s="410"/>
      <c r="SXE435" s="410"/>
      <c r="SXF435" s="410"/>
      <c r="SXG435" s="410"/>
      <c r="SXH435" s="410"/>
      <c r="SXI435" s="410"/>
      <c r="SXJ435" s="410"/>
      <c r="SXK435" s="410"/>
      <c r="SXL435" s="410"/>
      <c r="SXM435" s="410"/>
      <c r="SXN435" s="410"/>
      <c r="SXO435" s="410"/>
      <c r="SXP435" s="410"/>
      <c r="SXQ435" s="410"/>
      <c r="SXR435" s="410"/>
      <c r="SXS435" s="410"/>
      <c r="SXT435" s="410"/>
      <c r="SXU435" s="410"/>
      <c r="SXV435" s="410"/>
      <c r="SXW435" s="410"/>
      <c r="SXX435" s="410"/>
      <c r="SXY435" s="410"/>
      <c r="SXZ435" s="410"/>
      <c r="SYA435" s="410"/>
      <c r="SYB435" s="410"/>
      <c r="SYC435" s="410"/>
      <c r="SYD435" s="410"/>
      <c r="SYE435" s="410"/>
      <c r="SYF435" s="410"/>
      <c r="SYG435" s="410"/>
      <c r="SYH435" s="410"/>
      <c r="SYI435" s="410"/>
      <c r="SYJ435" s="410"/>
      <c r="SYK435" s="410"/>
      <c r="SYL435" s="410"/>
      <c r="SYM435" s="410"/>
      <c r="SYN435" s="410"/>
      <c r="SYO435" s="410"/>
      <c r="SYP435" s="410"/>
      <c r="SYQ435" s="410"/>
      <c r="SYR435" s="410"/>
      <c r="SYS435" s="410"/>
      <c r="SYT435" s="410"/>
      <c r="SYU435" s="410"/>
      <c r="SYV435" s="410"/>
      <c r="SYW435" s="410"/>
      <c r="SYX435" s="410"/>
      <c r="SYY435" s="410"/>
      <c r="SYZ435" s="410"/>
      <c r="SZA435" s="410"/>
      <c r="SZB435" s="410"/>
      <c r="SZC435" s="410"/>
      <c r="SZD435" s="410"/>
      <c r="SZE435" s="410"/>
      <c r="SZF435" s="410"/>
      <c r="SZG435" s="410"/>
      <c r="SZH435" s="410"/>
      <c r="SZI435" s="410"/>
      <c r="SZJ435" s="410"/>
      <c r="SZK435" s="410"/>
      <c r="SZL435" s="410"/>
      <c r="SZM435" s="410"/>
      <c r="SZN435" s="410"/>
      <c r="SZO435" s="410"/>
      <c r="SZP435" s="410"/>
      <c r="SZQ435" s="410"/>
      <c r="SZR435" s="410"/>
      <c r="SZS435" s="410"/>
      <c r="SZT435" s="410"/>
      <c r="SZU435" s="410"/>
      <c r="SZV435" s="410"/>
      <c r="SZW435" s="410"/>
      <c r="SZX435" s="410"/>
      <c r="SZY435" s="410"/>
      <c r="SZZ435" s="410"/>
      <c r="TAA435" s="410"/>
      <c r="TAB435" s="410"/>
      <c r="TAC435" s="410"/>
      <c r="TAD435" s="410"/>
      <c r="TAE435" s="410"/>
      <c r="TAF435" s="410"/>
      <c r="TAG435" s="410"/>
      <c r="TAH435" s="410"/>
      <c r="TAI435" s="410"/>
      <c r="TAJ435" s="410"/>
      <c r="TAK435" s="410"/>
      <c r="TAL435" s="410"/>
      <c r="TAM435" s="410"/>
      <c r="TAN435" s="410"/>
      <c r="TAO435" s="410"/>
      <c r="TAP435" s="410"/>
      <c r="TAQ435" s="410"/>
      <c r="TAR435" s="410"/>
      <c r="TAS435" s="410"/>
      <c r="TAT435" s="410"/>
      <c r="TAU435" s="410"/>
      <c r="TAV435" s="410"/>
      <c r="TAW435" s="410"/>
      <c r="TAX435" s="410"/>
      <c r="TAY435" s="410"/>
      <c r="TAZ435" s="410"/>
      <c r="TBA435" s="410"/>
      <c r="TBB435" s="410"/>
      <c r="TBC435" s="410"/>
      <c r="TBD435" s="410"/>
      <c r="TBE435" s="410"/>
      <c r="TBF435" s="410"/>
      <c r="TBG435" s="410"/>
      <c r="TBH435" s="410"/>
      <c r="TBI435" s="410"/>
      <c r="TBJ435" s="410"/>
      <c r="TBK435" s="410"/>
      <c r="TBL435" s="410"/>
      <c r="TBM435" s="410"/>
      <c r="TBN435" s="410"/>
      <c r="TBO435" s="410"/>
      <c r="TBP435" s="410"/>
      <c r="TBQ435" s="410"/>
      <c r="TBR435" s="410"/>
      <c r="TBS435" s="410"/>
      <c r="TBT435" s="410"/>
      <c r="TBU435" s="410"/>
      <c r="TBV435" s="410"/>
      <c r="TBW435" s="410"/>
      <c r="TBX435" s="410"/>
      <c r="TBY435" s="410"/>
      <c r="TBZ435" s="410"/>
      <c r="TCA435" s="410"/>
      <c r="TCB435" s="410"/>
      <c r="TCC435" s="410"/>
      <c r="TCD435" s="410"/>
      <c r="TCE435" s="410"/>
      <c r="TCF435" s="410"/>
      <c r="TCG435" s="410"/>
      <c r="TCH435" s="410"/>
      <c r="TCI435" s="410"/>
      <c r="TCJ435" s="410"/>
      <c r="TCK435" s="410"/>
      <c r="TCL435" s="410"/>
      <c r="TCM435" s="410"/>
      <c r="TCN435" s="410"/>
      <c r="TCO435" s="410"/>
      <c r="TCP435" s="410"/>
      <c r="TCQ435" s="410"/>
      <c r="TCR435" s="410"/>
      <c r="TCS435" s="410"/>
      <c r="TCT435" s="410"/>
      <c r="TCU435" s="410"/>
      <c r="TCV435" s="410"/>
      <c r="TCW435" s="410"/>
      <c r="TCX435" s="410"/>
      <c r="TCY435" s="410"/>
      <c r="TCZ435" s="410"/>
      <c r="TDA435" s="410"/>
      <c r="TDB435" s="410"/>
      <c r="TDC435" s="410"/>
      <c r="TDD435" s="410"/>
      <c r="TDE435" s="410"/>
      <c r="TDF435" s="410"/>
      <c r="TDG435" s="410"/>
      <c r="TDH435" s="410"/>
      <c r="TDI435" s="410"/>
      <c r="TDJ435" s="410"/>
      <c r="TDK435" s="410"/>
      <c r="TDL435" s="410"/>
      <c r="TDM435" s="410"/>
      <c r="TDN435" s="410"/>
      <c r="TDO435" s="410"/>
      <c r="TDP435" s="410"/>
      <c r="TDQ435" s="410"/>
      <c r="TDR435" s="410"/>
      <c r="TDS435" s="410"/>
      <c r="TDT435" s="410"/>
      <c r="TDU435" s="410"/>
      <c r="TDV435" s="410"/>
      <c r="TDW435" s="410"/>
      <c r="TDX435" s="410"/>
      <c r="TDY435" s="410"/>
      <c r="TDZ435" s="410"/>
      <c r="TEA435" s="410"/>
      <c r="TEB435" s="410"/>
      <c r="TEC435" s="410"/>
      <c r="TED435" s="410"/>
      <c r="TEE435" s="410"/>
      <c r="TEF435" s="410"/>
      <c r="TEG435" s="410"/>
      <c r="TEH435" s="410"/>
      <c r="TEI435" s="410"/>
      <c r="TEJ435" s="410"/>
      <c r="TEK435" s="410"/>
      <c r="TEL435" s="410"/>
      <c r="TEM435" s="410"/>
      <c r="TEN435" s="410"/>
      <c r="TEO435" s="410"/>
      <c r="TEP435" s="410"/>
      <c r="TEQ435" s="410"/>
      <c r="TER435" s="410"/>
      <c r="TES435" s="410"/>
      <c r="TET435" s="410"/>
      <c r="TEU435" s="410"/>
      <c r="TEV435" s="410"/>
      <c r="TEW435" s="410"/>
      <c r="TEX435" s="410"/>
      <c r="TEY435" s="410"/>
      <c r="TEZ435" s="410"/>
      <c r="TFA435" s="410"/>
      <c r="TFB435" s="410"/>
      <c r="TFC435" s="410"/>
      <c r="TFD435" s="410"/>
      <c r="TFE435" s="410"/>
      <c r="TFF435" s="410"/>
      <c r="TFG435" s="410"/>
      <c r="TFH435" s="410"/>
      <c r="TFI435" s="410"/>
      <c r="TFJ435" s="410"/>
      <c r="TFK435" s="410"/>
      <c r="TFL435" s="410"/>
      <c r="TFM435" s="410"/>
      <c r="TFN435" s="410"/>
      <c r="TFO435" s="410"/>
      <c r="TFP435" s="410"/>
      <c r="TFQ435" s="410"/>
      <c r="TFR435" s="410"/>
      <c r="TFS435" s="410"/>
      <c r="TFT435" s="410"/>
      <c r="TFU435" s="410"/>
      <c r="TFV435" s="410"/>
      <c r="TFW435" s="410"/>
      <c r="TFX435" s="410"/>
      <c r="TFY435" s="410"/>
      <c r="TFZ435" s="410"/>
      <c r="TGA435" s="410"/>
      <c r="TGB435" s="410"/>
      <c r="TGC435" s="410"/>
      <c r="TGD435" s="410"/>
      <c r="TGE435" s="410"/>
      <c r="TGF435" s="410"/>
      <c r="TGG435" s="410"/>
      <c r="TGH435" s="410"/>
      <c r="TGI435" s="410"/>
      <c r="TGJ435" s="410"/>
      <c r="TGK435" s="410"/>
      <c r="TGL435" s="410"/>
      <c r="TGM435" s="410"/>
      <c r="TGN435" s="410"/>
      <c r="TGO435" s="410"/>
      <c r="TGP435" s="410"/>
      <c r="TGQ435" s="410"/>
      <c r="TGR435" s="410"/>
      <c r="TGS435" s="410"/>
      <c r="TGT435" s="410"/>
      <c r="TGU435" s="410"/>
      <c r="TGV435" s="410"/>
      <c r="TGW435" s="410"/>
      <c r="TGX435" s="410"/>
      <c r="TGY435" s="410"/>
      <c r="TGZ435" s="410"/>
      <c r="THA435" s="410"/>
      <c r="THB435" s="410"/>
      <c r="THC435" s="410"/>
      <c r="THD435" s="410"/>
      <c r="THE435" s="410"/>
      <c r="THF435" s="410"/>
      <c r="THG435" s="410"/>
      <c r="THH435" s="410"/>
      <c r="THI435" s="410"/>
      <c r="THJ435" s="410"/>
      <c r="THK435" s="410"/>
      <c r="THL435" s="410"/>
      <c r="THM435" s="410"/>
      <c r="THN435" s="410"/>
      <c r="THO435" s="410"/>
      <c r="THP435" s="410"/>
      <c r="THQ435" s="410"/>
      <c r="THR435" s="410"/>
      <c r="THS435" s="410"/>
      <c r="THT435" s="410"/>
      <c r="THU435" s="410"/>
      <c r="THV435" s="410"/>
      <c r="THW435" s="410"/>
      <c r="THX435" s="410"/>
      <c r="THY435" s="410"/>
      <c r="THZ435" s="410"/>
      <c r="TIA435" s="410"/>
      <c r="TIB435" s="410"/>
      <c r="TIC435" s="410"/>
      <c r="TID435" s="410"/>
      <c r="TIE435" s="410"/>
      <c r="TIF435" s="410"/>
      <c r="TIG435" s="410"/>
      <c r="TIH435" s="410"/>
      <c r="TII435" s="410"/>
      <c r="TIJ435" s="410"/>
      <c r="TIK435" s="410"/>
      <c r="TIL435" s="410"/>
      <c r="TIM435" s="410"/>
      <c r="TIN435" s="410"/>
      <c r="TIO435" s="410"/>
      <c r="TIP435" s="410"/>
      <c r="TIQ435" s="410"/>
      <c r="TIR435" s="410"/>
      <c r="TIS435" s="410"/>
      <c r="TIT435" s="410"/>
      <c r="TIU435" s="410"/>
      <c r="TIV435" s="410"/>
      <c r="TIW435" s="410"/>
      <c r="TIX435" s="410"/>
      <c r="TIY435" s="410"/>
      <c r="TIZ435" s="410"/>
      <c r="TJA435" s="410"/>
      <c r="TJB435" s="410"/>
      <c r="TJC435" s="410"/>
      <c r="TJD435" s="410"/>
      <c r="TJE435" s="410"/>
      <c r="TJF435" s="410"/>
      <c r="TJG435" s="410"/>
      <c r="TJH435" s="410"/>
      <c r="TJI435" s="410"/>
      <c r="TJJ435" s="410"/>
      <c r="TJK435" s="410"/>
      <c r="TJL435" s="410"/>
      <c r="TJM435" s="410"/>
      <c r="TJN435" s="410"/>
      <c r="TJO435" s="410"/>
      <c r="TJP435" s="410"/>
      <c r="TJQ435" s="410"/>
      <c r="TJR435" s="410"/>
      <c r="TJS435" s="410"/>
      <c r="TJT435" s="410"/>
      <c r="TJU435" s="410"/>
      <c r="TJV435" s="410"/>
      <c r="TJW435" s="410"/>
      <c r="TJX435" s="410"/>
      <c r="TJY435" s="410"/>
      <c r="TJZ435" s="410"/>
      <c r="TKA435" s="410"/>
      <c r="TKB435" s="410"/>
      <c r="TKC435" s="410"/>
      <c r="TKD435" s="410"/>
      <c r="TKE435" s="410"/>
      <c r="TKF435" s="410"/>
      <c r="TKG435" s="410"/>
      <c r="TKH435" s="410"/>
      <c r="TKI435" s="410"/>
      <c r="TKJ435" s="410"/>
      <c r="TKK435" s="410"/>
      <c r="TKL435" s="410"/>
      <c r="TKM435" s="410"/>
      <c r="TKN435" s="410"/>
      <c r="TKO435" s="410"/>
      <c r="TKP435" s="410"/>
      <c r="TKQ435" s="410"/>
      <c r="TKR435" s="410"/>
      <c r="TKS435" s="410"/>
      <c r="TKT435" s="410"/>
      <c r="TKU435" s="410"/>
      <c r="TKV435" s="410"/>
      <c r="TKW435" s="410"/>
      <c r="TKX435" s="410"/>
      <c r="TKY435" s="410"/>
      <c r="TKZ435" s="410"/>
      <c r="TLA435" s="410"/>
      <c r="TLB435" s="410"/>
      <c r="TLC435" s="410"/>
      <c r="TLD435" s="410"/>
      <c r="TLE435" s="410"/>
      <c r="TLF435" s="410"/>
      <c r="TLG435" s="410"/>
      <c r="TLH435" s="410"/>
      <c r="TLI435" s="410"/>
      <c r="TLJ435" s="410"/>
      <c r="TLK435" s="410"/>
      <c r="TLL435" s="410"/>
      <c r="TLM435" s="410"/>
      <c r="TLN435" s="410"/>
      <c r="TLO435" s="410"/>
      <c r="TLP435" s="410"/>
      <c r="TLQ435" s="410"/>
      <c r="TLR435" s="410"/>
      <c r="TLS435" s="410"/>
      <c r="TLT435" s="410"/>
      <c r="TLU435" s="410"/>
      <c r="TLV435" s="410"/>
      <c r="TLW435" s="410"/>
      <c r="TLX435" s="410"/>
      <c r="TLY435" s="410"/>
      <c r="TLZ435" s="410"/>
      <c r="TMA435" s="410"/>
      <c r="TMB435" s="410"/>
      <c r="TMC435" s="410"/>
      <c r="TMD435" s="410"/>
      <c r="TME435" s="410"/>
      <c r="TMF435" s="410"/>
      <c r="TMG435" s="410"/>
      <c r="TMH435" s="410"/>
      <c r="TMI435" s="410"/>
      <c r="TMJ435" s="410"/>
      <c r="TMK435" s="410"/>
      <c r="TML435" s="410"/>
      <c r="TMM435" s="410"/>
      <c r="TMN435" s="410"/>
      <c r="TMO435" s="410"/>
      <c r="TMP435" s="410"/>
      <c r="TMQ435" s="410"/>
      <c r="TMR435" s="410"/>
      <c r="TMS435" s="410"/>
      <c r="TMT435" s="410"/>
      <c r="TMU435" s="410"/>
      <c r="TMV435" s="410"/>
      <c r="TMW435" s="410"/>
      <c r="TMX435" s="410"/>
      <c r="TMY435" s="410"/>
      <c r="TMZ435" s="410"/>
      <c r="TNA435" s="410"/>
      <c r="TNB435" s="410"/>
      <c r="TNC435" s="410"/>
      <c r="TND435" s="410"/>
      <c r="TNE435" s="410"/>
      <c r="TNF435" s="410"/>
      <c r="TNG435" s="410"/>
      <c r="TNH435" s="410"/>
      <c r="TNI435" s="410"/>
      <c r="TNJ435" s="410"/>
      <c r="TNK435" s="410"/>
      <c r="TNL435" s="410"/>
      <c r="TNM435" s="410"/>
      <c r="TNN435" s="410"/>
      <c r="TNO435" s="410"/>
      <c r="TNP435" s="410"/>
      <c r="TNQ435" s="410"/>
      <c r="TNR435" s="410"/>
      <c r="TNS435" s="410"/>
      <c r="TNT435" s="410"/>
      <c r="TNU435" s="410"/>
      <c r="TNV435" s="410"/>
      <c r="TNW435" s="410"/>
      <c r="TNX435" s="410"/>
      <c r="TNY435" s="410"/>
      <c r="TNZ435" s="410"/>
      <c r="TOA435" s="410"/>
      <c r="TOB435" s="410"/>
      <c r="TOC435" s="410"/>
      <c r="TOD435" s="410"/>
      <c r="TOE435" s="410"/>
      <c r="TOF435" s="410"/>
      <c r="TOG435" s="410"/>
      <c r="TOH435" s="410"/>
      <c r="TOI435" s="410"/>
      <c r="TOJ435" s="410"/>
      <c r="TOK435" s="410"/>
      <c r="TOL435" s="410"/>
      <c r="TOM435" s="410"/>
      <c r="TON435" s="410"/>
      <c r="TOO435" s="410"/>
      <c r="TOP435" s="410"/>
      <c r="TOQ435" s="410"/>
      <c r="TOR435" s="410"/>
      <c r="TOS435" s="410"/>
      <c r="TOT435" s="410"/>
      <c r="TOU435" s="410"/>
      <c r="TOV435" s="410"/>
      <c r="TOW435" s="410"/>
      <c r="TOX435" s="410"/>
      <c r="TOY435" s="410"/>
      <c r="TOZ435" s="410"/>
      <c r="TPA435" s="410"/>
      <c r="TPB435" s="410"/>
      <c r="TPC435" s="410"/>
      <c r="TPD435" s="410"/>
      <c r="TPE435" s="410"/>
      <c r="TPF435" s="410"/>
      <c r="TPG435" s="410"/>
      <c r="TPH435" s="410"/>
      <c r="TPI435" s="410"/>
      <c r="TPJ435" s="410"/>
      <c r="TPK435" s="410"/>
      <c r="TPL435" s="410"/>
      <c r="TPM435" s="410"/>
      <c r="TPN435" s="410"/>
      <c r="TPO435" s="410"/>
      <c r="TPP435" s="410"/>
      <c r="TPQ435" s="410"/>
      <c r="TPR435" s="410"/>
      <c r="TPS435" s="410"/>
      <c r="TPT435" s="410"/>
      <c r="TPU435" s="410"/>
      <c r="TPV435" s="410"/>
      <c r="TPW435" s="410"/>
      <c r="TPX435" s="410"/>
      <c r="TPY435" s="410"/>
      <c r="TPZ435" s="410"/>
      <c r="TQA435" s="410"/>
      <c r="TQB435" s="410"/>
      <c r="TQC435" s="410"/>
      <c r="TQD435" s="410"/>
      <c r="TQE435" s="410"/>
      <c r="TQF435" s="410"/>
      <c r="TQG435" s="410"/>
      <c r="TQH435" s="410"/>
      <c r="TQI435" s="410"/>
      <c r="TQJ435" s="410"/>
      <c r="TQK435" s="410"/>
      <c r="TQL435" s="410"/>
      <c r="TQM435" s="410"/>
      <c r="TQN435" s="410"/>
      <c r="TQO435" s="410"/>
      <c r="TQP435" s="410"/>
      <c r="TQQ435" s="410"/>
      <c r="TQR435" s="410"/>
      <c r="TQS435" s="410"/>
      <c r="TQT435" s="410"/>
      <c r="TQU435" s="410"/>
      <c r="TQV435" s="410"/>
      <c r="TQW435" s="410"/>
      <c r="TQX435" s="410"/>
      <c r="TQY435" s="410"/>
      <c r="TQZ435" s="410"/>
      <c r="TRA435" s="410"/>
      <c r="TRB435" s="410"/>
      <c r="TRC435" s="410"/>
      <c r="TRD435" s="410"/>
      <c r="TRE435" s="410"/>
      <c r="TRF435" s="410"/>
      <c r="TRG435" s="410"/>
      <c r="TRH435" s="410"/>
      <c r="TRI435" s="410"/>
      <c r="TRJ435" s="410"/>
      <c r="TRK435" s="410"/>
      <c r="TRL435" s="410"/>
      <c r="TRM435" s="410"/>
      <c r="TRN435" s="410"/>
      <c r="TRO435" s="410"/>
      <c r="TRP435" s="410"/>
      <c r="TRQ435" s="410"/>
      <c r="TRR435" s="410"/>
      <c r="TRS435" s="410"/>
      <c r="TRT435" s="410"/>
      <c r="TRU435" s="410"/>
      <c r="TRV435" s="410"/>
      <c r="TRW435" s="410"/>
      <c r="TRX435" s="410"/>
      <c r="TRY435" s="410"/>
      <c r="TRZ435" s="410"/>
      <c r="TSA435" s="410"/>
      <c r="TSB435" s="410"/>
      <c r="TSC435" s="410"/>
      <c r="TSD435" s="410"/>
      <c r="TSE435" s="410"/>
      <c r="TSF435" s="410"/>
      <c r="TSG435" s="410"/>
      <c r="TSH435" s="410"/>
      <c r="TSI435" s="410"/>
      <c r="TSJ435" s="410"/>
      <c r="TSK435" s="410"/>
      <c r="TSL435" s="410"/>
      <c r="TSM435" s="410"/>
      <c r="TSN435" s="410"/>
      <c r="TSO435" s="410"/>
      <c r="TSP435" s="410"/>
      <c r="TSQ435" s="410"/>
      <c r="TSR435" s="410"/>
      <c r="TSS435" s="410"/>
      <c r="TST435" s="410"/>
      <c r="TSU435" s="410"/>
      <c r="TSV435" s="410"/>
      <c r="TSW435" s="410"/>
      <c r="TSX435" s="410"/>
      <c r="TSY435" s="410"/>
      <c r="TSZ435" s="410"/>
      <c r="TTA435" s="410"/>
      <c r="TTB435" s="410"/>
      <c r="TTC435" s="410"/>
      <c r="TTD435" s="410"/>
      <c r="TTE435" s="410"/>
      <c r="TTF435" s="410"/>
      <c r="TTG435" s="410"/>
      <c r="TTH435" s="410"/>
      <c r="TTI435" s="410"/>
      <c r="TTJ435" s="410"/>
      <c r="TTK435" s="410"/>
      <c r="TTL435" s="410"/>
      <c r="TTM435" s="410"/>
      <c r="TTN435" s="410"/>
      <c r="TTO435" s="410"/>
      <c r="TTP435" s="410"/>
      <c r="TTQ435" s="410"/>
      <c r="TTR435" s="410"/>
      <c r="TTS435" s="410"/>
      <c r="TTT435" s="410"/>
      <c r="TTU435" s="410"/>
      <c r="TTV435" s="410"/>
      <c r="TTW435" s="410"/>
      <c r="TTX435" s="410"/>
      <c r="TTY435" s="410"/>
      <c r="TTZ435" s="410"/>
      <c r="TUA435" s="410"/>
      <c r="TUB435" s="410"/>
      <c r="TUC435" s="410"/>
      <c r="TUD435" s="410"/>
      <c r="TUE435" s="410"/>
      <c r="TUF435" s="410"/>
      <c r="TUG435" s="410"/>
      <c r="TUH435" s="410"/>
      <c r="TUI435" s="410"/>
      <c r="TUJ435" s="410"/>
      <c r="TUK435" s="410"/>
      <c r="TUL435" s="410"/>
      <c r="TUM435" s="410"/>
      <c r="TUN435" s="410"/>
      <c r="TUO435" s="410"/>
      <c r="TUP435" s="410"/>
      <c r="TUQ435" s="410"/>
      <c r="TUR435" s="410"/>
      <c r="TUS435" s="410"/>
      <c r="TUT435" s="410"/>
      <c r="TUU435" s="410"/>
      <c r="TUV435" s="410"/>
      <c r="TUW435" s="410"/>
      <c r="TUX435" s="410"/>
      <c r="TUY435" s="410"/>
      <c r="TUZ435" s="410"/>
      <c r="TVA435" s="410"/>
      <c r="TVB435" s="410"/>
      <c r="TVC435" s="410"/>
      <c r="TVD435" s="410"/>
      <c r="TVE435" s="410"/>
      <c r="TVF435" s="410"/>
      <c r="TVG435" s="410"/>
      <c r="TVH435" s="410"/>
      <c r="TVI435" s="410"/>
      <c r="TVJ435" s="410"/>
      <c r="TVK435" s="410"/>
      <c r="TVL435" s="410"/>
      <c r="TVM435" s="410"/>
      <c r="TVN435" s="410"/>
      <c r="TVO435" s="410"/>
      <c r="TVP435" s="410"/>
      <c r="TVQ435" s="410"/>
      <c r="TVR435" s="410"/>
      <c r="TVS435" s="410"/>
      <c r="TVT435" s="410"/>
      <c r="TVU435" s="410"/>
      <c r="TVV435" s="410"/>
      <c r="TVW435" s="410"/>
      <c r="TVX435" s="410"/>
      <c r="TVY435" s="410"/>
      <c r="TVZ435" s="410"/>
      <c r="TWA435" s="410"/>
      <c r="TWB435" s="410"/>
      <c r="TWC435" s="410"/>
      <c r="TWD435" s="410"/>
      <c r="TWE435" s="410"/>
      <c r="TWF435" s="410"/>
      <c r="TWG435" s="410"/>
      <c r="TWH435" s="410"/>
      <c r="TWI435" s="410"/>
      <c r="TWJ435" s="410"/>
      <c r="TWK435" s="410"/>
      <c r="TWL435" s="410"/>
      <c r="TWM435" s="410"/>
      <c r="TWN435" s="410"/>
      <c r="TWO435" s="410"/>
      <c r="TWP435" s="410"/>
      <c r="TWQ435" s="410"/>
      <c r="TWR435" s="410"/>
      <c r="TWS435" s="410"/>
      <c r="TWT435" s="410"/>
      <c r="TWU435" s="410"/>
      <c r="TWV435" s="410"/>
      <c r="TWW435" s="410"/>
      <c r="TWX435" s="410"/>
      <c r="TWY435" s="410"/>
      <c r="TWZ435" s="410"/>
      <c r="TXA435" s="410"/>
      <c r="TXB435" s="410"/>
      <c r="TXC435" s="410"/>
      <c r="TXD435" s="410"/>
      <c r="TXE435" s="410"/>
      <c r="TXF435" s="410"/>
      <c r="TXG435" s="410"/>
      <c r="TXH435" s="410"/>
      <c r="TXI435" s="410"/>
      <c r="TXJ435" s="410"/>
      <c r="TXK435" s="410"/>
      <c r="TXL435" s="410"/>
      <c r="TXM435" s="410"/>
      <c r="TXN435" s="410"/>
      <c r="TXO435" s="410"/>
      <c r="TXP435" s="410"/>
      <c r="TXQ435" s="410"/>
      <c r="TXR435" s="410"/>
      <c r="TXS435" s="410"/>
      <c r="TXT435" s="410"/>
      <c r="TXU435" s="410"/>
      <c r="TXV435" s="410"/>
      <c r="TXW435" s="410"/>
      <c r="TXX435" s="410"/>
      <c r="TXY435" s="410"/>
      <c r="TXZ435" s="410"/>
      <c r="TYA435" s="410"/>
      <c r="TYB435" s="410"/>
      <c r="TYC435" s="410"/>
      <c r="TYD435" s="410"/>
      <c r="TYE435" s="410"/>
      <c r="TYF435" s="410"/>
      <c r="TYG435" s="410"/>
      <c r="TYH435" s="410"/>
      <c r="TYI435" s="410"/>
      <c r="TYJ435" s="410"/>
      <c r="TYK435" s="410"/>
      <c r="TYL435" s="410"/>
      <c r="TYM435" s="410"/>
      <c r="TYN435" s="410"/>
      <c r="TYO435" s="410"/>
      <c r="TYP435" s="410"/>
      <c r="TYQ435" s="410"/>
      <c r="TYR435" s="410"/>
      <c r="TYS435" s="410"/>
      <c r="TYT435" s="410"/>
      <c r="TYU435" s="410"/>
      <c r="TYV435" s="410"/>
      <c r="TYW435" s="410"/>
      <c r="TYX435" s="410"/>
      <c r="TYY435" s="410"/>
      <c r="TYZ435" s="410"/>
      <c r="TZA435" s="410"/>
      <c r="TZB435" s="410"/>
      <c r="TZC435" s="410"/>
      <c r="TZD435" s="410"/>
      <c r="TZE435" s="410"/>
      <c r="TZF435" s="410"/>
      <c r="TZG435" s="410"/>
      <c r="TZH435" s="410"/>
      <c r="TZI435" s="410"/>
      <c r="TZJ435" s="410"/>
      <c r="TZK435" s="410"/>
      <c r="TZL435" s="410"/>
      <c r="TZM435" s="410"/>
      <c r="TZN435" s="410"/>
      <c r="TZO435" s="410"/>
      <c r="TZP435" s="410"/>
      <c r="TZQ435" s="410"/>
      <c r="TZR435" s="410"/>
      <c r="TZS435" s="410"/>
      <c r="TZT435" s="410"/>
      <c r="TZU435" s="410"/>
      <c r="TZV435" s="410"/>
      <c r="TZW435" s="410"/>
      <c r="TZX435" s="410"/>
      <c r="TZY435" s="410"/>
      <c r="TZZ435" s="410"/>
      <c r="UAA435" s="410"/>
      <c r="UAB435" s="410"/>
      <c r="UAC435" s="410"/>
      <c r="UAD435" s="410"/>
      <c r="UAE435" s="410"/>
      <c r="UAF435" s="410"/>
      <c r="UAG435" s="410"/>
      <c r="UAH435" s="410"/>
      <c r="UAI435" s="410"/>
      <c r="UAJ435" s="410"/>
      <c r="UAK435" s="410"/>
      <c r="UAL435" s="410"/>
      <c r="UAM435" s="410"/>
      <c r="UAN435" s="410"/>
      <c r="UAO435" s="410"/>
      <c r="UAP435" s="410"/>
      <c r="UAQ435" s="410"/>
      <c r="UAR435" s="410"/>
      <c r="UAS435" s="410"/>
      <c r="UAT435" s="410"/>
      <c r="UAU435" s="410"/>
      <c r="UAV435" s="410"/>
      <c r="UAW435" s="410"/>
      <c r="UAX435" s="410"/>
      <c r="UAY435" s="410"/>
      <c r="UAZ435" s="410"/>
      <c r="UBA435" s="410"/>
      <c r="UBB435" s="410"/>
      <c r="UBC435" s="410"/>
      <c r="UBD435" s="410"/>
      <c r="UBE435" s="410"/>
      <c r="UBF435" s="410"/>
      <c r="UBG435" s="410"/>
      <c r="UBH435" s="410"/>
      <c r="UBI435" s="410"/>
      <c r="UBJ435" s="410"/>
      <c r="UBK435" s="410"/>
      <c r="UBL435" s="410"/>
      <c r="UBM435" s="410"/>
      <c r="UBN435" s="410"/>
      <c r="UBO435" s="410"/>
      <c r="UBP435" s="410"/>
      <c r="UBQ435" s="410"/>
      <c r="UBR435" s="410"/>
      <c r="UBS435" s="410"/>
      <c r="UBT435" s="410"/>
      <c r="UBU435" s="410"/>
      <c r="UBV435" s="410"/>
      <c r="UBW435" s="410"/>
      <c r="UBX435" s="410"/>
      <c r="UBY435" s="410"/>
      <c r="UBZ435" s="410"/>
      <c r="UCA435" s="410"/>
      <c r="UCB435" s="410"/>
      <c r="UCC435" s="410"/>
      <c r="UCD435" s="410"/>
      <c r="UCE435" s="410"/>
      <c r="UCF435" s="410"/>
      <c r="UCG435" s="410"/>
      <c r="UCH435" s="410"/>
      <c r="UCI435" s="410"/>
      <c r="UCJ435" s="410"/>
      <c r="UCK435" s="410"/>
      <c r="UCL435" s="410"/>
      <c r="UCM435" s="410"/>
      <c r="UCN435" s="410"/>
      <c r="UCO435" s="410"/>
      <c r="UCP435" s="410"/>
      <c r="UCQ435" s="410"/>
      <c r="UCR435" s="410"/>
      <c r="UCS435" s="410"/>
      <c r="UCT435" s="410"/>
      <c r="UCU435" s="410"/>
      <c r="UCV435" s="410"/>
      <c r="UCW435" s="410"/>
      <c r="UCX435" s="410"/>
      <c r="UCY435" s="410"/>
      <c r="UCZ435" s="410"/>
      <c r="UDA435" s="410"/>
      <c r="UDB435" s="410"/>
      <c r="UDC435" s="410"/>
      <c r="UDD435" s="410"/>
      <c r="UDE435" s="410"/>
      <c r="UDF435" s="410"/>
      <c r="UDG435" s="410"/>
      <c r="UDH435" s="410"/>
      <c r="UDI435" s="410"/>
      <c r="UDJ435" s="410"/>
      <c r="UDK435" s="410"/>
      <c r="UDL435" s="410"/>
      <c r="UDM435" s="410"/>
      <c r="UDN435" s="410"/>
      <c r="UDO435" s="410"/>
      <c r="UDP435" s="410"/>
      <c r="UDQ435" s="410"/>
      <c r="UDR435" s="410"/>
      <c r="UDS435" s="410"/>
      <c r="UDT435" s="410"/>
      <c r="UDU435" s="410"/>
      <c r="UDV435" s="410"/>
      <c r="UDW435" s="410"/>
      <c r="UDX435" s="410"/>
      <c r="UDY435" s="410"/>
      <c r="UDZ435" s="410"/>
      <c r="UEA435" s="410"/>
      <c r="UEB435" s="410"/>
      <c r="UEC435" s="410"/>
      <c r="UED435" s="410"/>
      <c r="UEE435" s="410"/>
      <c r="UEF435" s="410"/>
      <c r="UEG435" s="410"/>
      <c r="UEH435" s="410"/>
      <c r="UEI435" s="410"/>
      <c r="UEJ435" s="410"/>
      <c r="UEK435" s="410"/>
      <c r="UEL435" s="410"/>
      <c r="UEM435" s="410"/>
      <c r="UEN435" s="410"/>
      <c r="UEO435" s="410"/>
      <c r="UEP435" s="410"/>
      <c r="UEQ435" s="410"/>
      <c r="UER435" s="410"/>
      <c r="UES435" s="410"/>
      <c r="UET435" s="410"/>
      <c r="UEU435" s="410"/>
      <c r="UEV435" s="410"/>
      <c r="UEW435" s="410"/>
      <c r="UEX435" s="410"/>
      <c r="UEY435" s="410"/>
      <c r="UEZ435" s="410"/>
      <c r="UFA435" s="410"/>
      <c r="UFB435" s="410"/>
      <c r="UFC435" s="410"/>
      <c r="UFD435" s="410"/>
      <c r="UFE435" s="410"/>
      <c r="UFF435" s="410"/>
      <c r="UFG435" s="410"/>
      <c r="UFH435" s="410"/>
      <c r="UFI435" s="410"/>
      <c r="UFJ435" s="410"/>
      <c r="UFK435" s="410"/>
      <c r="UFL435" s="410"/>
      <c r="UFM435" s="410"/>
      <c r="UFN435" s="410"/>
      <c r="UFO435" s="410"/>
      <c r="UFP435" s="410"/>
      <c r="UFQ435" s="410"/>
      <c r="UFR435" s="410"/>
      <c r="UFS435" s="410"/>
      <c r="UFT435" s="410"/>
      <c r="UFU435" s="410"/>
      <c r="UFV435" s="410"/>
      <c r="UFW435" s="410"/>
      <c r="UFX435" s="410"/>
      <c r="UFY435" s="410"/>
      <c r="UFZ435" s="410"/>
      <c r="UGA435" s="410"/>
      <c r="UGB435" s="410"/>
      <c r="UGC435" s="410"/>
      <c r="UGD435" s="410"/>
      <c r="UGE435" s="410"/>
      <c r="UGF435" s="410"/>
      <c r="UGG435" s="410"/>
      <c r="UGH435" s="410"/>
      <c r="UGI435" s="410"/>
      <c r="UGJ435" s="410"/>
      <c r="UGK435" s="410"/>
      <c r="UGL435" s="410"/>
      <c r="UGM435" s="410"/>
      <c r="UGN435" s="410"/>
      <c r="UGO435" s="410"/>
      <c r="UGP435" s="410"/>
      <c r="UGQ435" s="410"/>
      <c r="UGR435" s="410"/>
      <c r="UGS435" s="410"/>
      <c r="UGT435" s="410"/>
      <c r="UGU435" s="410"/>
      <c r="UGV435" s="410"/>
      <c r="UGW435" s="410"/>
      <c r="UGX435" s="410"/>
      <c r="UGY435" s="410"/>
      <c r="UGZ435" s="410"/>
      <c r="UHA435" s="410"/>
      <c r="UHB435" s="410"/>
      <c r="UHC435" s="410"/>
      <c r="UHD435" s="410"/>
      <c r="UHE435" s="410"/>
      <c r="UHF435" s="410"/>
      <c r="UHG435" s="410"/>
      <c r="UHH435" s="410"/>
      <c r="UHI435" s="410"/>
      <c r="UHJ435" s="410"/>
      <c r="UHK435" s="410"/>
      <c r="UHL435" s="410"/>
      <c r="UHM435" s="410"/>
      <c r="UHN435" s="410"/>
      <c r="UHO435" s="410"/>
      <c r="UHP435" s="410"/>
      <c r="UHQ435" s="410"/>
      <c r="UHR435" s="410"/>
      <c r="UHS435" s="410"/>
      <c r="UHT435" s="410"/>
      <c r="UHU435" s="410"/>
      <c r="UHV435" s="410"/>
      <c r="UHW435" s="410"/>
      <c r="UHX435" s="410"/>
      <c r="UHY435" s="410"/>
      <c r="UHZ435" s="410"/>
      <c r="UIA435" s="410"/>
      <c r="UIB435" s="410"/>
      <c r="UIC435" s="410"/>
      <c r="UID435" s="410"/>
      <c r="UIE435" s="410"/>
      <c r="UIF435" s="410"/>
      <c r="UIG435" s="410"/>
      <c r="UIH435" s="410"/>
      <c r="UII435" s="410"/>
      <c r="UIJ435" s="410"/>
      <c r="UIK435" s="410"/>
      <c r="UIL435" s="410"/>
      <c r="UIM435" s="410"/>
      <c r="UIN435" s="410"/>
      <c r="UIO435" s="410"/>
      <c r="UIP435" s="410"/>
      <c r="UIQ435" s="410"/>
      <c r="UIR435" s="410"/>
      <c r="UIS435" s="410"/>
      <c r="UIT435" s="410"/>
      <c r="UIU435" s="410"/>
      <c r="UIV435" s="410"/>
      <c r="UIW435" s="410"/>
      <c r="UIX435" s="410"/>
      <c r="UIY435" s="410"/>
      <c r="UIZ435" s="410"/>
      <c r="UJA435" s="410"/>
      <c r="UJB435" s="410"/>
      <c r="UJC435" s="410"/>
      <c r="UJD435" s="410"/>
      <c r="UJE435" s="410"/>
      <c r="UJF435" s="410"/>
      <c r="UJG435" s="410"/>
      <c r="UJH435" s="410"/>
      <c r="UJI435" s="410"/>
      <c r="UJJ435" s="410"/>
      <c r="UJK435" s="410"/>
      <c r="UJL435" s="410"/>
      <c r="UJM435" s="410"/>
      <c r="UJN435" s="410"/>
      <c r="UJO435" s="410"/>
      <c r="UJP435" s="410"/>
      <c r="UJQ435" s="410"/>
      <c r="UJR435" s="410"/>
      <c r="UJS435" s="410"/>
      <c r="UJT435" s="410"/>
      <c r="UJU435" s="410"/>
      <c r="UJV435" s="410"/>
      <c r="UJW435" s="410"/>
      <c r="UJX435" s="410"/>
      <c r="UJY435" s="410"/>
      <c r="UJZ435" s="410"/>
      <c r="UKA435" s="410"/>
      <c r="UKB435" s="410"/>
      <c r="UKC435" s="410"/>
      <c r="UKD435" s="410"/>
      <c r="UKE435" s="410"/>
      <c r="UKF435" s="410"/>
      <c r="UKG435" s="410"/>
      <c r="UKH435" s="410"/>
      <c r="UKI435" s="410"/>
      <c r="UKJ435" s="410"/>
      <c r="UKK435" s="410"/>
      <c r="UKL435" s="410"/>
      <c r="UKM435" s="410"/>
      <c r="UKN435" s="410"/>
      <c r="UKO435" s="410"/>
      <c r="UKP435" s="410"/>
      <c r="UKQ435" s="410"/>
      <c r="UKR435" s="410"/>
      <c r="UKS435" s="410"/>
      <c r="UKT435" s="410"/>
      <c r="UKU435" s="410"/>
      <c r="UKV435" s="410"/>
      <c r="UKW435" s="410"/>
      <c r="UKX435" s="410"/>
      <c r="UKY435" s="410"/>
      <c r="UKZ435" s="410"/>
      <c r="ULA435" s="410"/>
      <c r="ULB435" s="410"/>
      <c r="ULC435" s="410"/>
      <c r="ULD435" s="410"/>
      <c r="ULE435" s="410"/>
      <c r="ULF435" s="410"/>
      <c r="ULG435" s="410"/>
      <c r="ULH435" s="410"/>
      <c r="ULI435" s="410"/>
      <c r="ULJ435" s="410"/>
      <c r="ULK435" s="410"/>
      <c r="ULL435" s="410"/>
      <c r="ULM435" s="410"/>
      <c r="ULN435" s="410"/>
      <c r="ULO435" s="410"/>
      <c r="ULP435" s="410"/>
      <c r="ULQ435" s="410"/>
      <c r="ULR435" s="410"/>
      <c r="ULS435" s="410"/>
      <c r="ULT435" s="410"/>
      <c r="ULU435" s="410"/>
      <c r="ULV435" s="410"/>
      <c r="ULW435" s="410"/>
      <c r="ULX435" s="410"/>
      <c r="ULY435" s="410"/>
      <c r="ULZ435" s="410"/>
      <c r="UMA435" s="410"/>
      <c r="UMB435" s="410"/>
      <c r="UMC435" s="410"/>
      <c r="UMD435" s="410"/>
      <c r="UME435" s="410"/>
      <c r="UMF435" s="410"/>
      <c r="UMG435" s="410"/>
      <c r="UMH435" s="410"/>
      <c r="UMI435" s="410"/>
      <c r="UMJ435" s="410"/>
      <c r="UMK435" s="410"/>
      <c r="UML435" s="410"/>
      <c r="UMM435" s="410"/>
      <c r="UMN435" s="410"/>
      <c r="UMO435" s="410"/>
      <c r="UMP435" s="410"/>
      <c r="UMQ435" s="410"/>
      <c r="UMR435" s="410"/>
      <c r="UMS435" s="410"/>
      <c r="UMT435" s="410"/>
      <c r="UMU435" s="410"/>
      <c r="UMV435" s="410"/>
      <c r="UMW435" s="410"/>
      <c r="UMX435" s="410"/>
      <c r="UMY435" s="410"/>
      <c r="UMZ435" s="410"/>
      <c r="UNA435" s="410"/>
      <c r="UNB435" s="410"/>
      <c r="UNC435" s="410"/>
      <c r="UND435" s="410"/>
      <c r="UNE435" s="410"/>
      <c r="UNF435" s="410"/>
      <c r="UNG435" s="410"/>
      <c r="UNH435" s="410"/>
      <c r="UNI435" s="410"/>
      <c r="UNJ435" s="410"/>
      <c r="UNK435" s="410"/>
      <c r="UNL435" s="410"/>
      <c r="UNM435" s="410"/>
      <c r="UNN435" s="410"/>
      <c r="UNO435" s="410"/>
      <c r="UNP435" s="410"/>
      <c r="UNQ435" s="410"/>
      <c r="UNR435" s="410"/>
      <c r="UNS435" s="410"/>
      <c r="UNT435" s="410"/>
      <c r="UNU435" s="410"/>
      <c r="UNV435" s="410"/>
      <c r="UNW435" s="410"/>
      <c r="UNX435" s="410"/>
      <c r="UNY435" s="410"/>
      <c r="UNZ435" s="410"/>
      <c r="UOA435" s="410"/>
      <c r="UOB435" s="410"/>
      <c r="UOC435" s="410"/>
      <c r="UOD435" s="410"/>
      <c r="UOE435" s="410"/>
      <c r="UOF435" s="410"/>
      <c r="UOG435" s="410"/>
      <c r="UOH435" s="410"/>
      <c r="UOI435" s="410"/>
      <c r="UOJ435" s="410"/>
      <c r="UOK435" s="410"/>
      <c r="UOL435" s="410"/>
      <c r="UOM435" s="410"/>
      <c r="UON435" s="410"/>
      <c r="UOO435" s="410"/>
      <c r="UOP435" s="410"/>
      <c r="UOQ435" s="410"/>
      <c r="UOR435" s="410"/>
      <c r="UOS435" s="410"/>
      <c r="UOT435" s="410"/>
      <c r="UOU435" s="410"/>
      <c r="UOV435" s="410"/>
      <c r="UOW435" s="410"/>
      <c r="UOX435" s="410"/>
      <c r="UOY435" s="410"/>
      <c r="UOZ435" s="410"/>
      <c r="UPA435" s="410"/>
      <c r="UPB435" s="410"/>
      <c r="UPC435" s="410"/>
      <c r="UPD435" s="410"/>
      <c r="UPE435" s="410"/>
      <c r="UPF435" s="410"/>
      <c r="UPG435" s="410"/>
      <c r="UPH435" s="410"/>
      <c r="UPI435" s="410"/>
      <c r="UPJ435" s="410"/>
      <c r="UPK435" s="410"/>
      <c r="UPL435" s="410"/>
      <c r="UPM435" s="410"/>
      <c r="UPN435" s="410"/>
      <c r="UPO435" s="410"/>
      <c r="UPP435" s="410"/>
      <c r="UPQ435" s="410"/>
      <c r="UPR435" s="410"/>
      <c r="UPS435" s="410"/>
      <c r="UPT435" s="410"/>
      <c r="UPU435" s="410"/>
      <c r="UPV435" s="410"/>
      <c r="UPW435" s="410"/>
      <c r="UPX435" s="410"/>
      <c r="UPY435" s="410"/>
      <c r="UPZ435" s="410"/>
      <c r="UQA435" s="410"/>
      <c r="UQB435" s="410"/>
      <c r="UQC435" s="410"/>
      <c r="UQD435" s="410"/>
      <c r="UQE435" s="410"/>
      <c r="UQF435" s="410"/>
      <c r="UQG435" s="410"/>
      <c r="UQH435" s="410"/>
      <c r="UQI435" s="410"/>
      <c r="UQJ435" s="410"/>
      <c r="UQK435" s="410"/>
      <c r="UQL435" s="410"/>
      <c r="UQM435" s="410"/>
      <c r="UQN435" s="410"/>
      <c r="UQO435" s="410"/>
      <c r="UQP435" s="410"/>
      <c r="UQQ435" s="410"/>
      <c r="UQR435" s="410"/>
      <c r="UQS435" s="410"/>
      <c r="UQT435" s="410"/>
      <c r="UQU435" s="410"/>
      <c r="UQV435" s="410"/>
      <c r="UQW435" s="410"/>
      <c r="UQX435" s="410"/>
      <c r="UQY435" s="410"/>
      <c r="UQZ435" s="410"/>
      <c r="URA435" s="410"/>
      <c r="URB435" s="410"/>
      <c r="URC435" s="410"/>
      <c r="URD435" s="410"/>
      <c r="URE435" s="410"/>
      <c r="URF435" s="410"/>
      <c r="URG435" s="410"/>
      <c r="URH435" s="410"/>
      <c r="URI435" s="410"/>
      <c r="URJ435" s="410"/>
      <c r="URK435" s="410"/>
      <c r="URL435" s="410"/>
      <c r="URM435" s="410"/>
      <c r="URN435" s="410"/>
      <c r="URO435" s="410"/>
      <c r="URP435" s="410"/>
      <c r="URQ435" s="410"/>
      <c r="URR435" s="410"/>
      <c r="URS435" s="410"/>
      <c r="URT435" s="410"/>
      <c r="URU435" s="410"/>
      <c r="URV435" s="410"/>
      <c r="URW435" s="410"/>
      <c r="URX435" s="410"/>
      <c r="URY435" s="410"/>
      <c r="URZ435" s="410"/>
      <c r="USA435" s="410"/>
      <c r="USB435" s="410"/>
      <c r="USC435" s="410"/>
      <c r="USD435" s="410"/>
      <c r="USE435" s="410"/>
      <c r="USF435" s="410"/>
      <c r="USG435" s="410"/>
      <c r="USH435" s="410"/>
      <c r="USI435" s="410"/>
      <c r="USJ435" s="410"/>
      <c r="USK435" s="410"/>
      <c r="USL435" s="410"/>
      <c r="USM435" s="410"/>
      <c r="USN435" s="410"/>
      <c r="USO435" s="410"/>
      <c r="USP435" s="410"/>
      <c r="USQ435" s="410"/>
      <c r="USR435" s="410"/>
      <c r="USS435" s="410"/>
      <c r="UST435" s="410"/>
      <c r="USU435" s="410"/>
      <c r="USV435" s="410"/>
      <c r="USW435" s="410"/>
      <c r="USX435" s="410"/>
      <c r="USY435" s="410"/>
      <c r="USZ435" s="410"/>
      <c r="UTA435" s="410"/>
      <c r="UTB435" s="410"/>
      <c r="UTC435" s="410"/>
      <c r="UTD435" s="410"/>
      <c r="UTE435" s="410"/>
      <c r="UTF435" s="410"/>
      <c r="UTG435" s="410"/>
      <c r="UTH435" s="410"/>
      <c r="UTI435" s="410"/>
      <c r="UTJ435" s="410"/>
      <c r="UTK435" s="410"/>
      <c r="UTL435" s="410"/>
      <c r="UTM435" s="410"/>
      <c r="UTN435" s="410"/>
      <c r="UTO435" s="410"/>
      <c r="UTP435" s="410"/>
      <c r="UTQ435" s="410"/>
      <c r="UTR435" s="410"/>
      <c r="UTS435" s="410"/>
      <c r="UTT435" s="410"/>
      <c r="UTU435" s="410"/>
      <c r="UTV435" s="410"/>
      <c r="UTW435" s="410"/>
      <c r="UTX435" s="410"/>
      <c r="UTY435" s="410"/>
      <c r="UTZ435" s="410"/>
      <c r="UUA435" s="410"/>
      <c r="UUB435" s="410"/>
      <c r="UUC435" s="410"/>
      <c r="UUD435" s="410"/>
      <c r="UUE435" s="410"/>
      <c r="UUF435" s="410"/>
      <c r="UUG435" s="410"/>
      <c r="UUH435" s="410"/>
      <c r="UUI435" s="410"/>
      <c r="UUJ435" s="410"/>
      <c r="UUK435" s="410"/>
      <c r="UUL435" s="410"/>
      <c r="UUM435" s="410"/>
      <c r="UUN435" s="410"/>
      <c r="UUO435" s="410"/>
      <c r="UUP435" s="410"/>
      <c r="UUQ435" s="410"/>
      <c r="UUR435" s="410"/>
      <c r="UUS435" s="410"/>
      <c r="UUT435" s="410"/>
      <c r="UUU435" s="410"/>
      <c r="UUV435" s="410"/>
      <c r="UUW435" s="410"/>
      <c r="UUX435" s="410"/>
      <c r="UUY435" s="410"/>
      <c r="UUZ435" s="410"/>
      <c r="UVA435" s="410"/>
      <c r="UVB435" s="410"/>
      <c r="UVC435" s="410"/>
      <c r="UVD435" s="410"/>
      <c r="UVE435" s="410"/>
      <c r="UVF435" s="410"/>
      <c r="UVG435" s="410"/>
      <c r="UVH435" s="410"/>
      <c r="UVI435" s="410"/>
      <c r="UVJ435" s="410"/>
      <c r="UVK435" s="410"/>
      <c r="UVL435" s="410"/>
      <c r="UVM435" s="410"/>
      <c r="UVN435" s="410"/>
      <c r="UVO435" s="410"/>
      <c r="UVP435" s="410"/>
      <c r="UVQ435" s="410"/>
      <c r="UVR435" s="410"/>
      <c r="UVS435" s="410"/>
      <c r="UVT435" s="410"/>
      <c r="UVU435" s="410"/>
      <c r="UVV435" s="410"/>
      <c r="UVW435" s="410"/>
      <c r="UVX435" s="410"/>
      <c r="UVY435" s="410"/>
      <c r="UVZ435" s="410"/>
      <c r="UWA435" s="410"/>
      <c r="UWB435" s="410"/>
      <c r="UWC435" s="410"/>
      <c r="UWD435" s="410"/>
      <c r="UWE435" s="410"/>
      <c r="UWF435" s="410"/>
      <c r="UWG435" s="410"/>
      <c r="UWH435" s="410"/>
      <c r="UWI435" s="410"/>
      <c r="UWJ435" s="410"/>
      <c r="UWK435" s="410"/>
      <c r="UWL435" s="410"/>
      <c r="UWM435" s="410"/>
      <c r="UWN435" s="410"/>
      <c r="UWO435" s="410"/>
      <c r="UWP435" s="410"/>
      <c r="UWQ435" s="410"/>
      <c r="UWR435" s="410"/>
      <c r="UWS435" s="410"/>
      <c r="UWT435" s="410"/>
      <c r="UWU435" s="410"/>
      <c r="UWV435" s="410"/>
      <c r="UWW435" s="410"/>
      <c r="UWX435" s="410"/>
      <c r="UWY435" s="410"/>
      <c r="UWZ435" s="410"/>
      <c r="UXA435" s="410"/>
      <c r="UXB435" s="410"/>
      <c r="UXC435" s="410"/>
      <c r="UXD435" s="410"/>
      <c r="UXE435" s="410"/>
      <c r="UXF435" s="410"/>
      <c r="UXG435" s="410"/>
      <c r="UXH435" s="410"/>
      <c r="UXI435" s="410"/>
      <c r="UXJ435" s="410"/>
      <c r="UXK435" s="410"/>
      <c r="UXL435" s="410"/>
      <c r="UXM435" s="410"/>
      <c r="UXN435" s="410"/>
      <c r="UXO435" s="410"/>
      <c r="UXP435" s="410"/>
      <c r="UXQ435" s="410"/>
      <c r="UXR435" s="410"/>
      <c r="UXS435" s="410"/>
      <c r="UXT435" s="410"/>
      <c r="UXU435" s="410"/>
      <c r="UXV435" s="410"/>
      <c r="UXW435" s="410"/>
      <c r="UXX435" s="410"/>
      <c r="UXY435" s="410"/>
      <c r="UXZ435" s="410"/>
      <c r="UYA435" s="410"/>
      <c r="UYB435" s="410"/>
      <c r="UYC435" s="410"/>
      <c r="UYD435" s="410"/>
      <c r="UYE435" s="410"/>
      <c r="UYF435" s="410"/>
      <c r="UYG435" s="410"/>
      <c r="UYH435" s="410"/>
      <c r="UYI435" s="410"/>
      <c r="UYJ435" s="410"/>
      <c r="UYK435" s="410"/>
      <c r="UYL435" s="410"/>
      <c r="UYM435" s="410"/>
      <c r="UYN435" s="410"/>
      <c r="UYO435" s="410"/>
      <c r="UYP435" s="410"/>
      <c r="UYQ435" s="410"/>
      <c r="UYR435" s="410"/>
      <c r="UYS435" s="410"/>
      <c r="UYT435" s="410"/>
      <c r="UYU435" s="410"/>
      <c r="UYV435" s="410"/>
      <c r="UYW435" s="410"/>
      <c r="UYX435" s="410"/>
      <c r="UYY435" s="410"/>
      <c r="UYZ435" s="410"/>
      <c r="UZA435" s="410"/>
      <c r="UZB435" s="410"/>
      <c r="UZC435" s="410"/>
      <c r="UZD435" s="410"/>
      <c r="UZE435" s="410"/>
      <c r="UZF435" s="410"/>
      <c r="UZG435" s="410"/>
      <c r="UZH435" s="410"/>
      <c r="UZI435" s="410"/>
      <c r="UZJ435" s="410"/>
      <c r="UZK435" s="410"/>
      <c r="UZL435" s="410"/>
      <c r="UZM435" s="410"/>
      <c r="UZN435" s="410"/>
      <c r="UZO435" s="410"/>
      <c r="UZP435" s="410"/>
      <c r="UZQ435" s="410"/>
      <c r="UZR435" s="410"/>
      <c r="UZS435" s="410"/>
      <c r="UZT435" s="410"/>
      <c r="UZU435" s="410"/>
      <c r="UZV435" s="410"/>
      <c r="UZW435" s="410"/>
      <c r="UZX435" s="410"/>
      <c r="UZY435" s="410"/>
      <c r="UZZ435" s="410"/>
      <c r="VAA435" s="410"/>
      <c r="VAB435" s="410"/>
      <c r="VAC435" s="410"/>
      <c r="VAD435" s="410"/>
      <c r="VAE435" s="410"/>
      <c r="VAF435" s="410"/>
      <c r="VAG435" s="410"/>
      <c r="VAH435" s="410"/>
      <c r="VAI435" s="410"/>
      <c r="VAJ435" s="410"/>
      <c r="VAK435" s="410"/>
      <c r="VAL435" s="410"/>
      <c r="VAM435" s="410"/>
      <c r="VAN435" s="410"/>
      <c r="VAO435" s="410"/>
      <c r="VAP435" s="410"/>
      <c r="VAQ435" s="410"/>
      <c r="VAR435" s="410"/>
      <c r="VAS435" s="410"/>
      <c r="VAT435" s="410"/>
      <c r="VAU435" s="410"/>
      <c r="VAV435" s="410"/>
      <c r="VAW435" s="410"/>
      <c r="VAX435" s="410"/>
      <c r="VAY435" s="410"/>
      <c r="VAZ435" s="410"/>
      <c r="VBA435" s="410"/>
      <c r="VBB435" s="410"/>
      <c r="VBC435" s="410"/>
      <c r="VBD435" s="410"/>
      <c r="VBE435" s="410"/>
      <c r="VBF435" s="410"/>
      <c r="VBG435" s="410"/>
      <c r="VBH435" s="410"/>
      <c r="VBI435" s="410"/>
      <c r="VBJ435" s="410"/>
      <c r="VBK435" s="410"/>
      <c r="VBL435" s="410"/>
      <c r="VBM435" s="410"/>
      <c r="VBN435" s="410"/>
      <c r="VBO435" s="410"/>
      <c r="VBP435" s="410"/>
      <c r="VBQ435" s="410"/>
      <c r="VBR435" s="410"/>
      <c r="VBS435" s="410"/>
      <c r="VBT435" s="410"/>
      <c r="VBU435" s="410"/>
      <c r="VBV435" s="410"/>
      <c r="VBW435" s="410"/>
      <c r="VBX435" s="410"/>
      <c r="VBY435" s="410"/>
      <c r="VBZ435" s="410"/>
      <c r="VCA435" s="410"/>
      <c r="VCB435" s="410"/>
      <c r="VCC435" s="410"/>
      <c r="VCD435" s="410"/>
      <c r="VCE435" s="410"/>
      <c r="VCF435" s="410"/>
      <c r="VCG435" s="410"/>
      <c r="VCH435" s="410"/>
      <c r="VCI435" s="410"/>
      <c r="VCJ435" s="410"/>
      <c r="VCK435" s="410"/>
      <c r="VCL435" s="410"/>
      <c r="VCM435" s="410"/>
      <c r="VCN435" s="410"/>
      <c r="VCO435" s="410"/>
      <c r="VCP435" s="410"/>
      <c r="VCQ435" s="410"/>
      <c r="VCR435" s="410"/>
      <c r="VCS435" s="410"/>
      <c r="VCT435" s="410"/>
      <c r="VCU435" s="410"/>
      <c r="VCV435" s="410"/>
      <c r="VCW435" s="410"/>
      <c r="VCX435" s="410"/>
      <c r="VCY435" s="410"/>
      <c r="VCZ435" s="410"/>
      <c r="VDA435" s="410"/>
      <c r="VDB435" s="410"/>
      <c r="VDC435" s="410"/>
      <c r="VDD435" s="410"/>
      <c r="VDE435" s="410"/>
      <c r="VDF435" s="410"/>
      <c r="VDG435" s="410"/>
      <c r="VDH435" s="410"/>
      <c r="VDI435" s="410"/>
      <c r="VDJ435" s="410"/>
      <c r="VDK435" s="410"/>
      <c r="VDL435" s="410"/>
      <c r="VDM435" s="410"/>
      <c r="VDN435" s="410"/>
      <c r="VDO435" s="410"/>
      <c r="VDP435" s="410"/>
      <c r="VDQ435" s="410"/>
      <c r="VDR435" s="410"/>
      <c r="VDS435" s="410"/>
      <c r="VDT435" s="410"/>
      <c r="VDU435" s="410"/>
      <c r="VDV435" s="410"/>
      <c r="VDW435" s="410"/>
      <c r="VDX435" s="410"/>
      <c r="VDY435" s="410"/>
      <c r="VDZ435" s="410"/>
      <c r="VEA435" s="410"/>
      <c r="VEB435" s="410"/>
      <c r="VEC435" s="410"/>
      <c r="VED435" s="410"/>
      <c r="VEE435" s="410"/>
      <c r="VEF435" s="410"/>
      <c r="VEG435" s="410"/>
      <c r="VEH435" s="410"/>
      <c r="VEI435" s="410"/>
      <c r="VEJ435" s="410"/>
      <c r="VEK435" s="410"/>
      <c r="VEL435" s="410"/>
      <c r="VEM435" s="410"/>
      <c r="VEN435" s="410"/>
      <c r="VEO435" s="410"/>
      <c r="VEP435" s="410"/>
      <c r="VEQ435" s="410"/>
      <c r="VER435" s="410"/>
      <c r="VES435" s="410"/>
      <c r="VET435" s="410"/>
      <c r="VEU435" s="410"/>
      <c r="VEV435" s="410"/>
      <c r="VEW435" s="410"/>
      <c r="VEX435" s="410"/>
      <c r="VEY435" s="410"/>
      <c r="VEZ435" s="410"/>
      <c r="VFA435" s="410"/>
      <c r="VFB435" s="410"/>
      <c r="VFC435" s="410"/>
      <c r="VFD435" s="410"/>
      <c r="VFE435" s="410"/>
      <c r="VFF435" s="410"/>
      <c r="VFG435" s="410"/>
      <c r="VFH435" s="410"/>
      <c r="VFI435" s="410"/>
      <c r="VFJ435" s="410"/>
      <c r="VFK435" s="410"/>
      <c r="VFL435" s="410"/>
      <c r="VFM435" s="410"/>
      <c r="VFN435" s="410"/>
      <c r="VFO435" s="410"/>
      <c r="VFP435" s="410"/>
      <c r="VFQ435" s="410"/>
      <c r="VFR435" s="410"/>
      <c r="VFS435" s="410"/>
      <c r="VFT435" s="410"/>
      <c r="VFU435" s="410"/>
      <c r="VFV435" s="410"/>
      <c r="VFW435" s="410"/>
      <c r="VFX435" s="410"/>
      <c r="VFY435" s="410"/>
      <c r="VFZ435" s="410"/>
      <c r="VGA435" s="410"/>
      <c r="VGB435" s="410"/>
      <c r="VGC435" s="410"/>
      <c r="VGD435" s="410"/>
      <c r="VGE435" s="410"/>
      <c r="VGF435" s="410"/>
      <c r="VGG435" s="410"/>
      <c r="VGH435" s="410"/>
      <c r="VGI435" s="410"/>
      <c r="VGJ435" s="410"/>
      <c r="VGK435" s="410"/>
      <c r="VGL435" s="410"/>
      <c r="VGM435" s="410"/>
      <c r="VGN435" s="410"/>
      <c r="VGO435" s="410"/>
      <c r="VGP435" s="410"/>
      <c r="VGQ435" s="410"/>
      <c r="VGR435" s="410"/>
      <c r="VGS435" s="410"/>
      <c r="VGT435" s="410"/>
      <c r="VGU435" s="410"/>
      <c r="VGV435" s="410"/>
      <c r="VGW435" s="410"/>
      <c r="VGX435" s="410"/>
      <c r="VGY435" s="410"/>
      <c r="VGZ435" s="410"/>
      <c r="VHA435" s="410"/>
      <c r="VHB435" s="410"/>
      <c r="VHC435" s="410"/>
      <c r="VHD435" s="410"/>
      <c r="VHE435" s="410"/>
      <c r="VHF435" s="410"/>
      <c r="VHG435" s="410"/>
      <c r="VHH435" s="410"/>
      <c r="VHI435" s="410"/>
      <c r="VHJ435" s="410"/>
      <c r="VHK435" s="410"/>
      <c r="VHL435" s="410"/>
      <c r="VHM435" s="410"/>
      <c r="VHN435" s="410"/>
      <c r="VHO435" s="410"/>
      <c r="VHP435" s="410"/>
      <c r="VHQ435" s="410"/>
      <c r="VHR435" s="410"/>
      <c r="VHS435" s="410"/>
      <c r="VHT435" s="410"/>
      <c r="VHU435" s="410"/>
      <c r="VHV435" s="410"/>
      <c r="VHW435" s="410"/>
      <c r="VHX435" s="410"/>
      <c r="VHY435" s="410"/>
      <c r="VHZ435" s="410"/>
      <c r="VIA435" s="410"/>
      <c r="VIB435" s="410"/>
      <c r="VIC435" s="410"/>
      <c r="VID435" s="410"/>
      <c r="VIE435" s="410"/>
      <c r="VIF435" s="410"/>
      <c r="VIG435" s="410"/>
      <c r="VIH435" s="410"/>
      <c r="VII435" s="410"/>
      <c r="VIJ435" s="410"/>
      <c r="VIK435" s="410"/>
      <c r="VIL435" s="410"/>
      <c r="VIM435" s="410"/>
      <c r="VIN435" s="410"/>
      <c r="VIO435" s="410"/>
      <c r="VIP435" s="410"/>
      <c r="VIQ435" s="410"/>
      <c r="VIR435" s="410"/>
      <c r="VIS435" s="410"/>
      <c r="VIT435" s="410"/>
      <c r="VIU435" s="410"/>
      <c r="VIV435" s="410"/>
      <c r="VIW435" s="410"/>
      <c r="VIX435" s="410"/>
      <c r="VIY435" s="410"/>
      <c r="VIZ435" s="410"/>
      <c r="VJA435" s="410"/>
      <c r="VJB435" s="410"/>
      <c r="VJC435" s="410"/>
      <c r="VJD435" s="410"/>
      <c r="VJE435" s="410"/>
      <c r="VJF435" s="410"/>
      <c r="VJG435" s="410"/>
      <c r="VJH435" s="410"/>
      <c r="VJI435" s="410"/>
      <c r="VJJ435" s="410"/>
      <c r="VJK435" s="410"/>
      <c r="VJL435" s="410"/>
      <c r="VJM435" s="410"/>
      <c r="VJN435" s="410"/>
      <c r="VJO435" s="410"/>
      <c r="VJP435" s="410"/>
      <c r="VJQ435" s="410"/>
      <c r="VJR435" s="410"/>
      <c r="VJS435" s="410"/>
      <c r="VJT435" s="410"/>
      <c r="VJU435" s="410"/>
      <c r="VJV435" s="410"/>
      <c r="VJW435" s="410"/>
      <c r="VJX435" s="410"/>
      <c r="VJY435" s="410"/>
      <c r="VJZ435" s="410"/>
      <c r="VKA435" s="410"/>
      <c r="VKB435" s="410"/>
      <c r="VKC435" s="410"/>
      <c r="VKD435" s="410"/>
      <c r="VKE435" s="410"/>
      <c r="VKF435" s="410"/>
      <c r="VKG435" s="410"/>
      <c r="VKH435" s="410"/>
      <c r="VKI435" s="410"/>
      <c r="VKJ435" s="410"/>
      <c r="VKK435" s="410"/>
      <c r="VKL435" s="410"/>
      <c r="VKM435" s="410"/>
      <c r="VKN435" s="410"/>
      <c r="VKO435" s="410"/>
      <c r="VKP435" s="410"/>
      <c r="VKQ435" s="410"/>
      <c r="VKR435" s="410"/>
      <c r="VKS435" s="410"/>
      <c r="VKT435" s="410"/>
      <c r="VKU435" s="410"/>
      <c r="VKV435" s="410"/>
      <c r="VKW435" s="410"/>
      <c r="VKX435" s="410"/>
      <c r="VKY435" s="410"/>
      <c r="VKZ435" s="410"/>
      <c r="VLA435" s="410"/>
      <c r="VLB435" s="410"/>
      <c r="VLC435" s="410"/>
      <c r="VLD435" s="410"/>
      <c r="VLE435" s="410"/>
      <c r="VLF435" s="410"/>
      <c r="VLG435" s="410"/>
      <c r="VLH435" s="410"/>
      <c r="VLI435" s="410"/>
      <c r="VLJ435" s="410"/>
      <c r="VLK435" s="410"/>
      <c r="VLL435" s="410"/>
      <c r="VLM435" s="410"/>
      <c r="VLN435" s="410"/>
      <c r="VLO435" s="410"/>
      <c r="VLP435" s="410"/>
      <c r="VLQ435" s="410"/>
      <c r="VLR435" s="410"/>
      <c r="VLS435" s="410"/>
      <c r="VLT435" s="410"/>
      <c r="VLU435" s="410"/>
      <c r="VLV435" s="410"/>
      <c r="VLW435" s="410"/>
      <c r="VLX435" s="410"/>
      <c r="VLY435" s="410"/>
      <c r="VLZ435" s="410"/>
      <c r="VMA435" s="410"/>
      <c r="VMB435" s="410"/>
      <c r="VMC435" s="410"/>
      <c r="VMD435" s="410"/>
      <c r="VME435" s="410"/>
      <c r="VMF435" s="410"/>
      <c r="VMG435" s="410"/>
      <c r="VMH435" s="410"/>
      <c r="VMI435" s="410"/>
      <c r="VMJ435" s="410"/>
      <c r="VMK435" s="410"/>
      <c r="VML435" s="410"/>
      <c r="VMM435" s="410"/>
      <c r="VMN435" s="410"/>
      <c r="VMO435" s="410"/>
      <c r="VMP435" s="410"/>
      <c r="VMQ435" s="410"/>
      <c r="VMR435" s="410"/>
      <c r="VMS435" s="410"/>
      <c r="VMT435" s="410"/>
      <c r="VMU435" s="410"/>
      <c r="VMV435" s="410"/>
      <c r="VMW435" s="410"/>
      <c r="VMX435" s="410"/>
      <c r="VMY435" s="410"/>
      <c r="VMZ435" s="410"/>
      <c r="VNA435" s="410"/>
      <c r="VNB435" s="410"/>
      <c r="VNC435" s="410"/>
      <c r="VND435" s="410"/>
      <c r="VNE435" s="410"/>
      <c r="VNF435" s="410"/>
      <c r="VNG435" s="410"/>
      <c r="VNH435" s="410"/>
      <c r="VNI435" s="410"/>
      <c r="VNJ435" s="410"/>
      <c r="VNK435" s="410"/>
      <c r="VNL435" s="410"/>
      <c r="VNM435" s="410"/>
      <c r="VNN435" s="410"/>
      <c r="VNO435" s="410"/>
      <c r="VNP435" s="410"/>
      <c r="VNQ435" s="410"/>
      <c r="VNR435" s="410"/>
      <c r="VNS435" s="410"/>
      <c r="VNT435" s="410"/>
      <c r="VNU435" s="410"/>
      <c r="VNV435" s="410"/>
      <c r="VNW435" s="410"/>
      <c r="VNX435" s="410"/>
      <c r="VNY435" s="410"/>
      <c r="VNZ435" s="410"/>
      <c r="VOA435" s="410"/>
      <c r="VOB435" s="410"/>
      <c r="VOC435" s="410"/>
      <c r="VOD435" s="410"/>
      <c r="VOE435" s="410"/>
      <c r="VOF435" s="410"/>
      <c r="VOG435" s="410"/>
      <c r="VOH435" s="410"/>
      <c r="VOI435" s="410"/>
      <c r="VOJ435" s="410"/>
      <c r="VOK435" s="410"/>
      <c r="VOL435" s="410"/>
      <c r="VOM435" s="410"/>
      <c r="VON435" s="410"/>
      <c r="VOO435" s="410"/>
      <c r="VOP435" s="410"/>
      <c r="VOQ435" s="410"/>
      <c r="VOR435" s="410"/>
      <c r="VOS435" s="410"/>
      <c r="VOT435" s="410"/>
      <c r="VOU435" s="410"/>
      <c r="VOV435" s="410"/>
      <c r="VOW435" s="410"/>
      <c r="VOX435" s="410"/>
      <c r="VOY435" s="410"/>
      <c r="VOZ435" s="410"/>
      <c r="VPA435" s="410"/>
      <c r="VPB435" s="410"/>
      <c r="VPC435" s="410"/>
      <c r="VPD435" s="410"/>
      <c r="VPE435" s="410"/>
      <c r="VPF435" s="410"/>
      <c r="VPG435" s="410"/>
      <c r="VPH435" s="410"/>
      <c r="VPI435" s="410"/>
      <c r="VPJ435" s="410"/>
      <c r="VPK435" s="410"/>
      <c r="VPL435" s="410"/>
      <c r="VPM435" s="410"/>
      <c r="VPN435" s="410"/>
      <c r="VPO435" s="410"/>
      <c r="VPP435" s="410"/>
      <c r="VPQ435" s="410"/>
      <c r="VPR435" s="410"/>
      <c r="VPS435" s="410"/>
      <c r="VPT435" s="410"/>
      <c r="VPU435" s="410"/>
      <c r="VPV435" s="410"/>
      <c r="VPW435" s="410"/>
      <c r="VPX435" s="410"/>
      <c r="VPY435" s="410"/>
      <c r="VPZ435" s="410"/>
      <c r="VQA435" s="410"/>
      <c r="VQB435" s="410"/>
      <c r="VQC435" s="410"/>
      <c r="VQD435" s="410"/>
      <c r="VQE435" s="410"/>
      <c r="VQF435" s="410"/>
      <c r="VQG435" s="410"/>
      <c r="VQH435" s="410"/>
      <c r="VQI435" s="410"/>
      <c r="VQJ435" s="410"/>
      <c r="VQK435" s="410"/>
      <c r="VQL435" s="410"/>
      <c r="VQM435" s="410"/>
      <c r="VQN435" s="410"/>
      <c r="VQO435" s="410"/>
      <c r="VQP435" s="410"/>
      <c r="VQQ435" s="410"/>
      <c r="VQR435" s="410"/>
      <c r="VQS435" s="410"/>
      <c r="VQT435" s="410"/>
      <c r="VQU435" s="410"/>
      <c r="VQV435" s="410"/>
      <c r="VQW435" s="410"/>
      <c r="VQX435" s="410"/>
      <c r="VQY435" s="410"/>
      <c r="VQZ435" s="410"/>
      <c r="VRA435" s="410"/>
      <c r="VRB435" s="410"/>
      <c r="VRC435" s="410"/>
      <c r="VRD435" s="410"/>
      <c r="VRE435" s="410"/>
      <c r="VRF435" s="410"/>
      <c r="VRG435" s="410"/>
      <c r="VRH435" s="410"/>
      <c r="VRI435" s="410"/>
      <c r="VRJ435" s="410"/>
      <c r="VRK435" s="410"/>
      <c r="VRL435" s="410"/>
      <c r="VRM435" s="410"/>
      <c r="VRN435" s="410"/>
      <c r="VRO435" s="410"/>
      <c r="VRP435" s="410"/>
      <c r="VRQ435" s="410"/>
      <c r="VRR435" s="410"/>
      <c r="VRS435" s="410"/>
      <c r="VRT435" s="410"/>
      <c r="VRU435" s="410"/>
      <c r="VRV435" s="410"/>
      <c r="VRW435" s="410"/>
      <c r="VRX435" s="410"/>
      <c r="VRY435" s="410"/>
      <c r="VRZ435" s="410"/>
      <c r="VSA435" s="410"/>
      <c r="VSB435" s="410"/>
      <c r="VSC435" s="410"/>
      <c r="VSD435" s="410"/>
      <c r="VSE435" s="410"/>
      <c r="VSF435" s="410"/>
      <c r="VSG435" s="410"/>
      <c r="VSH435" s="410"/>
      <c r="VSI435" s="410"/>
      <c r="VSJ435" s="410"/>
      <c r="VSK435" s="410"/>
      <c r="VSL435" s="410"/>
      <c r="VSM435" s="410"/>
      <c r="VSN435" s="410"/>
      <c r="VSO435" s="410"/>
      <c r="VSP435" s="410"/>
      <c r="VSQ435" s="410"/>
      <c r="VSR435" s="410"/>
      <c r="VSS435" s="410"/>
      <c r="VST435" s="410"/>
      <c r="VSU435" s="410"/>
      <c r="VSV435" s="410"/>
      <c r="VSW435" s="410"/>
      <c r="VSX435" s="410"/>
      <c r="VSY435" s="410"/>
      <c r="VSZ435" s="410"/>
      <c r="VTA435" s="410"/>
      <c r="VTB435" s="410"/>
      <c r="VTC435" s="410"/>
      <c r="VTD435" s="410"/>
      <c r="VTE435" s="410"/>
      <c r="VTF435" s="410"/>
      <c r="VTG435" s="410"/>
      <c r="VTH435" s="410"/>
      <c r="VTI435" s="410"/>
      <c r="VTJ435" s="410"/>
      <c r="VTK435" s="410"/>
      <c r="VTL435" s="410"/>
      <c r="VTM435" s="410"/>
      <c r="VTN435" s="410"/>
      <c r="VTO435" s="410"/>
      <c r="VTP435" s="410"/>
      <c r="VTQ435" s="410"/>
      <c r="VTR435" s="410"/>
      <c r="VTS435" s="410"/>
      <c r="VTT435" s="410"/>
      <c r="VTU435" s="410"/>
      <c r="VTV435" s="410"/>
      <c r="VTW435" s="410"/>
      <c r="VTX435" s="410"/>
      <c r="VTY435" s="410"/>
      <c r="VTZ435" s="410"/>
      <c r="VUA435" s="410"/>
      <c r="VUB435" s="410"/>
      <c r="VUC435" s="410"/>
      <c r="VUD435" s="410"/>
      <c r="VUE435" s="410"/>
      <c r="VUF435" s="410"/>
      <c r="VUG435" s="410"/>
      <c r="VUH435" s="410"/>
      <c r="VUI435" s="410"/>
      <c r="VUJ435" s="410"/>
      <c r="VUK435" s="410"/>
      <c r="VUL435" s="410"/>
      <c r="VUM435" s="410"/>
      <c r="VUN435" s="410"/>
      <c r="VUO435" s="410"/>
      <c r="VUP435" s="410"/>
      <c r="VUQ435" s="410"/>
      <c r="VUR435" s="410"/>
      <c r="VUS435" s="410"/>
      <c r="VUT435" s="410"/>
      <c r="VUU435" s="410"/>
      <c r="VUV435" s="410"/>
      <c r="VUW435" s="410"/>
      <c r="VUX435" s="410"/>
      <c r="VUY435" s="410"/>
      <c r="VUZ435" s="410"/>
      <c r="VVA435" s="410"/>
      <c r="VVB435" s="410"/>
      <c r="VVC435" s="410"/>
      <c r="VVD435" s="410"/>
      <c r="VVE435" s="410"/>
      <c r="VVF435" s="410"/>
      <c r="VVG435" s="410"/>
      <c r="VVH435" s="410"/>
      <c r="VVI435" s="410"/>
      <c r="VVJ435" s="410"/>
      <c r="VVK435" s="410"/>
      <c r="VVL435" s="410"/>
      <c r="VVM435" s="410"/>
      <c r="VVN435" s="410"/>
      <c r="VVO435" s="410"/>
      <c r="VVP435" s="410"/>
      <c r="VVQ435" s="410"/>
      <c r="VVR435" s="410"/>
      <c r="VVS435" s="410"/>
      <c r="VVT435" s="410"/>
      <c r="VVU435" s="410"/>
      <c r="VVV435" s="410"/>
      <c r="VVW435" s="410"/>
      <c r="VVX435" s="410"/>
      <c r="VVY435" s="410"/>
      <c r="VVZ435" s="410"/>
      <c r="VWA435" s="410"/>
      <c r="VWB435" s="410"/>
      <c r="VWC435" s="410"/>
      <c r="VWD435" s="410"/>
      <c r="VWE435" s="410"/>
      <c r="VWF435" s="410"/>
      <c r="VWG435" s="410"/>
      <c r="VWH435" s="410"/>
      <c r="VWI435" s="410"/>
      <c r="VWJ435" s="410"/>
      <c r="VWK435" s="410"/>
      <c r="VWL435" s="410"/>
      <c r="VWM435" s="410"/>
      <c r="VWN435" s="410"/>
      <c r="VWO435" s="410"/>
      <c r="VWP435" s="410"/>
      <c r="VWQ435" s="410"/>
      <c r="VWR435" s="410"/>
      <c r="VWS435" s="410"/>
      <c r="VWT435" s="410"/>
      <c r="VWU435" s="410"/>
      <c r="VWV435" s="410"/>
      <c r="VWW435" s="410"/>
      <c r="VWX435" s="410"/>
      <c r="VWY435" s="410"/>
      <c r="VWZ435" s="410"/>
      <c r="VXA435" s="410"/>
      <c r="VXB435" s="410"/>
      <c r="VXC435" s="410"/>
      <c r="VXD435" s="410"/>
      <c r="VXE435" s="410"/>
      <c r="VXF435" s="410"/>
      <c r="VXG435" s="410"/>
      <c r="VXH435" s="410"/>
      <c r="VXI435" s="410"/>
      <c r="VXJ435" s="410"/>
      <c r="VXK435" s="410"/>
      <c r="VXL435" s="410"/>
      <c r="VXM435" s="410"/>
      <c r="VXN435" s="410"/>
      <c r="VXO435" s="410"/>
      <c r="VXP435" s="410"/>
      <c r="VXQ435" s="410"/>
      <c r="VXR435" s="410"/>
      <c r="VXS435" s="410"/>
      <c r="VXT435" s="410"/>
      <c r="VXU435" s="410"/>
      <c r="VXV435" s="410"/>
      <c r="VXW435" s="410"/>
      <c r="VXX435" s="410"/>
      <c r="VXY435" s="410"/>
      <c r="VXZ435" s="410"/>
      <c r="VYA435" s="410"/>
      <c r="VYB435" s="410"/>
      <c r="VYC435" s="410"/>
      <c r="VYD435" s="410"/>
      <c r="VYE435" s="410"/>
      <c r="VYF435" s="410"/>
      <c r="VYG435" s="410"/>
      <c r="VYH435" s="410"/>
      <c r="VYI435" s="410"/>
      <c r="VYJ435" s="410"/>
      <c r="VYK435" s="410"/>
      <c r="VYL435" s="410"/>
      <c r="VYM435" s="410"/>
      <c r="VYN435" s="410"/>
      <c r="VYO435" s="410"/>
      <c r="VYP435" s="410"/>
      <c r="VYQ435" s="410"/>
      <c r="VYR435" s="410"/>
      <c r="VYS435" s="410"/>
      <c r="VYT435" s="410"/>
      <c r="VYU435" s="410"/>
      <c r="VYV435" s="410"/>
      <c r="VYW435" s="410"/>
      <c r="VYX435" s="410"/>
      <c r="VYY435" s="410"/>
      <c r="VYZ435" s="410"/>
      <c r="VZA435" s="410"/>
      <c r="VZB435" s="410"/>
      <c r="VZC435" s="410"/>
      <c r="VZD435" s="410"/>
      <c r="VZE435" s="410"/>
      <c r="VZF435" s="410"/>
      <c r="VZG435" s="410"/>
      <c r="VZH435" s="410"/>
      <c r="VZI435" s="410"/>
      <c r="VZJ435" s="410"/>
      <c r="VZK435" s="410"/>
      <c r="VZL435" s="410"/>
      <c r="VZM435" s="410"/>
      <c r="VZN435" s="410"/>
      <c r="VZO435" s="410"/>
      <c r="VZP435" s="410"/>
      <c r="VZQ435" s="410"/>
      <c r="VZR435" s="410"/>
      <c r="VZS435" s="410"/>
      <c r="VZT435" s="410"/>
      <c r="VZU435" s="410"/>
      <c r="VZV435" s="410"/>
      <c r="VZW435" s="410"/>
      <c r="VZX435" s="410"/>
      <c r="VZY435" s="410"/>
      <c r="VZZ435" s="410"/>
      <c r="WAA435" s="410"/>
      <c r="WAB435" s="410"/>
      <c r="WAC435" s="410"/>
      <c r="WAD435" s="410"/>
      <c r="WAE435" s="410"/>
      <c r="WAF435" s="410"/>
      <c r="WAG435" s="410"/>
      <c r="WAH435" s="410"/>
      <c r="WAI435" s="410"/>
      <c r="WAJ435" s="410"/>
      <c r="WAK435" s="410"/>
      <c r="WAL435" s="410"/>
      <c r="WAM435" s="410"/>
      <c r="WAN435" s="410"/>
      <c r="WAO435" s="410"/>
      <c r="WAP435" s="410"/>
      <c r="WAQ435" s="410"/>
      <c r="WAR435" s="410"/>
      <c r="WAS435" s="410"/>
      <c r="WAT435" s="410"/>
      <c r="WAU435" s="410"/>
      <c r="WAV435" s="410"/>
      <c r="WAW435" s="410"/>
      <c r="WAX435" s="410"/>
      <c r="WAY435" s="410"/>
      <c r="WAZ435" s="410"/>
      <c r="WBA435" s="410"/>
      <c r="WBB435" s="410"/>
      <c r="WBC435" s="410"/>
      <c r="WBD435" s="410"/>
      <c r="WBE435" s="410"/>
      <c r="WBF435" s="410"/>
      <c r="WBG435" s="410"/>
      <c r="WBH435" s="410"/>
      <c r="WBI435" s="410"/>
      <c r="WBJ435" s="410"/>
      <c r="WBK435" s="410"/>
      <c r="WBL435" s="410"/>
      <c r="WBM435" s="410"/>
      <c r="WBN435" s="410"/>
      <c r="WBO435" s="410"/>
      <c r="WBP435" s="410"/>
      <c r="WBQ435" s="410"/>
      <c r="WBR435" s="410"/>
      <c r="WBS435" s="410"/>
      <c r="WBT435" s="410"/>
      <c r="WBU435" s="410"/>
      <c r="WBV435" s="410"/>
      <c r="WBW435" s="410"/>
      <c r="WBX435" s="410"/>
      <c r="WBY435" s="410"/>
      <c r="WBZ435" s="410"/>
      <c r="WCA435" s="410"/>
      <c r="WCB435" s="410"/>
      <c r="WCC435" s="410"/>
      <c r="WCD435" s="410"/>
      <c r="WCE435" s="410"/>
      <c r="WCF435" s="410"/>
      <c r="WCG435" s="410"/>
      <c r="WCH435" s="410"/>
      <c r="WCI435" s="410"/>
      <c r="WCJ435" s="410"/>
      <c r="WCK435" s="410"/>
      <c r="WCL435" s="410"/>
      <c r="WCM435" s="410"/>
      <c r="WCN435" s="410"/>
      <c r="WCO435" s="410"/>
      <c r="WCP435" s="410"/>
      <c r="WCQ435" s="410"/>
      <c r="WCR435" s="410"/>
      <c r="WCS435" s="410"/>
      <c r="WCT435" s="410"/>
      <c r="WCU435" s="410"/>
      <c r="WCV435" s="410"/>
      <c r="WCW435" s="410"/>
      <c r="WCX435" s="410"/>
      <c r="WCY435" s="410"/>
      <c r="WCZ435" s="410"/>
      <c r="WDA435" s="410"/>
      <c r="WDB435" s="410"/>
      <c r="WDC435" s="410"/>
      <c r="WDD435" s="410"/>
      <c r="WDE435" s="410"/>
      <c r="WDF435" s="410"/>
      <c r="WDG435" s="410"/>
      <c r="WDH435" s="410"/>
      <c r="WDI435" s="410"/>
      <c r="WDJ435" s="410"/>
      <c r="WDK435" s="410"/>
      <c r="WDL435" s="410"/>
      <c r="WDM435" s="410"/>
      <c r="WDN435" s="410"/>
      <c r="WDO435" s="410"/>
      <c r="WDP435" s="410"/>
      <c r="WDQ435" s="410"/>
      <c r="WDR435" s="410"/>
      <c r="WDS435" s="410"/>
      <c r="WDT435" s="410"/>
      <c r="WDU435" s="410"/>
      <c r="WDV435" s="410"/>
      <c r="WDW435" s="410"/>
      <c r="WDX435" s="410"/>
      <c r="WDY435" s="410"/>
      <c r="WDZ435" s="410"/>
      <c r="WEA435" s="410"/>
      <c r="WEB435" s="410"/>
      <c r="WEC435" s="410"/>
      <c r="WED435" s="410"/>
      <c r="WEE435" s="410"/>
      <c r="WEF435" s="410"/>
      <c r="WEG435" s="410"/>
      <c r="WEH435" s="410"/>
      <c r="WEI435" s="410"/>
      <c r="WEJ435" s="410"/>
      <c r="WEK435" s="410"/>
      <c r="WEL435" s="410"/>
      <c r="WEM435" s="410"/>
      <c r="WEN435" s="410"/>
      <c r="WEO435" s="410"/>
      <c r="WEP435" s="410"/>
      <c r="WEQ435" s="410"/>
      <c r="WER435" s="410"/>
      <c r="WES435" s="410"/>
      <c r="WET435" s="410"/>
      <c r="WEU435" s="410"/>
      <c r="WEV435" s="410"/>
      <c r="WEW435" s="410"/>
      <c r="WEX435" s="410"/>
      <c r="WEY435" s="410"/>
      <c r="WEZ435" s="410"/>
      <c r="WFA435" s="410"/>
      <c r="WFB435" s="410"/>
      <c r="WFC435" s="410"/>
      <c r="WFD435" s="410"/>
      <c r="WFE435" s="410"/>
      <c r="WFF435" s="410"/>
      <c r="WFG435" s="410"/>
      <c r="WFH435" s="410"/>
      <c r="WFI435" s="410"/>
      <c r="WFJ435" s="410"/>
      <c r="WFK435" s="410"/>
      <c r="WFL435" s="410"/>
      <c r="WFM435" s="410"/>
      <c r="WFN435" s="410"/>
      <c r="WFO435" s="410"/>
      <c r="WFP435" s="410"/>
      <c r="WFQ435" s="410"/>
      <c r="WFR435" s="410"/>
      <c r="WFS435" s="410"/>
      <c r="WFT435" s="410"/>
      <c r="WFU435" s="410"/>
      <c r="WFV435" s="410"/>
      <c r="WFW435" s="410"/>
      <c r="WFX435" s="410"/>
      <c r="WFY435" s="410"/>
      <c r="WFZ435" s="410"/>
      <c r="WGA435" s="410"/>
      <c r="WGB435" s="410"/>
      <c r="WGC435" s="410"/>
      <c r="WGD435" s="410"/>
      <c r="WGE435" s="410"/>
      <c r="WGF435" s="410"/>
      <c r="WGG435" s="410"/>
      <c r="WGH435" s="410"/>
      <c r="WGI435" s="410"/>
      <c r="WGJ435" s="410"/>
      <c r="WGK435" s="410"/>
      <c r="WGL435" s="410"/>
      <c r="WGM435" s="410"/>
      <c r="WGN435" s="410"/>
      <c r="WGO435" s="410"/>
      <c r="WGP435" s="410"/>
      <c r="WGQ435" s="410"/>
      <c r="WGR435" s="410"/>
      <c r="WGS435" s="410"/>
      <c r="WGT435" s="410"/>
      <c r="WGU435" s="410"/>
      <c r="WGV435" s="410"/>
      <c r="WGW435" s="410"/>
      <c r="WGX435" s="410"/>
      <c r="WGY435" s="410"/>
      <c r="WGZ435" s="410"/>
      <c r="WHA435" s="410"/>
      <c r="WHB435" s="410"/>
      <c r="WHC435" s="410"/>
      <c r="WHD435" s="410"/>
      <c r="WHE435" s="410"/>
      <c r="WHF435" s="410"/>
      <c r="WHG435" s="410"/>
      <c r="WHH435" s="410"/>
      <c r="WHI435" s="410"/>
      <c r="WHJ435" s="410"/>
      <c r="WHK435" s="410"/>
      <c r="WHL435" s="410"/>
      <c r="WHM435" s="410"/>
      <c r="WHN435" s="410"/>
      <c r="WHO435" s="410"/>
      <c r="WHP435" s="410"/>
      <c r="WHQ435" s="410"/>
      <c r="WHR435" s="410"/>
      <c r="WHS435" s="410"/>
      <c r="WHT435" s="410"/>
      <c r="WHU435" s="410"/>
      <c r="WHV435" s="410"/>
      <c r="WHW435" s="410"/>
      <c r="WHX435" s="410"/>
      <c r="WHY435" s="410"/>
      <c r="WHZ435" s="410"/>
      <c r="WIA435" s="410"/>
      <c r="WIB435" s="410"/>
      <c r="WIC435" s="410"/>
      <c r="WID435" s="410"/>
      <c r="WIE435" s="410"/>
      <c r="WIF435" s="410"/>
      <c r="WIG435" s="410"/>
      <c r="WIH435" s="410"/>
      <c r="WII435" s="410"/>
      <c r="WIJ435" s="410"/>
      <c r="WIK435" s="410"/>
      <c r="WIL435" s="410"/>
      <c r="WIM435" s="410"/>
      <c r="WIN435" s="410"/>
      <c r="WIO435" s="410"/>
      <c r="WIP435" s="410"/>
      <c r="WIQ435" s="410"/>
      <c r="WIR435" s="410"/>
      <c r="WIS435" s="410"/>
      <c r="WIT435" s="410"/>
      <c r="WIU435" s="410"/>
      <c r="WIV435" s="410"/>
      <c r="WIW435" s="410"/>
      <c r="WIX435" s="410"/>
      <c r="WIY435" s="410"/>
      <c r="WIZ435" s="410"/>
      <c r="WJA435" s="410"/>
      <c r="WJB435" s="410"/>
      <c r="WJC435" s="410"/>
      <c r="WJD435" s="410"/>
      <c r="WJE435" s="410"/>
      <c r="WJF435" s="410"/>
      <c r="WJG435" s="410"/>
      <c r="WJH435" s="410"/>
      <c r="WJI435" s="410"/>
      <c r="WJJ435" s="410"/>
      <c r="WJK435" s="410"/>
      <c r="WJL435" s="410"/>
      <c r="WJM435" s="410"/>
      <c r="WJN435" s="410"/>
      <c r="WJO435" s="410"/>
      <c r="WJP435" s="410"/>
      <c r="WJQ435" s="410"/>
      <c r="WJR435" s="410"/>
      <c r="WJS435" s="410"/>
      <c r="WJT435" s="410"/>
      <c r="WJU435" s="410"/>
      <c r="WJV435" s="410"/>
      <c r="WJW435" s="410"/>
      <c r="WJX435" s="410"/>
      <c r="WJY435" s="410"/>
      <c r="WJZ435" s="410"/>
      <c r="WKA435" s="410"/>
      <c r="WKB435" s="410"/>
      <c r="WKC435" s="410"/>
      <c r="WKD435" s="410"/>
      <c r="WKE435" s="410"/>
      <c r="WKF435" s="410"/>
      <c r="WKG435" s="410"/>
      <c r="WKH435" s="410"/>
      <c r="WKI435" s="410"/>
      <c r="WKJ435" s="410"/>
      <c r="WKK435" s="410"/>
      <c r="WKL435" s="410"/>
      <c r="WKM435" s="410"/>
      <c r="WKN435" s="410"/>
      <c r="WKO435" s="410"/>
      <c r="WKP435" s="410"/>
      <c r="WKQ435" s="410"/>
      <c r="WKR435" s="410"/>
      <c r="WKS435" s="410"/>
      <c r="WKT435" s="410"/>
      <c r="WKU435" s="410"/>
      <c r="WKV435" s="410"/>
      <c r="WKW435" s="410"/>
      <c r="WKX435" s="410"/>
      <c r="WKY435" s="410"/>
      <c r="WKZ435" s="410"/>
      <c r="WLA435" s="410"/>
      <c r="WLB435" s="410"/>
      <c r="WLC435" s="410"/>
      <c r="WLD435" s="410"/>
      <c r="WLE435" s="410"/>
      <c r="WLF435" s="410"/>
      <c r="WLG435" s="410"/>
      <c r="WLH435" s="410"/>
      <c r="WLI435" s="410"/>
      <c r="WLJ435" s="410"/>
      <c r="WLK435" s="410"/>
      <c r="WLL435" s="410"/>
      <c r="WLM435" s="410"/>
      <c r="WLN435" s="410"/>
      <c r="WLO435" s="410"/>
      <c r="WLP435" s="410"/>
      <c r="WLQ435" s="410"/>
      <c r="WLR435" s="410"/>
      <c r="WLS435" s="410"/>
      <c r="WLT435" s="410"/>
      <c r="WLU435" s="410"/>
      <c r="WLV435" s="410"/>
      <c r="WLW435" s="410"/>
      <c r="WLX435" s="410"/>
      <c r="WLY435" s="410"/>
      <c r="WLZ435" s="410"/>
      <c r="WMA435" s="410"/>
      <c r="WMB435" s="410"/>
      <c r="WMC435" s="410"/>
      <c r="WMD435" s="410"/>
      <c r="WME435" s="410"/>
      <c r="WMF435" s="410"/>
      <c r="WMG435" s="410"/>
      <c r="WMH435" s="410"/>
      <c r="WMI435" s="410"/>
      <c r="WMJ435" s="410"/>
      <c r="WMK435" s="410"/>
      <c r="WML435" s="410"/>
      <c r="WMM435" s="410"/>
      <c r="WMN435" s="410"/>
      <c r="WMO435" s="410"/>
      <c r="WMP435" s="410"/>
      <c r="WMQ435" s="410"/>
      <c r="WMR435" s="410"/>
      <c r="WMS435" s="410"/>
      <c r="WMT435" s="410"/>
      <c r="WMU435" s="410"/>
      <c r="WMV435" s="410"/>
      <c r="WMW435" s="410"/>
      <c r="WMX435" s="410"/>
      <c r="WMY435" s="410"/>
      <c r="WMZ435" s="410"/>
      <c r="WNA435" s="410"/>
      <c r="WNB435" s="410"/>
      <c r="WNC435" s="410"/>
      <c r="WND435" s="410"/>
      <c r="WNE435" s="410"/>
      <c r="WNF435" s="410"/>
      <c r="WNG435" s="410"/>
      <c r="WNH435" s="410"/>
      <c r="WNI435" s="410"/>
      <c r="WNJ435" s="410"/>
      <c r="WNK435" s="410"/>
      <c r="WNL435" s="410"/>
      <c r="WNM435" s="410"/>
      <c r="WNN435" s="410"/>
      <c r="WNO435" s="410"/>
      <c r="WNP435" s="410"/>
      <c r="WNQ435" s="410"/>
      <c r="WNR435" s="410"/>
      <c r="WNS435" s="410"/>
      <c r="WNT435" s="410"/>
      <c r="WNU435" s="410"/>
      <c r="WNV435" s="410"/>
      <c r="WNW435" s="410"/>
      <c r="WNX435" s="410"/>
      <c r="WNY435" s="410"/>
      <c r="WNZ435" s="410"/>
      <c r="WOA435" s="410"/>
      <c r="WOB435" s="410"/>
      <c r="WOC435" s="410"/>
      <c r="WOD435" s="410"/>
      <c r="WOE435" s="410"/>
      <c r="WOF435" s="410"/>
      <c r="WOG435" s="410"/>
      <c r="WOH435" s="410"/>
      <c r="WOI435" s="410"/>
      <c r="WOJ435" s="410"/>
      <c r="WOK435" s="410"/>
      <c r="WOL435" s="410"/>
      <c r="WOM435" s="410"/>
      <c r="WON435" s="410"/>
      <c r="WOO435" s="410"/>
      <c r="WOP435" s="410"/>
      <c r="WOQ435" s="410"/>
      <c r="WOR435" s="410"/>
      <c r="WOS435" s="410"/>
      <c r="WOT435" s="410"/>
      <c r="WOU435" s="410"/>
      <c r="WOV435" s="410"/>
      <c r="WOW435" s="410"/>
      <c r="WOX435" s="410"/>
      <c r="WOY435" s="410"/>
      <c r="WOZ435" s="410"/>
      <c r="WPA435" s="410"/>
      <c r="WPB435" s="410"/>
      <c r="WPC435" s="410"/>
      <c r="WPD435" s="410"/>
      <c r="WPE435" s="410"/>
      <c r="WPF435" s="410"/>
      <c r="WPG435" s="410"/>
      <c r="WPH435" s="410"/>
      <c r="WPI435" s="410"/>
      <c r="WPJ435" s="410"/>
      <c r="WPK435" s="410"/>
      <c r="WPL435" s="410"/>
      <c r="WPM435" s="410"/>
      <c r="WPN435" s="410"/>
      <c r="WPO435" s="410"/>
      <c r="WPP435" s="410"/>
      <c r="WPQ435" s="410"/>
      <c r="WPR435" s="410"/>
      <c r="WPS435" s="410"/>
      <c r="WPT435" s="410"/>
      <c r="WPU435" s="410"/>
      <c r="WPV435" s="410"/>
      <c r="WPW435" s="410"/>
      <c r="WPX435" s="410"/>
      <c r="WPY435" s="410"/>
      <c r="WPZ435" s="410"/>
      <c r="WQA435" s="410"/>
      <c r="WQB435" s="410"/>
      <c r="WQC435" s="410"/>
      <c r="WQD435" s="410"/>
      <c r="WQE435" s="410"/>
      <c r="WQF435" s="410"/>
      <c r="WQG435" s="410"/>
      <c r="WQH435" s="410"/>
      <c r="WQI435" s="410"/>
      <c r="WQJ435" s="410"/>
      <c r="WQK435" s="410"/>
      <c r="WQL435" s="410"/>
      <c r="WQM435" s="410"/>
      <c r="WQN435" s="410"/>
      <c r="WQO435" s="410"/>
      <c r="WQP435" s="410"/>
      <c r="WQQ435" s="410"/>
      <c r="WQR435" s="410"/>
      <c r="WQS435" s="410"/>
      <c r="WQT435" s="410"/>
      <c r="WQU435" s="410"/>
      <c r="WQV435" s="410"/>
      <c r="WQW435" s="410"/>
      <c r="WQX435" s="410"/>
      <c r="WQY435" s="410"/>
      <c r="WQZ435" s="410"/>
      <c r="WRA435" s="410"/>
      <c r="WRB435" s="410"/>
      <c r="WRC435" s="410"/>
      <c r="WRD435" s="410"/>
      <c r="WRE435" s="410"/>
      <c r="WRF435" s="410"/>
      <c r="WRG435" s="410"/>
      <c r="WRH435" s="410"/>
      <c r="WRI435" s="410"/>
      <c r="WRJ435" s="410"/>
      <c r="WRK435" s="410"/>
      <c r="WRL435" s="410"/>
      <c r="WRM435" s="410"/>
      <c r="WRN435" s="410"/>
      <c r="WRO435" s="410"/>
      <c r="WRP435" s="410"/>
      <c r="WRQ435" s="410"/>
      <c r="WRR435" s="410"/>
      <c r="WRS435" s="410"/>
      <c r="WRT435" s="410"/>
      <c r="WRU435" s="410"/>
      <c r="WRV435" s="410"/>
      <c r="WRW435" s="410"/>
      <c r="WRX435" s="410"/>
      <c r="WRY435" s="410"/>
      <c r="WRZ435" s="410"/>
      <c r="WSA435" s="410"/>
      <c r="WSB435" s="410"/>
      <c r="WSC435" s="410"/>
      <c r="WSD435" s="410"/>
      <c r="WSE435" s="410"/>
      <c r="WSF435" s="410"/>
      <c r="WSG435" s="410"/>
      <c r="WSH435" s="410"/>
      <c r="WSI435" s="410"/>
      <c r="WSJ435" s="410"/>
      <c r="WSK435" s="410"/>
      <c r="WSL435" s="410"/>
      <c r="WSM435" s="410"/>
      <c r="WSN435" s="410"/>
      <c r="WSO435" s="410"/>
      <c r="WSP435" s="410"/>
      <c r="WSQ435" s="410"/>
      <c r="WSR435" s="410"/>
      <c r="WSS435" s="410"/>
      <c r="WST435" s="410"/>
      <c r="WSU435" s="410"/>
      <c r="WSV435" s="410"/>
      <c r="WSW435" s="410"/>
      <c r="WSX435" s="410"/>
      <c r="WSY435" s="410"/>
      <c r="WSZ435" s="410"/>
      <c r="WTA435" s="410"/>
      <c r="WTB435" s="410"/>
      <c r="WTC435" s="410"/>
      <c r="WTD435" s="410"/>
      <c r="WTE435" s="410"/>
      <c r="WTF435" s="410"/>
      <c r="WTG435" s="410"/>
      <c r="WTH435" s="410"/>
      <c r="WTI435" s="410"/>
      <c r="WTJ435" s="410"/>
      <c r="WTK435" s="410"/>
      <c r="WTL435" s="410"/>
      <c r="WTM435" s="410"/>
      <c r="WTN435" s="410"/>
      <c r="WTO435" s="410"/>
      <c r="WTP435" s="410"/>
      <c r="WTQ435" s="410"/>
      <c r="WTR435" s="410"/>
      <c r="WTS435" s="410"/>
      <c r="WTT435" s="410"/>
      <c r="WTU435" s="410"/>
      <c r="WTV435" s="410"/>
      <c r="WTW435" s="410"/>
      <c r="WTX435" s="410"/>
      <c r="WTY435" s="410"/>
      <c r="WTZ435" s="410"/>
      <c r="WUA435" s="410"/>
      <c r="WUB435" s="410"/>
      <c r="WUC435" s="410"/>
      <c r="WUD435" s="410"/>
      <c r="WUE435" s="410"/>
      <c r="WUF435" s="410"/>
      <c r="WUG435" s="410"/>
      <c r="WUH435" s="410"/>
      <c r="WUI435" s="410"/>
      <c r="WUJ435" s="410"/>
      <c r="WUK435" s="410"/>
      <c r="WUL435" s="410"/>
      <c r="WUM435" s="410"/>
      <c r="WUN435" s="410"/>
      <c r="WUO435" s="410"/>
      <c r="WUP435" s="410"/>
      <c r="WUQ435" s="410"/>
      <c r="WUR435" s="410"/>
      <c r="WUS435" s="410"/>
      <c r="WUT435" s="410"/>
      <c r="WUU435" s="410"/>
      <c r="WUV435" s="410"/>
      <c r="WUW435" s="410"/>
      <c r="WUX435" s="410"/>
      <c r="WUY435" s="410"/>
      <c r="WUZ435" s="410"/>
      <c r="WVA435" s="410"/>
      <c r="WVB435" s="410"/>
      <c r="WVC435" s="410"/>
      <c r="WVD435" s="410"/>
      <c r="WVE435" s="410"/>
      <c r="WVF435" s="410"/>
      <c r="WVG435" s="410"/>
      <c r="WVH435" s="410"/>
      <c r="WVI435" s="410"/>
      <c r="WVJ435" s="410"/>
      <c r="WVK435" s="410"/>
      <c r="WVL435" s="410"/>
      <c r="WVM435" s="410"/>
      <c r="WVN435" s="410"/>
      <c r="WVO435" s="410"/>
      <c r="WVP435" s="410"/>
      <c r="WVQ435" s="410"/>
      <c r="WVR435" s="410"/>
      <c r="WVS435" s="410"/>
      <c r="WVT435" s="410"/>
      <c r="WVU435" s="410"/>
      <c r="WVV435" s="410"/>
      <c r="WVW435" s="410"/>
      <c r="WVX435" s="410"/>
      <c r="WVY435" s="410"/>
      <c r="WVZ435" s="410"/>
      <c r="WWA435" s="410"/>
      <c r="WWB435" s="410"/>
      <c r="WWC435" s="410"/>
      <c r="WWD435" s="410"/>
      <c r="WWE435" s="410"/>
      <c r="WWF435" s="410"/>
      <c r="WWG435" s="410"/>
      <c r="WWH435" s="410"/>
      <c r="WWI435" s="410"/>
      <c r="WWJ435" s="410"/>
      <c r="WWK435" s="410"/>
      <c r="WWL435" s="410"/>
      <c r="WWM435" s="410"/>
      <c r="WWN435" s="410"/>
      <c r="WWO435" s="410"/>
      <c r="WWP435" s="410"/>
      <c r="WWQ435" s="410"/>
      <c r="WWR435" s="410"/>
      <c r="WWS435" s="410"/>
      <c r="WWT435" s="410"/>
      <c r="WWU435" s="410"/>
      <c r="WWV435" s="410"/>
      <c r="WWW435" s="410"/>
      <c r="WWX435" s="410"/>
      <c r="WWY435" s="410"/>
      <c r="WWZ435" s="410"/>
      <c r="WXA435" s="410"/>
      <c r="WXB435" s="410"/>
      <c r="WXC435" s="410"/>
      <c r="WXD435" s="410"/>
      <c r="WXE435" s="410"/>
      <c r="WXF435" s="410"/>
      <c r="WXG435" s="410"/>
      <c r="WXH435" s="410"/>
      <c r="WXI435" s="410"/>
      <c r="WXJ435" s="410"/>
      <c r="WXK435" s="410"/>
      <c r="WXL435" s="410"/>
      <c r="WXM435" s="410"/>
      <c r="WXN435" s="410"/>
      <c r="WXO435" s="410"/>
      <c r="WXP435" s="410"/>
      <c r="WXQ435" s="410"/>
      <c r="WXR435" s="410"/>
      <c r="WXS435" s="410"/>
      <c r="WXT435" s="410"/>
      <c r="WXU435" s="410"/>
      <c r="WXV435" s="410"/>
      <c r="WXW435" s="410"/>
      <c r="WXX435" s="410"/>
      <c r="WXY435" s="410"/>
      <c r="WXZ435" s="410"/>
      <c r="WYA435" s="410"/>
      <c r="WYB435" s="410"/>
      <c r="WYC435" s="410"/>
      <c r="WYD435" s="410"/>
      <c r="WYE435" s="410"/>
      <c r="WYF435" s="410"/>
      <c r="WYG435" s="410"/>
      <c r="WYH435" s="410"/>
      <c r="WYI435" s="410"/>
      <c r="WYJ435" s="410"/>
      <c r="WYK435" s="410"/>
      <c r="WYL435" s="410"/>
      <c r="WYM435" s="410"/>
      <c r="WYN435" s="410"/>
      <c r="WYO435" s="410"/>
      <c r="WYP435" s="410"/>
      <c r="WYQ435" s="410"/>
      <c r="WYR435" s="410"/>
      <c r="WYS435" s="410"/>
      <c r="WYT435" s="410"/>
      <c r="WYU435" s="410"/>
      <c r="WYV435" s="410"/>
      <c r="WYW435" s="410"/>
      <c r="WYX435" s="410"/>
      <c r="WYY435" s="410"/>
      <c r="WYZ435" s="410"/>
      <c r="WZA435" s="410"/>
      <c r="WZB435" s="410"/>
      <c r="WZC435" s="410"/>
      <c r="WZD435" s="410"/>
      <c r="WZE435" s="410"/>
      <c r="WZF435" s="410"/>
      <c r="WZG435" s="410"/>
      <c r="WZH435" s="410"/>
      <c r="WZI435" s="410"/>
      <c r="WZJ435" s="410"/>
      <c r="WZK435" s="410"/>
      <c r="WZL435" s="410"/>
      <c r="WZM435" s="410"/>
      <c r="WZN435" s="410"/>
      <c r="WZO435" s="410"/>
      <c r="WZP435" s="410"/>
      <c r="WZQ435" s="410"/>
      <c r="WZR435" s="410"/>
      <c r="WZS435" s="410"/>
      <c r="WZT435" s="410"/>
      <c r="WZU435" s="410"/>
      <c r="WZV435" s="410"/>
      <c r="WZW435" s="410"/>
      <c r="WZX435" s="410"/>
      <c r="WZY435" s="410"/>
      <c r="WZZ435" s="410"/>
      <c r="XAA435" s="410"/>
      <c r="XAB435" s="410"/>
      <c r="XAC435" s="410"/>
      <c r="XAD435" s="410"/>
      <c r="XAE435" s="410"/>
      <c r="XAF435" s="410"/>
      <c r="XAG435" s="410"/>
      <c r="XAH435" s="410"/>
      <c r="XAI435" s="410"/>
      <c r="XAJ435" s="410"/>
      <c r="XAK435" s="410"/>
      <c r="XAL435" s="410"/>
      <c r="XAM435" s="410"/>
      <c r="XAN435" s="410"/>
      <c r="XAO435" s="410"/>
      <c r="XAP435" s="410"/>
      <c r="XAQ435" s="410"/>
      <c r="XAR435" s="410"/>
      <c r="XAS435" s="410"/>
      <c r="XAT435" s="410"/>
      <c r="XAU435" s="410"/>
      <c r="XAV435" s="410"/>
      <c r="XAW435" s="410"/>
      <c r="XAX435" s="410"/>
      <c r="XAY435" s="410"/>
      <c r="XAZ435" s="410"/>
      <c r="XBA435" s="410"/>
      <c r="XBB435" s="410"/>
      <c r="XBC435" s="410"/>
      <c r="XBD435" s="410"/>
      <c r="XBE435" s="410"/>
      <c r="XBF435" s="410"/>
      <c r="XBG435" s="410"/>
      <c r="XBH435" s="410"/>
      <c r="XBI435" s="410"/>
      <c r="XBJ435" s="410"/>
      <c r="XBK435" s="410"/>
      <c r="XBL435" s="410"/>
      <c r="XBM435" s="410"/>
      <c r="XBN435" s="410"/>
      <c r="XBO435" s="410"/>
      <c r="XBP435" s="410"/>
      <c r="XBQ435" s="410"/>
      <c r="XBR435" s="410"/>
      <c r="XBS435" s="410"/>
      <c r="XBT435" s="410"/>
      <c r="XBU435" s="410"/>
      <c r="XBV435" s="410"/>
      <c r="XBW435" s="410"/>
      <c r="XBX435" s="410"/>
      <c r="XBY435" s="410"/>
      <c r="XBZ435" s="410"/>
      <c r="XCA435" s="410"/>
      <c r="XCB435" s="410"/>
      <c r="XCC435" s="410"/>
      <c r="XCD435" s="410"/>
      <c r="XCE435" s="410"/>
      <c r="XCF435" s="410"/>
      <c r="XCG435" s="410"/>
      <c r="XCH435" s="410"/>
      <c r="XCI435" s="410"/>
      <c r="XCJ435" s="410"/>
      <c r="XCK435" s="410"/>
      <c r="XCL435" s="410"/>
      <c r="XCM435" s="410"/>
      <c r="XCN435" s="410"/>
      <c r="XCO435" s="410"/>
      <c r="XCP435" s="410"/>
      <c r="XCQ435" s="410"/>
      <c r="XCR435" s="410"/>
      <c r="XCS435" s="410"/>
      <c r="XCT435" s="410"/>
      <c r="XCU435" s="410"/>
      <c r="XCV435" s="410"/>
      <c r="XCW435" s="410"/>
      <c r="XCX435" s="410"/>
      <c r="XCY435" s="410"/>
      <c r="XCZ435" s="410"/>
      <c r="XDA435" s="410"/>
      <c r="XDB435" s="410"/>
      <c r="XDC435" s="410"/>
      <c r="XDD435" s="410"/>
      <c r="XDE435" s="410"/>
      <c r="XDF435" s="410"/>
      <c r="XDG435" s="410"/>
      <c r="XDH435" s="410"/>
      <c r="XDI435" s="410"/>
      <c r="XDJ435" s="410"/>
      <c r="XDK435" s="410"/>
      <c r="XDL435" s="410"/>
      <c r="XDM435" s="410"/>
      <c r="XDN435" s="410"/>
      <c r="XDO435" s="410"/>
      <c r="XDP435" s="410"/>
      <c r="XDQ435" s="410"/>
      <c r="XDR435" s="410"/>
      <c r="XDS435" s="410"/>
      <c r="XDT435" s="410"/>
      <c r="XDU435" s="410"/>
      <c r="XDV435" s="410"/>
      <c r="XDW435" s="410"/>
      <c r="XDX435" s="410"/>
      <c r="XDY435" s="410"/>
      <c r="XDZ435" s="410"/>
      <c r="XEA435" s="410"/>
      <c r="XEB435" s="410"/>
      <c r="XEC435" s="410"/>
      <c r="XED435" s="410"/>
      <c r="XEE435" s="410"/>
      <c r="XEF435" s="410"/>
      <c r="XEG435" s="410"/>
      <c r="XEH435" s="410"/>
      <c r="XEI435" s="410"/>
      <c r="XEJ435" s="410"/>
      <c r="XEK435" s="410"/>
      <c r="XEL435" s="410"/>
      <c r="XEM435" s="410"/>
      <c r="XEN435" s="410"/>
      <c r="XEO435" s="410"/>
      <c r="XEP435" s="410"/>
      <c r="XEQ435" s="410"/>
      <c r="XER435" s="410"/>
      <c r="XES435" s="410"/>
      <c r="XET435" s="410"/>
      <c r="XEU435" s="410"/>
      <c r="XEV435" s="410"/>
      <c r="XEW435" s="410"/>
      <c r="XEX435" s="410"/>
      <c r="XEY435" s="410"/>
      <c r="XEZ435" s="410"/>
      <c r="XFA435" s="410"/>
      <c r="XFB435" s="410"/>
      <c r="XFC435" s="410"/>
      <c r="XFD435" s="410"/>
    </row>
    <row r="436" spans="1:16384">
      <c r="A436" s="400" t="s">
        <v>93</v>
      </c>
      <c r="B436" s="416"/>
      <c r="C436" s="416"/>
      <c r="D436" s="416"/>
      <c r="E436" s="416"/>
      <c r="F436" s="416"/>
      <c r="G436" s="416"/>
      <c r="H436" s="417"/>
      <c r="I436" s="417"/>
      <c r="J436" s="417"/>
      <c r="K436" s="417"/>
      <c r="L436" s="417"/>
      <c r="M436" s="417"/>
      <c r="N436" s="417"/>
      <c r="O436" s="417"/>
      <c r="P436" s="417"/>
      <c r="Q436" s="417"/>
      <c r="R436" s="417"/>
      <c r="S436" s="417"/>
      <c r="T436" s="416"/>
    </row>
    <row r="437" spans="1:16384" ht="101.25">
      <c r="A437" s="140" t="s">
        <v>94</v>
      </c>
      <c r="B437" s="140" t="s">
        <v>95</v>
      </c>
      <c r="C437" s="140" t="s">
        <v>96</v>
      </c>
      <c r="D437" s="140" t="s">
        <v>97</v>
      </c>
      <c r="E437" s="175">
        <v>216000</v>
      </c>
      <c r="F437" s="176" t="s">
        <v>98</v>
      </c>
      <c r="G437" s="140" t="s">
        <v>99</v>
      </c>
      <c r="H437" s="495">
        <v>18000</v>
      </c>
      <c r="I437" s="495">
        <v>18000</v>
      </c>
      <c r="J437" s="495">
        <v>18000</v>
      </c>
      <c r="K437" s="495">
        <v>18000</v>
      </c>
      <c r="L437" s="495">
        <v>18000</v>
      </c>
      <c r="M437" s="495">
        <v>18000</v>
      </c>
      <c r="N437" s="495">
        <v>18000</v>
      </c>
      <c r="O437" s="495">
        <v>18000</v>
      </c>
      <c r="P437" s="495">
        <v>18000</v>
      </c>
      <c r="Q437" s="495">
        <v>18000</v>
      </c>
      <c r="R437" s="495">
        <v>18000</v>
      </c>
      <c r="S437" s="495">
        <v>18000</v>
      </c>
      <c r="T437" s="147" t="s">
        <v>1550</v>
      </c>
    </row>
    <row r="438" spans="1:16384">
      <c r="A438" s="400" t="s">
        <v>100</v>
      </c>
      <c r="B438" s="450"/>
      <c r="C438" s="450"/>
      <c r="D438" s="450"/>
      <c r="E438" s="450"/>
      <c r="F438" s="450"/>
      <c r="G438" s="450"/>
      <c r="H438" s="496"/>
      <c r="I438" s="496"/>
      <c r="J438" s="496"/>
      <c r="K438" s="496"/>
      <c r="L438" s="496"/>
      <c r="M438" s="496"/>
      <c r="N438" s="496"/>
      <c r="O438" s="496"/>
      <c r="P438" s="496"/>
      <c r="Q438" s="496"/>
      <c r="R438" s="496"/>
      <c r="S438" s="496"/>
      <c r="T438" s="443"/>
    </row>
    <row r="439" spans="1:16384" ht="121.5">
      <c r="A439" s="374" t="s">
        <v>101</v>
      </c>
      <c r="B439" s="140" t="s">
        <v>102</v>
      </c>
      <c r="C439" s="140" t="s">
        <v>103</v>
      </c>
      <c r="D439" s="140" t="s">
        <v>104</v>
      </c>
      <c r="E439" s="497">
        <v>15000</v>
      </c>
      <c r="F439" s="176" t="s">
        <v>98</v>
      </c>
      <c r="G439" s="140" t="s">
        <v>105</v>
      </c>
      <c r="H439" s="468"/>
      <c r="I439" s="468"/>
      <c r="J439" s="142"/>
      <c r="K439" s="142"/>
      <c r="L439" s="464">
        <v>7500</v>
      </c>
      <c r="M439" s="142"/>
      <c r="N439" s="142"/>
      <c r="O439" s="464"/>
      <c r="P439" s="142"/>
      <c r="Q439" s="464">
        <v>7500</v>
      </c>
      <c r="R439" s="468"/>
      <c r="S439" s="468"/>
      <c r="T439" s="176" t="s">
        <v>1550</v>
      </c>
    </row>
    <row r="440" spans="1:16384" ht="81">
      <c r="A440" s="374" t="s">
        <v>106</v>
      </c>
      <c r="B440" s="140"/>
      <c r="C440" s="140"/>
      <c r="D440" s="140"/>
      <c r="E440" s="498"/>
      <c r="F440" s="176"/>
      <c r="G440" s="140"/>
      <c r="H440" s="496"/>
      <c r="I440" s="496"/>
      <c r="J440" s="452"/>
      <c r="K440" s="452"/>
      <c r="L440" s="499"/>
      <c r="M440" s="452"/>
      <c r="N440" s="452"/>
      <c r="O440" s="499"/>
      <c r="P440" s="452"/>
      <c r="Q440" s="496"/>
      <c r="R440" s="496"/>
      <c r="S440" s="496"/>
      <c r="T440" s="176" t="s">
        <v>1550</v>
      </c>
    </row>
    <row r="441" spans="1:16384" ht="81">
      <c r="A441" s="374" t="s">
        <v>107</v>
      </c>
      <c r="B441" s="147" t="s">
        <v>108</v>
      </c>
      <c r="C441" s="140" t="s">
        <v>109</v>
      </c>
      <c r="D441" s="140" t="s">
        <v>110</v>
      </c>
      <c r="E441" s="497">
        <v>4900</v>
      </c>
      <c r="F441" s="176" t="s">
        <v>98</v>
      </c>
      <c r="G441" s="140" t="s">
        <v>111</v>
      </c>
      <c r="H441" s="496"/>
      <c r="I441" s="496"/>
      <c r="J441" s="496"/>
      <c r="K441" s="496"/>
      <c r="L441" s="496"/>
      <c r="M441" s="452">
        <v>2450</v>
      </c>
      <c r="N441" s="496"/>
      <c r="O441" s="496"/>
      <c r="P441" s="496"/>
      <c r="Q441" s="452"/>
      <c r="R441" s="452">
        <v>2450</v>
      </c>
      <c r="S441" s="496"/>
      <c r="T441" s="176" t="s">
        <v>1550</v>
      </c>
    </row>
    <row r="442" spans="1:16384">
      <c r="A442" s="741" t="s">
        <v>0</v>
      </c>
      <c r="B442" s="741" t="s">
        <v>1</v>
      </c>
      <c r="C442" s="741" t="s">
        <v>17</v>
      </c>
      <c r="D442" s="741" t="s">
        <v>18</v>
      </c>
      <c r="E442" s="741" t="s">
        <v>2</v>
      </c>
      <c r="F442" s="741"/>
      <c r="G442" s="741" t="s">
        <v>19</v>
      </c>
      <c r="H442" s="741" t="s">
        <v>3</v>
      </c>
      <c r="I442" s="741"/>
      <c r="J442" s="741"/>
      <c r="K442" s="741"/>
      <c r="L442" s="741"/>
      <c r="M442" s="741"/>
      <c r="N442" s="741"/>
      <c r="O442" s="741"/>
      <c r="P442" s="741"/>
      <c r="Q442" s="741"/>
      <c r="R442" s="741"/>
      <c r="S442" s="741"/>
      <c r="T442" s="741" t="s">
        <v>20</v>
      </c>
    </row>
    <row r="443" spans="1:16384">
      <c r="A443" s="741"/>
      <c r="B443" s="741"/>
      <c r="C443" s="741"/>
      <c r="D443" s="741"/>
      <c r="E443" s="741" t="s">
        <v>21</v>
      </c>
      <c r="F443" s="741" t="s">
        <v>4</v>
      </c>
      <c r="G443" s="741"/>
      <c r="H443" s="741" t="s">
        <v>5</v>
      </c>
      <c r="I443" s="741" t="s">
        <v>6</v>
      </c>
      <c r="J443" s="741" t="s">
        <v>7</v>
      </c>
      <c r="K443" s="741" t="s">
        <v>8</v>
      </c>
      <c r="L443" s="741" t="s">
        <v>9</v>
      </c>
      <c r="M443" s="741" t="s">
        <v>10</v>
      </c>
      <c r="N443" s="741" t="s">
        <v>11</v>
      </c>
      <c r="O443" s="741" t="s">
        <v>12</v>
      </c>
      <c r="P443" s="741" t="s">
        <v>13</v>
      </c>
      <c r="Q443" s="741" t="s">
        <v>14</v>
      </c>
      <c r="R443" s="741" t="s">
        <v>15</v>
      </c>
      <c r="S443" s="741" t="s">
        <v>16</v>
      </c>
      <c r="T443" s="741"/>
    </row>
    <row r="444" spans="1:16384">
      <c r="A444" s="741"/>
      <c r="B444" s="741"/>
      <c r="C444" s="741"/>
      <c r="D444" s="741"/>
      <c r="E444" s="741"/>
      <c r="F444" s="741"/>
      <c r="G444" s="741"/>
      <c r="H444" s="741"/>
      <c r="I444" s="741"/>
      <c r="J444" s="741"/>
      <c r="K444" s="741"/>
      <c r="L444" s="741"/>
      <c r="M444" s="741"/>
      <c r="N444" s="741"/>
      <c r="O444" s="741"/>
      <c r="P444" s="741"/>
      <c r="Q444" s="741"/>
      <c r="R444" s="741"/>
      <c r="S444" s="741"/>
      <c r="T444" s="741"/>
    </row>
    <row r="445" spans="1:16384" ht="60.75">
      <c r="A445" s="374" t="s">
        <v>112</v>
      </c>
      <c r="B445" s="147"/>
      <c r="C445" s="140"/>
      <c r="D445" s="140"/>
      <c r="E445" s="498"/>
      <c r="F445" s="176"/>
      <c r="G445" s="140"/>
      <c r="H445" s="496"/>
      <c r="I445" s="496"/>
      <c r="J445" s="496"/>
      <c r="K445" s="496"/>
      <c r="L445" s="496"/>
      <c r="M445" s="452"/>
      <c r="N445" s="496"/>
      <c r="O445" s="496"/>
      <c r="P445" s="496"/>
      <c r="Q445" s="452"/>
      <c r="R445" s="452"/>
      <c r="S445" s="496"/>
      <c r="T445" s="176" t="s">
        <v>1550</v>
      </c>
    </row>
    <row r="446" spans="1:16384">
      <c r="A446" s="373" t="s">
        <v>113</v>
      </c>
      <c r="B446" s="147"/>
      <c r="C446" s="140"/>
      <c r="D446" s="140"/>
      <c r="E446" s="500"/>
      <c r="F446" s="176"/>
      <c r="G446" s="450"/>
      <c r="H446" s="496"/>
      <c r="I446" s="496"/>
      <c r="J446" s="496"/>
      <c r="K446" s="496"/>
      <c r="L446" s="496"/>
      <c r="M446" s="496"/>
      <c r="N446" s="496"/>
      <c r="O446" s="496"/>
      <c r="P446" s="496"/>
      <c r="Q446" s="496"/>
      <c r="R446" s="496"/>
      <c r="S446" s="496"/>
      <c r="T446" s="176"/>
    </row>
    <row r="447" spans="1:16384" ht="121.5">
      <c r="A447" s="374" t="s">
        <v>114</v>
      </c>
      <c r="B447" s="140" t="s">
        <v>115</v>
      </c>
      <c r="C447" s="140" t="s">
        <v>116</v>
      </c>
      <c r="D447" s="140" t="s">
        <v>110</v>
      </c>
      <c r="E447" s="498"/>
      <c r="F447" s="176" t="s">
        <v>98</v>
      </c>
      <c r="G447" s="140" t="s">
        <v>117</v>
      </c>
      <c r="H447" s="496"/>
      <c r="I447" s="496"/>
      <c r="J447" s="496"/>
      <c r="K447" s="496"/>
      <c r="L447" s="496"/>
      <c r="M447" s="496"/>
      <c r="N447" s="496"/>
      <c r="O447" s="496"/>
      <c r="P447" s="452"/>
      <c r="Q447" s="496"/>
      <c r="R447" s="496"/>
      <c r="S447" s="496"/>
      <c r="T447" s="147" t="s">
        <v>1550</v>
      </c>
    </row>
    <row r="448" spans="1:16384" ht="81">
      <c r="A448" s="374" t="s">
        <v>106</v>
      </c>
      <c r="B448" s="140"/>
      <c r="C448" s="140"/>
      <c r="D448" s="140"/>
      <c r="E448" s="497">
        <v>5760</v>
      </c>
      <c r="F448" s="176"/>
      <c r="G448" s="140"/>
      <c r="H448" s="496"/>
      <c r="I448" s="496"/>
      <c r="J448" s="496"/>
      <c r="K448" s="496"/>
      <c r="L448" s="496"/>
      <c r="M448" s="496"/>
      <c r="N448" s="496"/>
      <c r="O448" s="496"/>
      <c r="P448" s="452"/>
      <c r="Q448" s="464">
        <v>5760</v>
      </c>
      <c r="R448" s="496"/>
      <c r="S448" s="496"/>
      <c r="T448" s="176" t="s">
        <v>1550</v>
      </c>
    </row>
    <row r="449" spans="1:20" ht="81">
      <c r="A449" s="374" t="s">
        <v>118</v>
      </c>
      <c r="B449" s="140" t="s">
        <v>119</v>
      </c>
      <c r="C449" s="140" t="s">
        <v>120</v>
      </c>
      <c r="D449" s="140" t="s">
        <v>110</v>
      </c>
      <c r="E449" s="501"/>
      <c r="F449" s="176" t="s">
        <v>98</v>
      </c>
      <c r="G449" s="140" t="s">
        <v>121</v>
      </c>
      <c r="H449" s="496"/>
      <c r="I449" s="452"/>
      <c r="J449" s="496"/>
      <c r="K449" s="496"/>
      <c r="L449" s="496"/>
      <c r="M449" s="496"/>
      <c r="N449" s="496"/>
      <c r="O449" s="496"/>
      <c r="P449" s="496"/>
      <c r="Q449" s="496"/>
      <c r="R449" s="496"/>
      <c r="S449" s="496"/>
      <c r="T449" s="176" t="s">
        <v>122</v>
      </c>
    </row>
    <row r="450" spans="1:20" ht="60.75">
      <c r="A450" s="374" t="s">
        <v>123</v>
      </c>
      <c r="B450" s="140"/>
      <c r="C450" s="140"/>
      <c r="D450" s="140"/>
      <c r="E450" s="501"/>
      <c r="F450" s="176"/>
      <c r="G450" s="140"/>
      <c r="H450" s="496"/>
      <c r="I450" s="452"/>
      <c r="J450" s="496"/>
      <c r="K450" s="496"/>
      <c r="L450" s="496"/>
      <c r="M450" s="496"/>
      <c r="N450" s="496"/>
      <c r="O450" s="496"/>
      <c r="P450" s="496"/>
      <c r="Q450" s="496"/>
      <c r="R450" s="496"/>
      <c r="S450" s="496"/>
      <c r="T450" s="176" t="s">
        <v>1550</v>
      </c>
    </row>
    <row r="451" spans="1:20">
      <c r="A451" s="741" t="s">
        <v>0</v>
      </c>
      <c r="B451" s="741" t="s">
        <v>1</v>
      </c>
      <c r="C451" s="741" t="s">
        <v>17</v>
      </c>
      <c r="D451" s="741" t="s">
        <v>18</v>
      </c>
      <c r="E451" s="741" t="s">
        <v>2</v>
      </c>
      <c r="F451" s="741"/>
      <c r="G451" s="741" t="s">
        <v>19</v>
      </c>
      <c r="H451" s="741" t="s">
        <v>3</v>
      </c>
      <c r="I451" s="741"/>
      <c r="J451" s="741"/>
      <c r="K451" s="741"/>
      <c r="L451" s="741"/>
      <c r="M451" s="741"/>
      <c r="N451" s="741"/>
      <c r="O451" s="741"/>
      <c r="P451" s="741"/>
      <c r="Q451" s="741"/>
      <c r="R451" s="741"/>
      <c r="S451" s="741"/>
      <c r="T451" s="741" t="s">
        <v>20</v>
      </c>
    </row>
    <row r="452" spans="1:20">
      <c r="A452" s="741"/>
      <c r="B452" s="741"/>
      <c r="C452" s="741"/>
      <c r="D452" s="741"/>
      <c r="E452" s="741" t="s">
        <v>21</v>
      </c>
      <c r="F452" s="741" t="s">
        <v>4</v>
      </c>
      <c r="G452" s="741"/>
      <c r="H452" s="741" t="s">
        <v>5</v>
      </c>
      <c r="I452" s="741" t="s">
        <v>6</v>
      </c>
      <c r="J452" s="741" t="s">
        <v>7</v>
      </c>
      <c r="K452" s="741" t="s">
        <v>8</v>
      </c>
      <c r="L452" s="741" t="s">
        <v>9</v>
      </c>
      <c r="M452" s="741" t="s">
        <v>10</v>
      </c>
      <c r="N452" s="741" t="s">
        <v>11</v>
      </c>
      <c r="O452" s="741" t="s">
        <v>12</v>
      </c>
      <c r="P452" s="741" t="s">
        <v>13</v>
      </c>
      <c r="Q452" s="741" t="s">
        <v>14</v>
      </c>
      <c r="R452" s="741" t="s">
        <v>15</v>
      </c>
      <c r="S452" s="741" t="s">
        <v>16</v>
      </c>
      <c r="T452" s="741"/>
    </row>
    <row r="453" spans="1:20">
      <c r="A453" s="741"/>
      <c r="B453" s="741"/>
      <c r="C453" s="741"/>
      <c r="D453" s="741"/>
      <c r="E453" s="741"/>
      <c r="F453" s="741"/>
      <c r="G453" s="741"/>
      <c r="H453" s="741"/>
      <c r="I453" s="741"/>
      <c r="J453" s="741"/>
      <c r="K453" s="741"/>
      <c r="L453" s="741"/>
      <c r="M453" s="741"/>
      <c r="N453" s="741"/>
      <c r="O453" s="741"/>
      <c r="P453" s="741"/>
      <c r="Q453" s="741"/>
      <c r="R453" s="741"/>
      <c r="S453" s="741"/>
      <c r="T453" s="741"/>
    </row>
    <row r="454" spans="1:20">
      <c r="A454" s="373" t="s">
        <v>124</v>
      </c>
      <c r="B454" s="450"/>
      <c r="C454" s="450"/>
      <c r="D454" s="140"/>
      <c r="E454" s="175"/>
      <c r="F454" s="176"/>
      <c r="G454" s="450"/>
      <c r="H454" s="499"/>
      <c r="I454" s="452"/>
      <c r="J454" s="452"/>
      <c r="K454" s="452"/>
      <c r="L454" s="452"/>
      <c r="M454" s="452"/>
      <c r="N454" s="452"/>
      <c r="O454" s="452"/>
      <c r="P454" s="452"/>
      <c r="Q454" s="452"/>
      <c r="R454" s="452"/>
      <c r="S454" s="452"/>
      <c r="T454" s="176"/>
    </row>
    <row r="455" spans="1:20" ht="263.25">
      <c r="A455" s="374" t="s">
        <v>125</v>
      </c>
      <c r="B455" s="140" t="s">
        <v>126</v>
      </c>
      <c r="C455" s="140" t="s">
        <v>127</v>
      </c>
      <c r="D455" s="140" t="s">
        <v>128</v>
      </c>
      <c r="E455" s="387">
        <v>8400</v>
      </c>
      <c r="F455" s="176" t="s">
        <v>98</v>
      </c>
      <c r="G455" s="140" t="s">
        <v>129</v>
      </c>
      <c r="H455" s="499"/>
      <c r="I455" s="452"/>
      <c r="J455" s="452"/>
      <c r="K455" s="452"/>
      <c r="L455" s="452">
        <v>2800</v>
      </c>
      <c r="M455" s="452"/>
      <c r="N455" s="452"/>
      <c r="O455" s="452">
        <v>2800</v>
      </c>
      <c r="P455" s="452"/>
      <c r="Q455" s="452">
        <v>2800</v>
      </c>
      <c r="R455" s="452"/>
      <c r="S455" s="452"/>
      <c r="T455" s="176" t="s">
        <v>1550</v>
      </c>
    </row>
    <row r="456" spans="1:20">
      <c r="A456" s="741" t="s">
        <v>0</v>
      </c>
      <c r="B456" s="741" t="s">
        <v>1</v>
      </c>
      <c r="C456" s="741" t="s">
        <v>17</v>
      </c>
      <c r="D456" s="741" t="s">
        <v>18</v>
      </c>
      <c r="E456" s="741" t="s">
        <v>2</v>
      </c>
      <c r="F456" s="741"/>
      <c r="G456" s="741" t="s">
        <v>19</v>
      </c>
      <c r="H456" s="741" t="s">
        <v>3</v>
      </c>
      <c r="I456" s="741"/>
      <c r="J456" s="741"/>
      <c r="K456" s="741"/>
      <c r="L456" s="741"/>
      <c r="M456" s="741"/>
      <c r="N456" s="741"/>
      <c r="O456" s="741"/>
      <c r="P456" s="741"/>
      <c r="Q456" s="741"/>
      <c r="R456" s="741"/>
      <c r="S456" s="741"/>
      <c r="T456" s="741" t="s">
        <v>20</v>
      </c>
    </row>
    <row r="457" spans="1:20">
      <c r="A457" s="741"/>
      <c r="B457" s="741"/>
      <c r="C457" s="741"/>
      <c r="D457" s="741"/>
      <c r="E457" s="741" t="s">
        <v>21</v>
      </c>
      <c r="F457" s="741" t="s">
        <v>4</v>
      </c>
      <c r="G457" s="741"/>
      <c r="H457" s="741" t="s">
        <v>5</v>
      </c>
      <c r="I457" s="741" t="s">
        <v>6</v>
      </c>
      <c r="J457" s="741" t="s">
        <v>7</v>
      </c>
      <c r="K457" s="741" t="s">
        <v>8</v>
      </c>
      <c r="L457" s="741" t="s">
        <v>9</v>
      </c>
      <c r="M457" s="741" t="s">
        <v>10</v>
      </c>
      <c r="N457" s="741" t="s">
        <v>11</v>
      </c>
      <c r="O457" s="741" t="s">
        <v>12</v>
      </c>
      <c r="P457" s="741" t="s">
        <v>13</v>
      </c>
      <c r="Q457" s="741" t="s">
        <v>14</v>
      </c>
      <c r="R457" s="741" t="s">
        <v>15</v>
      </c>
      <c r="S457" s="741" t="s">
        <v>16</v>
      </c>
      <c r="T457" s="741"/>
    </row>
    <row r="458" spans="1:20">
      <c r="A458" s="741"/>
      <c r="B458" s="741"/>
      <c r="C458" s="741"/>
      <c r="D458" s="741"/>
      <c r="E458" s="741"/>
      <c r="F458" s="741"/>
      <c r="G458" s="741"/>
      <c r="H458" s="741"/>
      <c r="I458" s="741"/>
      <c r="J458" s="741"/>
      <c r="K458" s="741"/>
      <c r="L458" s="741"/>
      <c r="M458" s="741"/>
      <c r="N458" s="741"/>
      <c r="O458" s="741"/>
      <c r="P458" s="741"/>
      <c r="Q458" s="741"/>
      <c r="R458" s="741"/>
      <c r="S458" s="741"/>
      <c r="T458" s="741"/>
    </row>
    <row r="459" spans="1:20">
      <c r="A459" s="160" t="s">
        <v>130</v>
      </c>
      <c r="B459" s="140"/>
      <c r="C459" s="140"/>
      <c r="D459" s="140"/>
      <c r="E459" s="494"/>
      <c r="F459" s="451"/>
      <c r="G459" s="163"/>
      <c r="H459" s="499"/>
      <c r="I459" s="499"/>
      <c r="J459" s="499"/>
      <c r="K459" s="499"/>
      <c r="L459" s="499"/>
      <c r="M459" s="499"/>
      <c r="N459" s="499"/>
      <c r="O459" s="499"/>
      <c r="P459" s="499"/>
      <c r="Q459" s="499"/>
      <c r="R459" s="499"/>
      <c r="S459" s="499"/>
      <c r="T459" s="163"/>
    </row>
    <row r="460" spans="1:20" ht="263.25">
      <c r="A460" s="140" t="s">
        <v>131</v>
      </c>
      <c r="B460" s="140" t="s">
        <v>132</v>
      </c>
      <c r="C460" s="140" t="s">
        <v>133</v>
      </c>
      <c r="D460" s="140" t="s">
        <v>104</v>
      </c>
      <c r="E460" s="497">
        <v>27150</v>
      </c>
      <c r="F460" s="176" t="s">
        <v>98</v>
      </c>
      <c r="G460" s="140" t="s">
        <v>134</v>
      </c>
      <c r="H460" s="464"/>
      <c r="I460" s="464"/>
      <c r="J460" s="464"/>
      <c r="K460" s="464"/>
      <c r="L460" s="173">
        <v>2800</v>
      </c>
      <c r="M460" s="173"/>
      <c r="N460" s="173"/>
      <c r="O460" s="173"/>
      <c r="P460" s="173"/>
      <c r="Q460" s="173">
        <v>24350</v>
      </c>
      <c r="R460" s="464"/>
      <c r="S460" s="464"/>
      <c r="T460" s="140" t="s">
        <v>1550</v>
      </c>
    </row>
    <row r="461" spans="1:20">
      <c r="A461" s="160" t="s">
        <v>135</v>
      </c>
      <c r="B461" s="451"/>
      <c r="C461" s="451"/>
      <c r="D461" s="451"/>
      <c r="E461" s="502"/>
      <c r="F461" s="451"/>
      <c r="G461" s="451"/>
      <c r="H461" s="499"/>
      <c r="I461" s="499"/>
      <c r="J461" s="499"/>
      <c r="K461" s="503"/>
      <c r="L461" s="499"/>
      <c r="M461" s="499"/>
      <c r="N461" s="499"/>
      <c r="O461" s="499"/>
      <c r="P461" s="499"/>
      <c r="Q461" s="499"/>
      <c r="R461" s="499"/>
      <c r="S461" s="499"/>
      <c r="T461" s="140"/>
    </row>
    <row r="462" spans="1:20" ht="202.5">
      <c r="A462" s="140" t="s">
        <v>136</v>
      </c>
      <c r="B462" s="140" t="s">
        <v>137</v>
      </c>
      <c r="C462" s="140"/>
      <c r="D462" s="140" t="s">
        <v>138</v>
      </c>
      <c r="E462" s="451"/>
      <c r="F462" s="176"/>
      <c r="G462" s="140" t="s">
        <v>139</v>
      </c>
      <c r="H462" s="499"/>
      <c r="I462" s="499"/>
      <c r="J462" s="499"/>
      <c r="K462" s="503"/>
      <c r="L462" s="499"/>
      <c r="M462" s="499"/>
      <c r="N462" s="499"/>
      <c r="O462" s="499"/>
      <c r="P462" s="499"/>
      <c r="Q462" s="499"/>
      <c r="R462" s="499"/>
      <c r="S462" s="499"/>
      <c r="T462" s="176" t="s">
        <v>1596</v>
      </c>
    </row>
    <row r="463" spans="1:20">
      <c r="A463" s="741" t="s">
        <v>0</v>
      </c>
      <c r="B463" s="741" t="s">
        <v>1</v>
      </c>
      <c r="C463" s="741" t="s">
        <v>17</v>
      </c>
      <c r="D463" s="741" t="s">
        <v>18</v>
      </c>
      <c r="E463" s="741" t="s">
        <v>2</v>
      </c>
      <c r="F463" s="741"/>
      <c r="G463" s="741" t="s">
        <v>19</v>
      </c>
      <c r="H463" s="741" t="s">
        <v>3</v>
      </c>
      <c r="I463" s="741"/>
      <c r="J463" s="741"/>
      <c r="K463" s="741"/>
      <c r="L463" s="741"/>
      <c r="M463" s="741"/>
      <c r="N463" s="741"/>
      <c r="O463" s="741"/>
      <c r="P463" s="741"/>
      <c r="Q463" s="741"/>
      <c r="R463" s="741"/>
      <c r="S463" s="741"/>
      <c r="T463" s="741" t="s">
        <v>20</v>
      </c>
    </row>
    <row r="464" spans="1:20">
      <c r="A464" s="741"/>
      <c r="B464" s="741"/>
      <c r="C464" s="741"/>
      <c r="D464" s="741"/>
      <c r="E464" s="741" t="s">
        <v>21</v>
      </c>
      <c r="F464" s="741" t="s">
        <v>4</v>
      </c>
      <c r="G464" s="741"/>
      <c r="H464" s="741" t="s">
        <v>5</v>
      </c>
      <c r="I464" s="741" t="s">
        <v>6</v>
      </c>
      <c r="J464" s="741" t="s">
        <v>7</v>
      </c>
      <c r="K464" s="741" t="s">
        <v>8</v>
      </c>
      <c r="L464" s="741" t="s">
        <v>9</v>
      </c>
      <c r="M464" s="741" t="s">
        <v>10</v>
      </c>
      <c r="N464" s="741" t="s">
        <v>11</v>
      </c>
      <c r="O464" s="741" t="s">
        <v>12</v>
      </c>
      <c r="P464" s="741" t="s">
        <v>13</v>
      </c>
      <c r="Q464" s="741" t="s">
        <v>14</v>
      </c>
      <c r="R464" s="741" t="s">
        <v>15</v>
      </c>
      <c r="S464" s="741" t="s">
        <v>16</v>
      </c>
      <c r="T464" s="741"/>
    </row>
    <row r="465" spans="1:20">
      <c r="A465" s="741"/>
      <c r="B465" s="741"/>
      <c r="C465" s="741"/>
      <c r="D465" s="741"/>
      <c r="E465" s="741"/>
      <c r="F465" s="741"/>
      <c r="G465" s="741"/>
      <c r="H465" s="741"/>
      <c r="I465" s="741"/>
      <c r="J465" s="741"/>
      <c r="K465" s="741"/>
      <c r="L465" s="741"/>
      <c r="M465" s="741"/>
      <c r="N465" s="741"/>
      <c r="O465" s="741"/>
      <c r="P465" s="741"/>
      <c r="Q465" s="741"/>
      <c r="R465" s="741"/>
      <c r="S465" s="741"/>
      <c r="T465" s="741"/>
    </row>
    <row r="466" spans="1:20">
      <c r="A466" s="447" t="s">
        <v>140</v>
      </c>
      <c r="B466" s="140"/>
      <c r="C466" s="451"/>
      <c r="D466" s="504"/>
      <c r="E466" s="502"/>
      <c r="F466" s="451"/>
      <c r="G466" s="451"/>
      <c r="H466" s="499"/>
      <c r="I466" s="499"/>
      <c r="J466" s="499"/>
      <c r="K466" s="499"/>
      <c r="L466" s="499"/>
      <c r="M466" s="499"/>
      <c r="N466" s="499"/>
      <c r="O466" s="499"/>
      <c r="P466" s="499"/>
      <c r="Q466" s="499"/>
      <c r="R466" s="499"/>
      <c r="S466" s="499"/>
      <c r="T466" s="140"/>
    </row>
    <row r="467" spans="1:20" ht="81">
      <c r="A467" s="147" t="s">
        <v>141</v>
      </c>
      <c r="B467" s="181" t="s">
        <v>1614</v>
      </c>
      <c r="C467" s="140" t="s">
        <v>142</v>
      </c>
      <c r="D467" s="140" t="s">
        <v>143</v>
      </c>
      <c r="E467" s="501">
        <v>69580</v>
      </c>
      <c r="F467" s="176" t="s">
        <v>98</v>
      </c>
      <c r="G467" s="140" t="s">
        <v>144</v>
      </c>
      <c r="H467" s="173"/>
      <c r="I467" s="173"/>
      <c r="J467" s="173"/>
      <c r="K467" s="173"/>
      <c r="L467" s="173">
        <v>69580</v>
      </c>
      <c r="M467" s="173"/>
      <c r="N467" s="173"/>
      <c r="O467" s="173"/>
      <c r="P467" s="173"/>
      <c r="Q467" s="173"/>
      <c r="R467" s="173"/>
      <c r="S467" s="173"/>
      <c r="T467" s="176" t="s">
        <v>1550</v>
      </c>
    </row>
    <row r="468" spans="1:20" ht="141.75">
      <c r="A468" s="140" t="s">
        <v>145</v>
      </c>
      <c r="B468" s="181"/>
      <c r="C468" s="140"/>
      <c r="D468" s="140"/>
      <c r="E468" s="501">
        <v>18200</v>
      </c>
      <c r="F468" s="176" t="s">
        <v>98</v>
      </c>
      <c r="G468" s="140" t="s">
        <v>146</v>
      </c>
      <c r="H468" s="499"/>
      <c r="I468" s="499"/>
      <c r="J468" s="499"/>
      <c r="K468" s="499"/>
      <c r="L468" s="499"/>
      <c r="M468" s="499"/>
      <c r="N468" s="499"/>
      <c r="O468" s="499"/>
      <c r="P468" s="499"/>
      <c r="Q468" s="499"/>
      <c r="R468" s="499"/>
      <c r="S468" s="173">
        <v>18200</v>
      </c>
      <c r="T468" s="176" t="s">
        <v>1550</v>
      </c>
    </row>
    <row r="469" spans="1:20">
      <c r="A469" s="160" t="s">
        <v>147</v>
      </c>
      <c r="B469" s="140"/>
      <c r="C469" s="140"/>
      <c r="D469" s="451"/>
      <c r="E469" s="494"/>
      <c r="F469" s="451"/>
      <c r="G469" s="451"/>
      <c r="H469" s="499"/>
      <c r="I469" s="499"/>
      <c r="J469" s="499"/>
      <c r="K469" s="499"/>
      <c r="L469" s="499"/>
      <c r="M469" s="499"/>
      <c r="N469" s="499"/>
      <c r="O469" s="499"/>
      <c r="P469" s="499"/>
      <c r="Q469" s="499"/>
      <c r="R469" s="499"/>
      <c r="S469" s="499"/>
      <c r="T469" s="140"/>
    </row>
    <row r="470" spans="1:20" ht="121.5">
      <c r="A470" s="374" t="s">
        <v>1592</v>
      </c>
      <c r="B470" s="140" t="s">
        <v>148</v>
      </c>
      <c r="C470" s="140" t="s">
        <v>149</v>
      </c>
      <c r="D470" s="140" t="s">
        <v>150</v>
      </c>
      <c r="E470" s="175">
        <v>14400</v>
      </c>
      <c r="F470" s="176" t="s">
        <v>98</v>
      </c>
      <c r="G470" s="140" t="s">
        <v>151</v>
      </c>
      <c r="H470" s="499"/>
      <c r="I470" s="452"/>
      <c r="J470" s="452">
        <v>3600</v>
      </c>
      <c r="K470" s="452"/>
      <c r="L470" s="452"/>
      <c r="M470" s="452">
        <v>3600</v>
      </c>
      <c r="N470" s="452"/>
      <c r="O470" s="452"/>
      <c r="P470" s="452">
        <v>3600</v>
      </c>
      <c r="Q470" s="452"/>
      <c r="R470" s="452"/>
      <c r="S470" s="452">
        <v>3600</v>
      </c>
      <c r="T470" s="176" t="s">
        <v>1550</v>
      </c>
    </row>
    <row r="471" spans="1:20">
      <c r="A471" s="741" t="s">
        <v>0</v>
      </c>
      <c r="B471" s="741" t="s">
        <v>1</v>
      </c>
      <c r="C471" s="741" t="s">
        <v>17</v>
      </c>
      <c r="D471" s="741" t="s">
        <v>18</v>
      </c>
      <c r="E471" s="741" t="s">
        <v>2</v>
      </c>
      <c r="F471" s="741"/>
      <c r="G471" s="741" t="s">
        <v>19</v>
      </c>
      <c r="H471" s="741" t="s">
        <v>3</v>
      </c>
      <c r="I471" s="741"/>
      <c r="J471" s="741"/>
      <c r="K471" s="741"/>
      <c r="L471" s="741"/>
      <c r="M471" s="741"/>
      <c r="N471" s="741"/>
      <c r="O471" s="741"/>
      <c r="P471" s="741"/>
      <c r="Q471" s="741"/>
      <c r="R471" s="741"/>
      <c r="S471" s="741"/>
      <c r="T471" s="741" t="s">
        <v>20</v>
      </c>
    </row>
    <row r="472" spans="1:20">
      <c r="A472" s="741"/>
      <c r="B472" s="741"/>
      <c r="C472" s="741"/>
      <c r="D472" s="741"/>
      <c r="E472" s="741" t="s">
        <v>21</v>
      </c>
      <c r="F472" s="741" t="s">
        <v>4</v>
      </c>
      <c r="G472" s="741"/>
      <c r="H472" s="741" t="s">
        <v>5</v>
      </c>
      <c r="I472" s="741" t="s">
        <v>6</v>
      </c>
      <c r="J472" s="741" t="s">
        <v>7</v>
      </c>
      <c r="K472" s="741" t="s">
        <v>8</v>
      </c>
      <c r="L472" s="741" t="s">
        <v>9</v>
      </c>
      <c r="M472" s="741" t="s">
        <v>10</v>
      </c>
      <c r="N472" s="741" t="s">
        <v>11</v>
      </c>
      <c r="O472" s="741" t="s">
        <v>12</v>
      </c>
      <c r="P472" s="741" t="s">
        <v>13</v>
      </c>
      <c r="Q472" s="741" t="s">
        <v>14</v>
      </c>
      <c r="R472" s="741" t="s">
        <v>15</v>
      </c>
      <c r="S472" s="741" t="s">
        <v>16</v>
      </c>
      <c r="T472" s="741"/>
    </row>
    <row r="473" spans="1:20">
      <c r="A473" s="741"/>
      <c r="B473" s="741"/>
      <c r="C473" s="741"/>
      <c r="D473" s="741"/>
      <c r="E473" s="741"/>
      <c r="F473" s="741"/>
      <c r="G473" s="741"/>
      <c r="H473" s="741"/>
      <c r="I473" s="741"/>
      <c r="J473" s="741"/>
      <c r="K473" s="741"/>
      <c r="L473" s="741"/>
      <c r="M473" s="741"/>
      <c r="N473" s="741"/>
      <c r="O473" s="741"/>
      <c r="P473" s="741"/>
      <c r="Q473" s="741"/>
      <c r="R473" s="741"/>
      <c r="S473" s="741"/>
      <c r="T473" s="741"/>
    </row>
    <row r="474" spans="1:20">
      <c r="A474" s="160" t="s">
        <v>152</v>
      </c>
      <c r="B474" s="425"/>
      <c r="C474" s="425"/>
      <c r="D474" s="425"/>
      <c r="E474" s="425"/>
      <c r="F474" s="425"/>
      <c r="G474" s="425"/>
      <c r="H474" s="505"/>
      <c r="I474" s="505"/>
      <c r="J474" s="505"/>
      <c r="K474" s="505"/>
      <c r="L474" s="505"/>
      <c r="M474" s="505"/>
      <c r="N474" s="505"/>
      <c r="O474" s="505"/>
      <c r="P474" s="505"/>
      <c r="Q474" s="505"/>
      <c r="R474" s="505"/>
      <c r="S474" s="505"/>
      <c r="T474" s="425"/>
    </row>
    <row r="475" spans="1:20" ht="81">
      <c r="A475" s="374" t="s">
        <v>153</v>
      </c>
      <c r="B475" s="147" t="s">
        <v>154</v>
      </c>
      <c r="C475" s="140" t="s">
        <v>155</v>
      </c>
      <c r="D475" s="374" t="s">
        <v>156</v>
      </c>
      <c r="E475" s="175"/>
      <c r="F475" s="392"/>
      <c r="G475" s="140" t="s">
        <v>157</v>
      </c>
      <c r="H475" s="505"/>
      <c r="I475" s="505"/>
      <c r="J475" s="505"/>
      <c r="K475" s="505"/>
      <c r="L475" s="505"/>
      <c r="M475" s="505"/>
      <c r="N475" s="505"/>
      <c r="O475" s="505"/>
      <c r="P475" s="505"/>
      <c r="Q475" s="505"/>
      <c r="R475" s="505"/>
      <c r="S475" s="505"/>
      <c r="T475" s="176" t="s">
        <v>1550</v>
      </c>
    </row>
    <row r="476" spans="1:20" ht="141.75">
      <c r="A476" s="374" t="s">
        <v>158</v>
      </c>
      <c r="B476" s="147" t="s">
        <v>159</v>
      </c>
      <c r="C476" s="147" t="s">
        <v>160</v>
      </c>
      <c r="D476" s="140" t="s">
        <v>161</v>
      </c>
      <c r="E476" s="425"/>
      <c r="F476" s="392"/>
      <c r="G476" s="140" t="s">
        <v>162</v>
      </c>
      <c r="H476" s="505"/>
      <c r="I476" s="505"/>
      <c r="J476" s="505"/>
      <c r="K476" s="505"/>
      <c r="L476" s="505"/>
      <c r="M476" s="505"/>
      <c r="N476" s="505"/>
      <c r="O476" s="505"/>
      <c r="P476" s="505"/>
      <c r="Q476" s="505"/>
      <c r="R476" s="505"/>
      <c r="S476" s="505"/>
      <c r="T476" s="176" t="s">
        <v>1550</v>
      </c>
    </row>
    <row r="477" spans="1:20" ht="60.75">
      <c r="A477" s="147" t="s">
        <v>163</v>
      </c>
      <c r="B477" s="147" t="s">
        <v>164</v>
      </c>
      <c r="C477" s="140" t="s">
        <v>165</v>
      </c>
      <c r="D477" s="140" t="s">
        <v>166</v>
      </c>
      <c r="E477" s="425"/>
      <c r="F477" s="392"/>
      <c r="G477" s="431">
        <v>22494</v>
      </c>
      <c r="H477" s="505"/>
      <c r="I477" s="505"/>
      <c r="J477" s="505"/>
      <c r="K477" s="505"/>
      <c r="L477" s="505"/>
      <c r="M477" s="505"/>
      <c r="N477" s="505"/>
      <c r="O477" s="505"/>
      <c r="P477" s="505"/>
      <c r="Q477" s="505"/>
      <c r="R477" s="505"/>
      <c r="S477" s="505"/>
      <c r="T477" s="176" t="s">
        <v>1550</v>
      </c>
    </row>
    <row r="478" spans="1:20" ht="81">
      <c r="A478" s="140" t="s">
        <v>167</v>
      </c>
      <c r="B478" s="140" t="s">
        <v>168</v>
      </c>
      <c r="C478" s="140" t="s">
        <v>169</v>
      </c>
      <c r="D478" s="140" t="s">
        <v>170</v>
      </c>
      <c r="E478" s="175"/>
      <c r="F478" s="392"/>
      <c r="G478" s="431">
        <v>22494</v>
      </c>
      <c r="H478" s="505"/>
      <c r="I478" s="505"/>
      <c r="J478" s="505"/>
      <c r="K478" s="505"/>
      <c r="L478" s="505"/>
      <c r="M478" s="505"/>
      <c r="N478" s="505"/>
      <c r="O478" s="505"/>
      <c r="P478" s="505"/>
      <c r="Q478" s="505"/>
      <c r="R478" s="505"/>
      <c r="S478" s="505"/>
      <c r="T478" s="176" t="s">
        <v>1550</v>
      </c>
    </row>
    <row r="479" spans="1:20" s="402" customFormat="1" ht="60.75">
      <c r="A479" s="741" t="s">
        <v>76</v>
      </c>
      <c r="B479" s="741"/>
      <c r="C479" s="741"/>
      <c r="D479" s="741"/>
      <c r="E479" s="288">
        <f>SUM(E437:E478)</f>
        <v>379390</v>
      </c>
      <c r="F479" s="443" t="s">
        <v>98</v>
      </c>
      <c r="G479" s="453"/>
      <c r="H479" s="390">
        <f>H437+H439+H440+H441+H445+H447+H448+H449+H450+H455+H460+H462+H467+H468+H470+H475+H476+H477+H478</f>
        <v>18000</v>
      </c>
      <c r="I479" s="390">
        <f t="shared" ref="I479:S479" si="27">I437+I439+I440+I441+I445+I447+I448+I449+I450+I455+I460+I462+I467+I468+I470+I475+I476+I477+I478</f>
        <v>18000</v>
      </c>
      <c r="J479" s="390">
        <f t="shared" si="27"/>
        <v>21600</v>
      </c>
      <c r="K479" s="390">
        <f t="shared" si="27"/>
        <v>18000</v>
      </c>
      <c r="L479" s="390">
        <f t="shared" si="27"/>
        <v>100680</v>
      </c>
      <c r="M479" s="390">
        <f t="shared" si="27"/>
        <v>24050</v>
      </c>
      <c r="N479" s="390">
        <f t="shared" si="27"/>
        <v>18000</v>
      </c>
      <c r="O479" s="390">
        <f t="shared" si="27"/>
        <v>20800</v>
      </c>
      <c r="P479" s="390">
        <f t="shared" si="27"/>
        <v>21600</v>
      </c>
      <c r="Q479" s="390">
        <f t="shared" si="27"/>
        <v>58410</v>
      </c>
      <c r="R479" s="390">
        <f t="shared" si="27"/>
        <v>20450</v>
      </c>
      <c r="S479" s="390">
        <f t="shared" si="27"/>
        <v>39800</v>
      </c>
      <c r="T479" s="388"/>
    </row>
    <row r="480" spans="1:20" ht="40.5">
      <c r="A480" s="786" t="s">
        <v>171</v>
      </c>
      <c r="B480" s="786"/>
      <c r="C480" s="786"/>
      <c r="D480" s="786"/>
      <c r="E480" s="506">
        <v>216000</v>
      </c>
      <c r="F480" s="176" t="s">
        <v>98</v>
      </c>
      <c r="G480" s="425"/>
      <c r="H480" s="505"/>
      <c r="I480" s="505"/>
      <c r="J480" s="505"/>
      <c r="K480" s="505"/>
      <c r="L480" s="505"/>
      <c r="M480" s="505"/>
      <c r="N480" s="505"/>
      <c r="O480" s="505"/>
      <c r="P480" s="505"/>
      <c r="Q480" s="505"/>
      <c r="R480" s="505"/>
      <c r="S480" s="505"/>
      <c r="T480" s="425"/>
    </row>
    <row r="481" spans="1:20" ht="40.5">
      <c r="A481" s="786" t="s">
        <v>172</v>
      </c>
      <c r="B481" s="786"/>
      <c r="C481" s="786"/>
      <c r="D481" s="786"/>
      <c r="E481" s="469">
        <f>E479-E480</f>
        <v>163390</v>
      </c>
      <c r="F481" s="176" t="s">
        <v>98</v>
      </c>
      <c r="G481" s="425"/>
      <c r="H481" s="505"/>
      <c r="I481" s="505"/>
      <c r="J481" s="505"/>
      <c r="K481" s="505"/>
      <c r="L481" s="505"/>
      <c r="M481" s="505"/>
      <c r="N481" s="505"/>
      <c r="O481" s="505"/>
      <c r="P481" s="505"/>
      <c r="Q481" s="505"/>
      <c r="R481" s="505"/>
      <c r="S481" s="505"/>
      <c r="T481" s="425"/>
    </row>
    <row r="482" spans="1:20" ht="23.25">
      <c r="A482" s="780" t="s">
        <v>1301</v>
      </c>
      <c r="B482" s="780"/>
      <c r="C482" s="780"/>
      <c r="D482" s="780"/>
      <c r="E482" s="780"/>
      <c r="F482" s="780"/>
      <c r="G482" s="780"/>
      <c r="H482" s="780"/>
      <c r="I482" s="780"/>
      <c r="J482" s="780"/>
      <c r="K482" s="780"/>
      <c r="L482" s="780"/>
      <c r="M482" s="780"/>
      <c r="N482" s="780"/>
      <c r="O482" s="780"/>
      <c r="P482" s="780"/>
      <c r="Q482" s="780"/>
      <c r="R482" s="780"/>
      <c r="S482" s="780"/>
      <c r="T482" s="780"/>
    </row>
    <row r="483" spans="1:20" ht="23.25">
      <c r="A483" s="781" t="s">
        <v>75</v>
      </c>
      <c r="B483" s="781"/>
      <c r="C483" s="781"/>
      <c r="D483" s="781"/>
      <c r="E483" s="512"/>
      <c r="F483" s="512"/>
      <c r="G483" s="512"/>
      <c r="H483" s="512"/>
      <c r="I483" s="512"/>
      <c r="J483" s="512"/>
      <c r="K483" s="512"/>
      <c r="L483" s="512"/>
      <c r="M483" s="512"/>
      <c r="N483" s="512"/>
      <c r="O483" s="512"/>
      <c r="P483" s="512"/>
      <c r="Q483" s="512"/>
      <c r="R483" s="512"/>
      <c r="S483" s="512"/>
      <c r="T483" s="512"/>
    </row>
    <row r="484" spans="1:20" ht="10.5" customHeight="1"/>
    <row r="485" spans="1:20">
      <c r="A485" s="741" t="s">
        <v>0</v>
      </c>
      <c r="B485" s="741" t="s">
        <v>1</v>
      </c>
      <c r="C485" s="741" t="s">
        <v>17</v>
      </c>
      <c r="D485" s="741" t="s">
        <v>18</v>
      </c>
      <c r="E485" s="741" t="s">
        <v>2</v>
      </c>
      <c r="F485" s="741"/>
      <c r="G485" s="741" t="s">
        <v>19</v>
      </c>
      <c r="H485" s="741" t="s">
        <v>3</v>
      </c>
      <c r="I485" s="741"/>
      <c r="J485" s="741"/>
      <c r="K485" s="741"/>
      <c r="L485" s="741"/>
      <c r="M485" s="741"/>
      <c r="N485" s="741"/>
      <c r="O485" s="741"/>
      <c r="P485" s="741"/>
      <c r="Q485" s="741"/>
      <c r="R485" s="741"/>
      <c r="S485" s="741"/>
      <c r="T485" s="783" t="s">
        <v>20</v>
      </c>
    </row>
    <row r="486" spans="1:20">
      <c r="A486" s="741"/>
      <c r="B486" s="741"/>
      <c r="C486" s="741"/>
      <c r="D486" s="741"/>
      <c r="E486" s="741" t="s">
        <v>21</v>
      </c>
      <c r="F486" s="741" t="s">
        <v>4</v>
      </c>
      <c r="G486" s="741"/>
      <c r="H486" s="741" t="s">
        <v>5</v>
      </c>
      <c r="I486" s="741" t="s">
        <v>6</v>
      </c>
      <c r="J486" s="741" t="s">
        <v>7</v>
      </c>
      <c r="K486" s="741" t="s">
        <v>8</v>
      </c>
      <c r="L486" s="741" t="s">
        <v>9</v>
      </c>
      <c r="M486" s="741" t="s">
        <v>10</v>
      </c>
      <c r="N486" s="741" t="s">
        <v>11</v>
      </c>
      <c r="O486" s="741" t="s">
        <v>12</v>
      </c>
      <c r="P486" s="741" t="s">
        <v>13</v>
      </c>
      <c r="Q486" s="741" t="s">
        <v>14</v>
      </c>
      <c r="R486" s="741" t="s">
        <v>15</v>
      </c>
      <c r="S486" s="741" t="s">
        <v>16</v>
      </c>
      <c r="T486" s="784"/>
    </row>
    <row r="487" spans="1:20">
      <c r="A487" s="741"/>
      <c r="B487" s="741"/>
      <c r="C487" s="741"/>
      <c r="D487" s="783"/>
      <c r="E487" s="741"/>
      <c r="F487" s="741"/>
      <c r="G487" s="741"/>
      <c r="H487" s="741"/>
      <c r="I487" s="741"/>
      <c r="J487" s="741"/>
      <c r="K487" s="741"/>
      <c r="L487" s="741"/>
      <c r="M487" s="741"/>
      <c r="N487" s="741"/>
      <c r="O487" s="741"/>
      <c r="P487" s="741"/>
      <c r="Q487" s="741"/>
      <c r="R487" s="741"/>
      <c r="S487" s="741"/>
      <c r="T487" s="785"/>
    </row>
    <row r="488" spans="1:20" ht="101.25">
      <c r="A488" s="430" t="s">
        <v>77</v>
      </c>
      <c r="B488" s="430" t="s">
        <v>78</v>
      </c>
      <c r="C488" s="430" t="s">
        <v>79</v>
      </c>
      <c r="D488" s="140" t="s">
        <v>1414</v>
      </c>
      <c r="E488" s="507">
        <v>25000</v>
      </c>
      <c r="F488" s="430" t="s">
        <v>858</v>
      </c>
      <c r="G488" s="508" t="s">
        <v>80</v>
      </c>
      <c r="H488" s="509"/>
      <c r="I488" s="509"/>
      <c r="J488" s="509"/>
      <c r="K488" s="509"/>
      <c r="L488" s="509"/>
      <c r="M488" s="509">
        <v>12500</v>
      </c>
      <c r="N488" s="509"/>
      <c r="O488" s="509"/>
      <c r="P488" s="509">
        <v>12500</v>
      </c>
      <c r="Q488" s="509"/>
      <c r="R488" s="509"/>
      <c r="S488" s="509"/>
      <c r="T488" s="430" t="s">
        <v>81</v>
      </c>
    </row>
    <row r="489" spans="1:20" ht="81">
      <c r="A489" s="147" t="s">
        <v>1377</v>
      </c>
      <c r="B489" s="140" t="s">
        <v>82</v>
      </c>
      <c r="C489" s="140" t="s">
        <v>79</v>
      </c>
      <c r="D489" s="510" t="s">
        <v>83</v>
      </c>
      <c r="E489" s="382">
        <v>10000</v>
      </c>
      <c r="F489" s="140" t="s">
        <v>858</v>
      </c>
      <c r="G489" s="176" t="s">
        <v>84</v>
      </c>
      <c r="H489" s="445"/>
      <c r="I489" s="445"/>
      <c r="J489" s="445">
        <v>10000</v>
      </c>
      <c r="K489" s="445"/>
      <c r="L489" s="445"/>
      <c r="M489" s="445"/>
      <c r="N489" s="445"/>
      <c r="O489" s="445"/>
      <c r="P489" s="445"/>
      <c r="Q489" s="445"/>
      <c r="R489" s="445"/>
      <c r="S489" s="445"/>
      <c r="T489" s="140" t="s">
        <v>81</v>
      </c>
    </row>
    <row r="490" spans="1:20" ht="54">
      <c r="A490" s="741" t="s">
        <v>55</v>
      </c>
      <c r="B490" s="741"/>
      <c r="C490" s="741"/>
      <c r="D490" s="741"/>
      <c r="E490" s="183">
        <f>SUM(E488:E489)</f>
        <v>35000</v>
      </c>
      <c r="F490" s="450"/>
      <c r="G490" s="450"/>
      <c r="H490" s="511">
        <f t="shared" ref="H490:S490" si="28">SUM(H488:H489)</f>
        <v>0</v>
      </c>
      <c r="I490" s="511">
        <f t="shared" si="28"/>
        <v>0</v>
      </c>
      <c r="J490" s="511">
        <f t="shared" si="28"/>
        <v>10000</v>
      </c>
      <c r="K490" s="511">
        <f t="shared" si="28"/>
        <v>0</v>
      </c>
      <c r="L490" s="511">
        <f t="shared" si="28"/>
        <v>0</v>
      </c>
      <c r="M490" s="511">
        <f t="shared" si="28"/>
        <v>12500</v>
      </c>
      <c r="N490" s="511">
        <f t="shared" si="28"/>
        <v>0</v>
      </c>
      <c r="O490" s="511">
        <f t="shared" si="28"/>
        <v>0</v>
      </c>
      <c r="P490" s="511">
        <f t="shared" si="28"/>
        <v>12500</v>
      </c>
      <c r="Q490" s="511">
        <f t="shared" si="28"/>
        <v>0</v>
      </c>
      <c r="R490" s="511">
        <f t="shared" si="28"/>
        <v>0</v>
      </c>
      <c r="S490" s="511">
        <f t="shared" si="28"/>
        <v>0</v>
      </c>
      <c r="T490" s="450"/>
    </row>
  </sheetData>
  <mergeCells count="1325">
    <mergeCell ref="N472:N473"/>
    <mergeCell ref="O472:O473"/>
    <mergeCell ref="P472:P473"/>
    <mergeCell ref="Q472:Q473"/>
    <mergeCell ref="R472:R473"/>
    <mergeCell ref="S472:S473"/>
    <mergeCell ref="H471:S471"/>
    <mergeCell ref="T471:T473"/>
    <mergeCell ref="E472:E473"/>
    <mergeCell ref="F472:F473"/>
    <mergeCell ref="H472:H473"/>
    <mergeCell ref="I472:I473"/>
    <mergeCell ref="J472:J473"/>
    <mergeCell ref="K472:K473"/>
    <mergeCell ref="L472:L473"/>
    <mergeCell ref="M472:M473"/>
    <mergeCell ref="A471:A473"/>
    <mergeCell ref="B471:B473"/>
    <mergeCell ref="C471:C473"/>
    <mergeCell ref="D471:D473"/>
    <mergeCell ref="E471:F471"/>
    <mergeCell ref="G471:G473"/>
    <mergeCell ref="N464:N465"/>
    <mergeCell ref="O464:O465"/>
    <mergeCell ref="P464:P465"/>
    <mergeCell ref="Q464:Q465"/>
    <mergeCell ref="R464:R465"/>
    <mergeCell ref="S464:S465"/>
    <mergeCell ref="H463:S463"/>
    <mergeCell ref="T463:T465"/>
    <mergeCell ref="E464:E465"/>
    <mergeCell ref="F464:F465"/>
    <mergeCell ref="H464:H465"/>
    <mergeCell ref="I464:I465"/>
    <mergeCell ref="J464:J465"/>
    <mergeCell ref="K464:K465"/>
    <mergeCell ref="L464:L465"/>
    <mergeCell ref="M464:M465"/>
    <mergeCell ref="A463:A465"/>
    <mergeCell ref="B463:B465"/>
    <mergeCell ref="C463:C465"/>
    <mergeCell ref="D463:D465"/>
    <mergeCell ref="E463:F463"/>
    <mergeCell ref="G463:G465"/>
    <mergeCell ref="N457:N458"/>
    <mergeCell ref="O457:O458"/>
    <mergeCell ref="P457:P458"/>
    <mergeCell ref="Q457:Q458"/>
    <mergeCell ref="R457:R458"/>
    <mergeCell ref="S457:S458"/>
    <mergeCell ref="H456:S456"/>
    <mergeCell ref="T456:T458"/>
    <mergeCell ref="E457:E458"/>
    <mergeCell ref="F457:F458"/>
    <mergeCell ref="H457:H458"/>
    <mergeCell ref="I457:I458"/>
    <mergeCell ref="J457:J458"/>
    <mergeCell ref="K457:K458"/>
    <mergeCell ref="L457:L458"/>
    <mergeCell ref="M457:M458"/>
    <mergeCell ref="A456:A458"/>
    <mergeCell ref="B456:B458"/>
    <mergeCell ref="C456:C458"/>
    <mergeCell ref="D456:D458"/>
    <mergeCell ref="E456:F456"/>
    <mergeCell ref="G456:G458"/>
    <mergeCell ref="N452:N453"/>
    <mergeCell ref="O452:O453"/>
    <mergeCell ref="P452:P453"/>
    <mergeCell ref="Q452:Q453"/>
    <mergeCell ref="R452:R453"/>
    <mergeCell ref="S452:S453"/>
    <mergeCell ref="H451:S451"/>
    <mergeCell ref="T451:T453"/>
    <mergeCell ref="E452:E453"/>
    <mergeCell ref="F452:F453"/>
    <mergeCell ref="H452:H453"/>
    <mergeCell ref="I452:I453"/>
    <mergeCell ref="J452:J453"/>
    <mergeCell ref="K452:K453"/>
    <mergeCell ref="L452:L453"/>
    <mergeCell ref="M452:M453"/>
    <mergeCell ref="A451:A453"/>
    <mergeCell ref="B451:B453"/>
    <mergeCell ref="C451:C453"/>
    <mergeCell ref="D451:D453"/>
    <mergeCell ref="E451:F451"/>
    <mergeCell ref="G451:G453"/>
    <mergeCell ref="N443:N444"/>
    <mergeCell ref="O443:O444"/>
    <mergeCell ref="P443:P444"/>
    <mergeCell ref="Q443:Q444"/>
    <mergeCell ref="R443:R444"/>
    <mergeCell ref="S443:S444"/>
    <mergeCell ref="H442:S442"/>
    <mergeCell ref="T442:T444"/>
    <mergeCell ref="E443:E444"/>
    <mergeCell ref="F443:F444"/>
    <mergeCell ref="H443:H444"/>
    <mergeCell ref="I443:I444"/>
    <mergeCell ref="J443:J444"/>
    <mergeCell ref="K443:K444"/>
    <mergeCell ref="L443:L444"/>
    <mergeCell ref="M443:M444"/>
    <mergeCell ref="P421:P422"/>
    <mergeCell ref="Q421:Q422"/>
    <mergeCell ref="R421:R422"/>
    <mergeCell ref="S421:S422"/>
    <mergeCell ref="T432:T434"/>
    <mergeCell ref="M433:M434"/>
    <mergeCell ref="A442:A444"/>
    <mergeCell ref="B442:B444"/>
    <mergeCell ref="C442:C444"/>
    <mergeCell ref="D442:D444"/>
    <mergeCell ref="E442:F442"/>
    <mergeCell ref="G442:G444"/>
    <mergeCell ref="T420:T422"/>
    <mergeCell ref="E421:E422"/>
    <mergeCell ref="F421:F422"/>
    <mergeCell ref="H421:H422"/>
    <mergeCell ref="I421:I422"/>
    <mergeCell ref="J421:J422"/>
    <mergeCell ref="K421:K422"/>
    <mergeCell ref="L421:L422"/>
    <mergeCell ref="M421:M422"/>
    <mergeCell ref="N421:N422"/>
    <mergeCell ref="R415:R416"/>
    <mergeCell ref="S415:S416"/>
    <mergeCell ref="A420:A422"/>
    <mergeCell ref="B420:B422"/>
    <mergeCell ref="C420:C422"/>
    <mergeCell ref="D420:D422"/>
    <mergeCell ref="E420:F420"/>
    <mergeCell ref="G420:G422"/>
    <mergeCell ref="H420:S420"/>
    <mergeCell ref="O421:O422"/>
    <mergeCell ref="L415:L416"/>
    <mergeCell ref="M415:M416"/>
    <mergeCell ref="N415:N416"/>
    <mergeCell ref="O415:O416"/>
    <mergeCell ref="P415:P416"/>
    <mergeCell ref="Q415:Q416"/>
    <mergeCell ref="E414:F414"/>
    <mergeCell ref="G414:G416"/>
    <mergeCell ref="H414:S414"/>
    <mergeCell ref="T414:T416"/>
    <mergeCell ref="E415:E416"/>
    <mergeCell ref="F415:F416"/>
    <mergeCell ref="H415:H416"/>
    <mergeCell ref="I415:I416"/>
    <mergeCell ref="J415:J416"/>
    <mergeCell ref="K415:K416"/>
    <mergeCell ref="N406:N407"/>
    <mergeCell ref="O406:O407"/>
    <mergeCell ref="P406:P407"/>
    <mergeCell ref="Q406:Q407"/>
    <mergeCell ref="R406:R407"/>
    <mergeCell ref="S406:S407"/>
    <mergeCell ref="H405:S405"/>
    <mergeCell ref="T405:T407"/>
    <mergeCell ref="E406:E407"/>
    <mergeCell ref="F406:F407"/>
    <mergeCell ref="H406:H407"/>
    <mergeCell ref="I406:I407"/>
    <mergeCell ref="J406:J407"/>
    <mergeCell ref="K406:K407"/>
    <mergeCell ref="L406:L407"/>
    <mergeCell ref="M406:M407"/>
    <mergeCell ref="A405:A407"/>
    <mergeCell ref="B405:B407"/>
    <mergeCell ref="C405:C407"/>
    <mergeCell ref="D405:D407"/>
    <mergeCell ref="E405:F405"/>
    <mergeCell ref="G405:G407"/>
    <mergeCell ref="N399:N400"/>
    <mergeCell ref="O399:O400"/>
    <mergeCell ref="P399:P400"/>
    <mergeCell ref="Q399:Q400"/>
    <mergeCell ref="R399:R400"/>
    <mergeCell ref="S399:S400"/>
    <mergeCell ref="H398:S398"/>
    <mergeCell ref="T398:T400"/>
    <mergeCell ref="E399:E400"/>
    <mergeCell ref="F399:F400"/>
    <mergeCell ref="H399:H400"/>
    <mergeCell ref="I399:I400"/>
    <mergeCell ref="J399:J400"/>
    <mergeCell ref="K399:K400"/>
    <mergeCell ref="L399:L400"/>
    <mergeCell ref="M399:M400"/>
    <mergeCell ref="Q390:Q391"/>
    <mergeCell ref="R390:R391"/>
    <mergeCell ref="S390:S391"/>
    <mergeCell ref="K381:K382"/>
    <mergeCell ref="A398:A400"/>
    <mergeCell ref="B398:B400"/>
    <mergeCell ref="C398:C400"/>
    <mergeCell ref="D398:D400"/>
    <mergeCell ref="E398:F398"/>
    <mergeCell ref="G398:G400"/>
    <mergeCell ref="T389:T391"/>
    <mergeCell ref="E390:E391"/>
    <mergeCell ref="F390:F391"/>
    <mergeCell ref="H390:H391"/>
    <mergeCell ref="I390:I391"/>
    <mergeCell ref="J390:J391"/>
    <mergeCell ref="K390:K391"/>
    <mergeCell ref="L390:L391"/>
    <mergeCell ref="M390:M391"/>
    <mergeCell ref="N390:N391"/>
    <mergeCell ref="R373:R374"/>
    <mergeCell ref="S373:S374"/>
    <mergeCell ref="H372:S372"/>
    <mergeCell ref="T372:T374"/>
    <mergeCell ref="E373:E374"/>
    <mergeCell ref="F373:F374"/>
    <mergeCell ref="H373:H374"/>
    <mergeCell ref="I373:I374"/>
    <mergeCell ref="J373:J374"/>
    <mergeCell ref="K373:K374"/>
    <mergeCell ref="L373:L374"/>
    <mergeCell ref="M373:M374"/>
    <mergeCell ref="R381:R382"/>
    <mergeCell ref="S381:S382"/>
    <mergeCell ref="A389:A391"/>
    <mergeCell ref="B389:B391"/>
    <mergeCell ref="C389:C391"/>
    <mergeCell ref="D389:D391"/>
    <mergeCell ref="E389:F389"/>
    <mergeCell ref="G389:G391"/>
    <mergeCell ref="H389:S389"/>
    <mergeCell ref="O390:O391"/>
    <mergeCell ref="L381:L382"/>
    <mergeCell ref="M381:M382"/>
    <mergeCell ref="N381:N382"/>
    <mergeCell ref="O381:O382"/>
    <mergeCell ref="P381:P382"/>
    <mergeCell ref="Q381:Q382"/>
    <mergeCell ref="E380:F380"/>
    <mergeCell ref="G380:G382"/>
    <mergeCell ref="H380:S380"/>
    <mergeCell ref="P390:P391"/>
    <mergeCell ref="F364:F365"/>
    <mergeCell ref="H364:H365"/>
    <mergeCell ref="I364:I365"/>
    <mergeCell ref="J364:J365"/>
    <mergeCell ref="K364:K365"/>
    <mergeCell ref="L364:L365"/>
    <mergeCell ref="M364:M365"/>
    <mergeCell ref="A363:A365"/>
    <mergeCell ref="B363:B365"/>
    <mergeCell ref="C363:C365"/>
    <mergeCell ref="D363:D365"/>
    <mergeCell ref="E363:F363"/>
    <mergeCell ref="G363:G365"/>
    <mergeCell ref="N373:N374"/>
    <mergeCell ref="O373:O374"/>
    <mergeCell ref="P373:P374"/>
    <mergeCell ref="Q373:Q374"/>
    <mergeCell ref="A428:D428"/>
    <mergeCell ref="A355:A357"/>
    <mergeCell ref="B355:B357"/>
    <mergeCell ref="C355:C357"/>
    <mergeCell ref="D355:D357"/>
    <mergeCell ref="E355:F355"/>
    <mergeCell ref="G355:G357"/>
    <mergeCell ref="A351:T351"/>
    <mergeCell ref="A354:D354"/>
    <mergeCell ref="A358:T358"/>
    <mergeCell ref="A359:T359"/>
    <mergeCell ref="A366:T366"/>
    <mergeCell ref="H355:S355"/>
    <mergeCell ref="T355:T357"/>
    <mergeCell ref="E356:E357"/>
    <mergeCell ref="F356:F357"/>
    <mergeCell ref="N349:N350"/>
    <mergeCell ref="A372:A374"/>
    <mergeCell ref="B372:B374"/>
    <mergeCell ref="C372:C374"/>
    <mergeCell ref="D372:D374"/>
    <mergeCell ref="E372:F372"/>
    <mergeCell ref="G372:G374"/>
    <mergeCell ref="N364:N365"/>
    <mergeCell ref="O364:O365"/>
    <mergeCell ref="P364:P365"/>
    <mergeCell ref="Q364:Q365"/>
    <mergeCell ref="R364:R365"/>
    <mergeCell ref="S364:S365"/>
    <mergeCell ref="H363:S363"/>
    <mergeCell ref="T363:T365"/>
    <mergeCell ref="E364:E365"/>
    <mergeCell ref="F330:F331"/>
    <mergeCell ref="H330:H331"/>
    <mergeCell ref="N356:N357"/>
    <mergeCell ref="O356:O357"/>
    <mergeCell ref="P356:P357"/>
    <mergeCell ref="Q356:Q357"/>
    <mergeCell ref="R356:R357"/>
    <mergeCell ref="S356:S357"/>
    <mergeCell ref="H356:H357"/>
    <mergeCell ref="I356:I357"/>
    <mergeCell ref="J356:J357"/>
    <mergeCell ref="K356:K357"/>
    <mergeCell ref="L356:L357"/>
    <mergeCell ref="M356:M357"/>
    <mergeCell ref="Q336:Q337"/>
    <mergeCell ref="R336:R337"/>
    <mergeCell ref="S336:S337"/>
    <mergeCell ref="O349:O350"/>
    <mergeCell ref="P349:P350"/>
    <mergeCell ref="Q349:Q350"/>
    <mergeCell ref="R349:R350"/>
    <mergeCell ref="S349:S350"/>
    <mergeCell ref="H348:S348"/>
    <mergeCell ref="I330:I331"/>
    <mergeCell ref="J330:J331"/>
    <mergeCell ref="K330:K331"/>
    <mergeCell ref="B299:B301"/>
    <mergeCell ref="C299:C301"/>
    <mergeCell ref="T335:T337"/>
    <mergeCell ref="E336:E337"/>
    <mergeCell ref="F336:F337"/>
    <mergeCell ref="H336:H337"/>
    <mergeCell ref="I336:I337"/>
    <mergeCell ref="J336:J337"/>
    <mergeCell ref="K336:K337"/>
    <mergeCell ref="L336:L337"/>
    <mergeCell ref="M336:M337"/>
    <mergeCell ref="N336:N337"/>
    <mergeCell ref="S330:S331"/>
    <mergeCell ref="A335:A337"/>
    <mergeCell ref="B335:B337"/>
    <mergeCell ref="C335:C337"/>
    <mergeCell ref="D335:D337"/>
    <mergeCell ref="E335:F335"/>
    <mergeCell ref="G335:G337"/>
    <mergeCell ref="H335:S335"/>
    <mergeCell ref="O336:O337"/>
    <mergeCell ref="P336:P337"/>
    <mergeCell ref="M330:M331"/>
    <mergeCell ref="N330:N331"/>
    <mergeCell ref="O330:O331"/>
    <mergeCell ref="P330:P331"/>
    <mergeCell ref="Q330:Q331"/>
    <mergeCell ref="R330:R331"/>
    <mergeCell ref="G329:G331"/>
    <mergeCell ref="H329:S329"/>
    <mergeCell ref="T329:T331"/>
    <mergeCell ref="E330:E331"/>
    <mergeCell ref="O293:O294"/>
    <mergeCell ref="P293:P294"/>
    <mergeCell ref="L330:L331"/>
    <mergeCell ref="O300:O301"/>
    <mergeCell ref="P300:P301"/>
    <mergeCell ref="Q300:Q301"/>
    <mergeCell ref="R300:R301"/>
    <mergeCell ref="S300:S301"/>
    <mergeCell ref="A329:A331"/>
    <mergeCell ref="B329:B331"/>
    <mergeCell ref="C329:C331"/>
    <mergeCell ref="D329:D331"/>
    <mergeCell ref="E329:F329"/>
    <mergeCell ref="T299:T301"/>
    <mergeCell ref="E300:E301"/>
    <mergeCell ref="F300:F301"/>
    <mergeCell ref="H300:H301"/>
    <mergeCell ref="I300:I301"/>
    <mergeCell ref="J300:J301"/>
    <mergeCell ref="K300:K301"/>
    <mergeCell ref="L300:L301"/>
    <mergeCell ref="M300:M301"/>
    <mergeCell ref="N300:N301"/>
    <mergeCell ref="A319:D319"/>
    <mergeCell ref="A320:T320"/>
    <mergeCell ref="A321:D321"/>
    <mergeCell ref="N313:N314"/>
    <mergeCell ref="O313:O314"/>
    <mergeCell ref="P313:P314"/>
    <mergeCell ref="Q313:Q314"/>
    <mergeCell ref="R313:R314"/>
    <mergeCell ref="A299:A301"/>
    <mergeCell ref="A291:D291"/>
    <mergeCell ref="Q293:Q294"/>
    <mergeCell ref="R293:R294"/>
    <mergeCell ref="S293:S294"/>
    <mergeCell ref="A285:A287"/>
    <mergeCell ref="B285:B287"/>
    <mergeCell ref="C285:C287"/>
    <mergeCell ref="D285:D287"/>
    <mergeCell ref="E285:F285"/>
    <mergeCell ref="G285:G287"/>
    <mergeCell ref="H285:S285"/>
    <mergeCell ref="D299:D301"/>
    <mergeCell ref="E299:F299"/>
    <mergeCell ref="G299:G301"/>
    <mergeCell ref="H299:S299"/>
    <mergeCell ref="T292:T294"/>
    <mergeCell ref="E293:E294"/>
    <mergeCell ref="F293:F294"/>
    <mergeCell ref="H293:H294"/>
    <mergeCell ref="I293:I294"/>
    <mergeCell ref="J293:J294"/>
    <mergeCell ref="K293:K294"/>
    <mergeCell ref="L293:L294"/>
    <mergeCell ref="M293:M294"/>
    <mergeCell ref="N293:N294"/>
    <mergeCell ref="A292:A294"/>
    <mergeCell ref="B292:B294"/>
    <mergeCell ref="C292:C294"/>
    <mergeCell ref="D292:D294"/>
    <mergeCell ref="E292:F292"/>
    <mergeCell ref="G292:G294"/>
    <mergeCell ref="H292:S292"/>
    <mergeCell ref="O286:O287"/>
    <mergeCell ref="P286:P287"/>
    <mergeCell ref="Q286:Q287"/>
    <mergeCell ref="R286:R287"/>
    <mergeCell ref="T276:T278"/>
    <mergeCell ref="E277:E278"/>
    <mergeCell ref="F277:F278"/>
    <mergeCell ref="S286:S287"/>
    <mergeCell ref="H277:H278"/>
    <mergeCell ref="I277:I278"/>
    <mergeCell ref="J277:J278"/>
    <mergeCell ref="K277:K278"/>
    <mergeCell ref="L277:L278"/>
    <mergeCell ref="M277:M278"/>
    <mergeCell ref="N277:N278"/>
    <mergeCell ref="T285:T287"/>
    <mergeCell ref="E286:E287"/>
    <mergeCell ref="F286:F287"/>
    <mergeCell ref="H286:H287"/>
    <mergeCell ref="I286:I287"/>
    <mergeCell ref="J286:J287"/>
    <mergeCell ref="K286:K287"/>
    <mergeCell ref="L286:L287"/>
    <mergeCell ref="M286:M287"/>
    <mergeCell ref="N286:N287"/>
    <mergeCell ref="D253:D255"/>
    <mergeCell ref="E253:F253"/>
    <mergeCell ref="T263:T265"/>
    <mergeCell ref="E264:E265"/>
    <mergeCell ref="F264:F265"/>
    <mergeCell ref="H264:H265"/>
    <mergeCell ref="I264:I265"/>
    <mergeCell ref="J264:J265"/>
    <mergeCell ref="K264:K265"/>
    <mergeCell ref="L264:L265"/>
    <mergeCell ref="M264:M265"/>
    <mergeCell ref="N264:N265"/>
    <mergeCell ref="O277:O278"/>
    <mergeCell ref="P277:P278"/>
    <mergeCell ref="Q277:Q278"/>
    <mergeCell ref="R277:R278"/>
    <mergeCell ref="S277:S278"/>
    <mergeCell ref="A272:D272"/>
    <mergeCell ref="A273:T273"/>
    <mergeCell ref="Q234:Q235"/>
    <mergeCell ref="R234:R235"/>
    <mergeCell ref="T233:T235"/>
    <mergeCell ref="E234:E235"/>
    <mergeCell ref="F234:F235"/>
    <mergeCell ref="A263:A265"/>
    <mergeCell ref="B263:B265"/>
    <mergeCell ref="C263:C265"/>
    <mergeCell ref="D263:D265"/>
    <mergeCell ref="E263:F263"/>
    <mergeCell ref="G263:G265"/>
    <mergeCell ref="H263:S263"/>
    <mergeCell ref="O264:O265"/>
    <mergeCell ref="P264:P265"/>
    <mergeCell ref="M254:M255"/>
    <mergeCell ref="N254:N255"/>
    <mergeCell ref="O254:O255"/>
    <mergeCell ref="P254:P255"/>
    <mergeCell ref="Q254:Q255"/>
    <mergeCell ref="R254:R255"/>
    <mergeCell ref="F254:F255"/>
    <mergeCell ref="H254:H255"/>
    <mergeCell ref="I254:I255"/>
    <mergeCell ref="J254:J255"/>
    <mergeCell ref="K254:K255"/>
    <mergeCell ref="L254:L255"/>
    <mergeCell ref="A256:T256"/>
    <mergeCell ref="Q264:Q265"/>
    <mergeCell ref="R264:R265"/>
    <mergeCell ref="S264:S265"/>
    <mergeCell ref="A253:A255"/>
    <mergeCell ref="B253:B255"/>
    <mergeCell ref="L214:L215"/>
    <mergeCell ref="M214:M215"/>
    <mergeCell ref="N214:N215"/>
    <mergeCell ref="S223:S224"/>
    <mergeCell ref="A233:A235"/>
    <mergeCell ref="B233:B235"/>
    <mergeCell ref="C233:C235"/>
    <mergeCell ref="D233:D235"/>
    <mergeCell ref="E233:F233"/>
    <mergeCell ref="G233:G235"/>
    <mergeCell ref="H233:S233"/>
    <mergeCell ref="O234:O235"/>
    <mergeCell ref="P234:P235"/>
    <mergeCell ref="N198:N199"/>
    <mergeCell ref="P198:P199"/>
    <mergeCell ref="Q198:Q199"/>
    <mergeCell ref="R198:R199"/>
    <mergeCell ref="S198:S199"/>
    <mergeCell ref="A217:D217"/>
    <mergeCell ref="G205:G207"/>
    <mergeCell ref="H205:S205"/>
    <mergeCell ref="O206:O207"/>
    <mergeCell ref="P206:P207"/>
    <mergeCell ref="A213:A215"/>
    <mergeCell ref="B213:B215"/>
    <mergeCell ref="C213:C215"/>
    <mergeCell ref="D213:D215"/>
    <mergeCell ref="K206:K207"/>
    <mergeCell ref="L206:L207"/>
    <mergeCell ref="M206:M207"/>
    <mergeCell ref="N206:N207"/>
    <mergeCell ref="O214:O215"/>
    <mergeCell ref="T197:T199"/>
    <mergeCell ref="E198:E199"/>
    <mergeCell ref="F198:F199"/>
    <mergeCell ref="H198:H199"/>
    <mergeCell ref="I198:I199"/>
    <mergeCell ref="J198:J199"/>
    <mergeCell ref="M223:M224"/>
    <mergeCell ref="N223:N224"/>
    <mergeCell ref="O223:O224"/>
    <mergeCell ref="P223:P224"/>
    <mergeCell ref="Q223:Q224"/>
    <mergeCell ref="R223:R224"/>
    <mergeCell ref="F223:F224"/>
    <mergeCell ref="H223:H224"/>
    <mergeCell ref="I223:I224"/>
    <mergeCell ref="J223:J224"/>
    <mergeCell ref="K223:K224"/>
    <mergeCell ref="L223:L224"/>
    <mergeCell ref="E197:F197"/>
    <mergeCell ref="G197:G199"/>
    <mergeCell ref="Q206:Q207"/>
    <mergeCell ref="R206:R207"/>
    <mergeCell ref="S206:S207"/>
    <mergeCell ref="E213:F213"/>
    <mergeCell ref="G213:G215"/>
    <mergeCell ref="H213:S213"/>
    <mergeCell ref="T205:T207"/>
    <mergeCell ref="E206:E207"/>
    <mergeCell ref="F206:F207"/>
    <mergeCell ref="H206:H207"/>
    <mergeCell ref="I206:I207"/>
    <mergeCell ref="J206:J207"/>
    <mergeCell ref="P214:P215"/>
    <mergeCell ref="A205:A207"/>
    <mergeCell ref="B205:B207"/>
    <mergeCell ref="C205:C207"/>
    <mergeCell ref="D205:D207"/>
    <mergeCell ref="Q214:Q215"/>
    <mergeCell ref="R214:R215"/>
    <mergeCell ref="S214:S215"/>
    <mergeCell ref="O198:O199"/>
    <mergeCell ref="T213:T215"/>
    <mergeCell ref="E214:E215"/>
    <mergeCell ref="F214:F215"/>
    <mergeCell ref="H214:H215"/>
    <mergeCell ref="I214:I215"/>
    <mergeCell ref="J214:J215"/>
    <mergeCell ref="K214:K215"/>
    <mergeCell ref="T179:T181"/>
    <mergeCell ref="E180:E181"/>
    <mergeCell ref="F180:F181"/>
    <mergeCell ref="H180:H181"/>
    <mergeCell ref="I180:I181"/>
    <mergeCell ref="J180:J181"/>
    <mergeCell ref="K180:K181"/>
    <mergeCell ref="L180:L181"/>
    <mergeCell ref="M180:M181"/>
    <mergeCell ref="N180:N181"/>
    <mergeCell ref="O187:O188"/>
    <mergeCell ref="P187:P188"/>
    <mergeCell ref="Q187:Q188"/>
    <mergeCell ref="R187:R188"/>
    <mergeCell ref="S187:S188"/>
    <mergeCell ref="E205:F205"/>
    <mergeCell ref="L198:L199"/>
    <mergeCell ref="M198:M199"/>
    <mergeCell ref="A160:A162"/>
    <mergeCell ref="B160:B162"/>
    <mergeCell ref="C160:C162"/>
    <mergeCell ref="D160:D162"/>
    <mergeCell ref="G160:G162"/>
    <mergeCell ref="H160:S160"/>
    <mergeCell ref="E161:E162"/>
    <mergeCell ref="Q161:Q162"/>
    <mergeCell ref="Q180:Q181"/>
    <mergeCell ref="R180:R181"/>
    <mergeCell ref="S180:S181"/>
    <mergeCell ref="A186:A188"/>
    <mergeCell ref="B186:B188"/>
    <mergeCell ref="C186:C188"/>
    <mergeCell ref="D186:D188"/>
    <mergeCell ref="E186:F186"/>
    <mergeCell ref="G186:G188"/>
    <mergeCell ref="H186:S186"/>
    <mergeCell ref="K198:K199"/>
    <mergeCell ref="H197:S197"/>
    <mergeCell ref="A185:D185"/>
    <mergeCell ref="A192:D192"/>
    <mergeCell ref="G179:G181"/>
    <mergeCell ref="H179:S179"/>
    <mergeCell ref="A195:D195"/>
    <mergeCell ref="A197:A199"/>
    <mergeCell ref="B197:B199"/>
    <mergeCell ref="C197:C199"/>
    <mergeCell ref="D197:D199"/>
    <mergeCell ref="P180:P181"/>
    <mergeCell ref="T186:T188"/>
    <mergeCell ref="E187:E188"/>
    <mergeCell ref="F187:F188"/>
    <mergeCell ref="H187:H188"/>
    <mergeCell ref="I187:I188"/>
    <mergeCell ref="J187:J188"/>
    <mergeCell ref="K187:K188"/>
    <mergeCell ref="L187:L188"/>
    <mergeCell ref="M187:M188"/>
    <mergeCell ref="N187:N188"/>
    <mergeCell ref="J171:J172"/>
    <mergeCell ref="K171:K172"/>
    <mergeCell ref="L171:L172"/>
    <mergeCell ref="A168:D168"/>
    <mergeCell ref="A170:A172"/>
    <mergeCell ref="B170:B172"/>
    <mergeCell ref="C170:C172"/>
    <mergeCell ref="D170:D172"/>
    <mergeCell ref="E170:F170"/>
    <mergeCell ref="O180:O181"/>
    <mergeCell ref="S171:S172"/>
    <mergeCell ref="A183:A184"/>
    <mergeCell ref="B183:B184"/>
    <mergeCell ref="D183:D184"/>
    <mergeCell ref="D179:D181"/>
    <mergeCell ref="E179:F179"/>
    <mergeCell ref="M171:M172"/>
    <mergeCell ref="N171:N172"/>
    <mergeCell ref="O171:O172"/>
    <mergeCell ref="P171:P172"/>
    <mergeCell ref="Q171:Q172"/>
    <mergeCell ref="R171:R172"/>
    <mergeCell ref="A147:A149"/>
    <mergeCell ref="B147:B149"/>
    <mergeCell ref="C147:C149"/>
    <mergeCell ref="D147:D149"/>
    <mergeCell ref="E147:F147"/>
    <mergeCell ref="G147:G149"/>
    <mergeCell ref="H147:S147"/>
    <mergeCell ref="O148:O149"/>
    <mergeCell ref="P148:P149"/>
    <mergeCell ref="T170:T172"/>
    <mergeCell ref="E171:E172"/>
    <mergeCell ref="F171:F172"/>
    <mergeCell ref="H171:H172"/>
    <mergeCell ref="I171:I172"/>
    <mergeCell ref="T160:T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48:Q149"/>
    <mergeCell ref="R148:R149"/>
    <mergeCell ref="S148:S149"/>
    <mergeCell ref="T147:T149"/>
    <mergeCell ref="E148:E149"/>
    <mergeCell ref="F148:F149"/>
    <mergeCell ref="H148:H149"/>
    <mergeCell ref="I148:I149"/>
    <mergeCell ref="J148:J149"/>
    <mergeCell ref="K148:K149"/>
    <mergeCell ref="L148:L149"/>
    <mergeCell ref="M148:M149"/>
    <mergeCell ref="N148:N149"/>
    <mergeCell ref="E160:F160"/>
    <mergeCell ref="F161:F162"/>
    <mergeCell ref="R161:R162"/>
    <mergeCell ref="S161:S162"/>
    <mergeCell ref="T138:T140"/>
    <mergeCell ref="E139:E140"/>
    <mergeCell ref="F139:F140"/>
    <mergeCell ref="H139:H140"/>
    <mergeCell ref="I139:I140"/>
    <mergeCell ref="J139:J140"/>
    <mergeCell ref="S120:S121"/>
    <mergeCell ref="M139:M140"/>
    <mergeCell ref="N139:N140"/>
    <mergeCell ref="O139:O140"/>
    <mergeCell ref="P139:P140"/>
    <mergeCell ref="Q139:Q140"/>
    <mergeCell ref="R139:R140"/>
    <mergeCell ref="G138:G140"/>
    <mergeCell ref="H138:S138"/>
    <mergeCell ref="M120:M121"/>
    <mergeCell ref="N120:N121"/>
    <mergeCell ref="T119:T121"/>
    <mergeCell ref="E120:E121"/>
    <mergeCell ref="F120:F121"/>
    <mergeCell ref="H120:H121"/>
    <mergeCell ref="I120:I121"/>
    <mergeCell ref="J120:J121"/>
    <mergeCell ref="H86:H87"/>
    <mergeCell ref="A138:A140"/>
    <mergeCell ref="B138:B140"/>
    <mergeCell ref="C138:C140"/>
    <mergeCell ref="D138:D140"/>
    <mergeCell ref="E138:F138"/>
    <mergeCell ref="K139:K140"/>
    <mergeCell ref="L139:L140"/>
    <mergeCell ref="S139:S140"/>
    <mergeCell ref="R127:R128"/>
    <mergeCell ref="S127:S128"/>
    <mergeCell ref="T126:T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N127:N128"/>
    <mergeCell ref="A126:A128"/>
    <mergeCell ref="B126:B128"/>
    <mergeCell ref="C126:C128"/>
    <mergeCell ref="D126:D128"/>
    <mergeCell ref="E126:F126"/>
    <mergeCell ref="G126:G128"/>
    <mergeCell ref="H126:S126"/>
    <mergeCell ref="O127:O128"/>
    <mergeCell ref="P127:P128"/>
    <mergeCell ref="J97:J98"/>
    <mergeCell ref="K120:K121"/>
    <mergeCell ref="L120:L121"/>
    <mergeCell ref="Q127:Q128"/>
    <mergeCell ref="B119:B121"/>
    <mergeCell ref="C119:C121"/>
    <mergeCell ref="D119:D121"/>
    <mergeCell ref="E119:F119"/>
    <mergeCell ref="G119:G121"/>
    <mergeCell ref="H119:S119"/>
    <mergeCell ref="O120:O121"/>
    <mergeCell ref="P120:P121"/>
    <mergeCell ref="Q120:Q121"/>
    <mergeCell ref="R120:R121"/>
    <mergeCell ref="T76:T78"/>
    <mergeCell ref="E77:E78"/>
    <mergeCell ref="F77:F78"/>
    <mergeCell ref="H77:H78"/>
    <mergeCell ref="G102:G104"/>
    <mergeCell ref="H102:S102"/>
    <mergeCell ref="E103:E104"/>
    <mergeCell ref="F103:F104"/>
    <mergeCell ref="H103:H104"/>
    <mergeCell ref="I103:I104"/>
    <mergeCell ref="L103:L104"/>
    <mergeCell ref="M103:M104"/>
    <mergeCell ref="N103:N104"/>
    <mergeCell ref="O103:O104"/>
    <mergeCell ref="E102:F102"/>
    <mergeCell ref="T85:T87"/>
    <mergeCell ref="E86:E87"/>
    <mergeCell ref="N113:N114"/>
    <mergeCell ref="F86:F87"/>
    <mergeCell ref="Q49:Q50"/>
    <mergeCell ref="R49:R50"/>
    <mergeCell ref="S49:S50"/>
    <mergeCell ref="A70:A72"/>
    <mergeCell ref="B70:B72"/>
    <mergeCell ref="C70:C72"/>
    <mergeCell ref="D70:D72"/>
    <mergeCell ref="E70:F70"/>
    <mergeCell ref="G70:G72"/>
    <mergeCell ref="H70:S70"/>
    <mergeCell ref="A64:A66"/>
    <mergeCell ref="B64:B66"/>
    <mergeCell ref="C64:C66"/>
    <mergeCell ref="H96:S96"/>
    <mergeCell ref="O97:O98"/>
    <mergeCell ref="P97:P98"/>
    <mergeCell ref="D64:D66"/>
    <mergeCell ref="G64:G66"/>
    <mergeCell ref="O65:O66"/>
    <mergeCell ref="I77:I78"/>
    <mergeCell ref="J77:J78"/>
    <mergeCell ref="K77:K78"/>
    <mergeCell ref="I86:I87"/>
    <mergeCell ref="J86:J87"/>
    <mergeCell ref="K86:K87"/>
    <mergeCell ref="L86:L87"/>
    <mergeCell ref="G96:G98"/>
    <mergeCell ref="A76:A78"/>
    <mergeCell ref="B76:B78"/>
    <mergeCell ref="C76:C78"/>
    <mergeCell ref="D76:D78"/>
    <mergeCell ref="E76:F76"/>
    <mergeCell ref="Q57:Q58"/>
    <mergeCell ref="G56:G58"/>
    <mergeCell ref="H56:S56"/>
    <mergeCell ref="T56:T58"/>
    <mergeCell ref="E57:E58"/>
    <mergeCell ref="F57:F58"/>
    <mergeCell ref="H57:H58"/>
    <mergeCell ref="E64:F64"/>
    <mergeCell ref="L97:L98"/>
    <mergeCell ref="M97:M98"/>
    <mergeCell ref="N97:N98"/>
    <mergeCell ref="S77:S78"/>
    <mergeCell ref="A96:A98"/>
    <mergeCell ref="B96:B98"/>
    <mergeCell ref="C96:C98"/>
    <mergeCell ref="D96:D98"/>
    <mergeCell ref="E96:F96"/>
    <mergeCell ref="M77:M78"/>
    <mergeCell ref="T70:T72"/>
    <mergeCell ref="E71:E72"/>
    <mergeCell ref="F71:F72"/>
    <mergeCell ref="H71:H72"/>
    <mergeCell ref="I71:I72"/>
    <mergeCell ref="J71:J72"/>
    <mergeCell ref="K71:K72"/>
    <mergeCell ref="L71:L72"/>
    <mergeCell ref="M71:M72"/>
    <mergeCell ref="N71:N72"/>
    <mergeCell ref="T96:T98"/>
    <mergeCell ref="E97:E98"/>
    <mergeCell ref="F97:F98"/>
    <mergeCell ref="H97:H98"/>
    <mergeCell ref="L49:L50"/>
    <mergeCell ref="M49:M50"/>
    <mergeCell ref="N49:N50"/>
    <mergeCell ref="E56:F56"/>
    <mergeCell ref="F65:F66"/>
    <mergeCell ref="H65:H66"/>
    <mergeCell ref="I65:I66"/>
    <mergeCell ref="J65:J66"/>
    <mergeCell ref="K65:K66"/>
    <mergeCell ref="L65:L66"/>
    <mergeCell ref="M65:M66"/>
    <mergeCell ref="N65:N66"/>
    <mergeCell ref="L57:L58"/>
    <mergeCell ref="M57:M58"/>
    <mergeCell ref="N57:N58"/>
    <mergeCell ref="O57:O58"/>
    <mergeCell ref="P57:P58"/>
    <mergeCell ref="K20:K21"/>
    <mergeCell ref="L20:L21"/>
    <mergeCell ref="M20:M21"/>
    <mergeCell ref="K31:K32"/>
    <mergeCell ref="L31:L32"/>
    <mergeCell ref="M31:M32"/>
    <mergeCell ref="J31:J32"/>
    <mergeCell ref="N31:N32"/>
    <mergeCell ref="O31:O32"/>
    <mergeCell ref="P31:P32"/>
    <mergeCell ref="Q31:Q32"/>
    <mergeCell ref="R31:R32"/>
    <mergeCell ref="S31:S32"/>
    <mergeCell ref="H30:S30"/>
    <mergeCell ref="O44:O45"/>
    <mergeCell ref="P44:P45"/>
    <mergeCell ref="Q44:Q45"/>
    <mergeCell ref="R44:R45"/>
    <mergeCell ref="S44:S45"/>
    <mergeCell ref="I44:I45"/>
    <mergeCell ref="J44:J45"/>
    <mergeCell ref="K44:K45"/>
    <mergeCell ref="L44:L45"/>
    <mergeCell ref="M44:M45"/>
    <mergeCell ref="N44:N45"/>
    <mergeCell ref="Q38:Q39"/>
    <mergeCell ref="R38:R39"/>
    <mergeCell ref="S38:S39"/>
    <mergeCell ref="H43:S43"/>
    <mergeCell ref="K38:K39"/>
    <mergeCell ref="L38:L39"/>
    <mergeCell ref="M38:M39"/>
    <mergeCell ref="Q11:Q12"/>
    <mergeCell ref="R11:R12"/>
    <mergeCell ref="S11:S12"/>
    <mergeCell ref="A19:A21"/>
    <mergeCell ref="B19:B21"/>
    <mergeCell ref="C19:C21"/>
    <mergeCell ref="D19:D21"/>
    <mergeCell ref="E19:F19"/>
    <mergeCell ref="G19:G21"/>
    <mergeCell ref="T10:T12"/>
    <mergeCell ref="E11:E12"/>
    <mergeCell ref="F11:F12"/>
    <mergeCell ref="H11:H12"/>
    <mergeCell ref="I11:I12"/>
    <mergeCell ref="J11:J12"/>
    <mergeCell ref="K11:K12"/>
    <mergeCell ref="L11:L12"/>
    <mergeCell ref="M11:M12"/>
    <mergeCell ref="N11:N12"/>
    <mergeCell ref="N20:N21"/>
    <mergeCell ref="O20:O21"/>
    <mergeCell ref="P20:P21"/>
    <mergeCell ref="Q20:Q21"/>
    <mergeCell ref="R20:R21"/>
    <mergeCell ref="S20:S21"/>
    <mergeCell ref="H19:S19"/>
    <mergeCell ref="T19:T21"/>
    <mergeCell ref="E20:E21"/>
    <mergeCell ref="F20:F21"/>
    <mergeCell ref="H20:H21"/>
    <mergeCell ref="I20:I21"/>
    <mergeCell ref="J20:J21"/>
    <mergeCell ref="A490:D490"/>
    <mergeCell ref="A10:A12"/>
    <mergeCell ref="B10:B12"/>
    <mergeCell ref="C10:C12"/>
    <mergeCell ref="D10:D12"/>
    <mergeCell ref="E10:F10"/>
    <mergeCell ref="G10:G12"/>
    <mergeCell ref="H10:S10"/>
    <mergeCell ref="O11:O12"/>
    <mergeCell ref="M486:M487"/>
    <mergeCell ref="N486:N487"/>
    <mergeCell ref="O486:O487"/>
    <mergeCell ref="P486:P487"/>
    <mergeCell ref="Q486:Q487"/>
    <mergeCell ref="R486:R487"/>
    <mergeCell ref="G485:G487"/>
    <mergeCell ref="H485:S485"/>
    <mergeCell ref="N433:N434"/>
    <mergeCell ref="O433:O434"/>
    <mergeCell ref="P433:P434"/>
    <mergeCell ref="Q433:Q434"/>
    <mergeCell ref="R433:R434"/>
    <mergeCell ref="S433:S434"/>
    <mergeCell ref="H432:S432"/>
    <mergeCell ref="E433:E434"/>
    <mergeCell ref="F433:F434"/>
    <mergeCell ref="H433:H434"/>
    <mergeCell ref="I433:I434"/>
    <mergeCell ref="J433:J434"/>
    <mergeCell ref="K433:K434"/>
    <mergeCell ref="L433:L434"/>
    <mergeCell ref="P11:P12"/>
    <mergeCell ref="T485:T487"/>
    <mergeCell ref="E486:E487"/>
    <mergeCell ref="F486:F487"/>
    <mergeCell ref="H486:H487"/>
    <mergeCell ref="I486:I487"/>
    <mergeCell ref="J486:J487"/>
    <mergeCell ref="K486:K487"/>
    <mergeCell ref="L486:L487"/>
    <mergeCell ref="A479:D479"/>
    <mergeCell ref="A480:D480"/>
    <mergeCell ref="A481:D481"/>
    <mergeCell ref="A482:T482"/>
    <mergeCell ref="A483:D483"/>
    <mergeCell ref="A485:A487"/>
    <mergeCell ref="B485:B487"/>
    <mergeCell ref="C485:C487"/>
    <mergeCell ref="D485:D487"/>
    <mergeCell ref="E485:F485"/>
    <mergeCell ref="S486:S487"/>
    <mergeCell ref="A432:A434"/>
    <mergeCell ref="B432:B434"/>
    <mergeCell ref="C432:C434"/>
    <mergeCell ref="D432:D434"/>
    <mergeCell ref="E432:F432"/>
    <mergeCell ref="G432:G434"/>
    <mergeCell ref="A408:T408"/>
    <mergeCell ref="A411:T411"/>
    <mergeCell ref="A424:T424"/>
    <mergeCell ref="A427:D427"/>
    <mergeCell ref="A429:T429"/>
    <mergeCell ref="A430:D430"/>
    <mergeCell ref="A414:A416"/>
    <mergeCell ref="B414:B416"/>
    <mergeCell ref="C414:C416"/>
    <mergeCell ref="D414:D416"/>
    <mergeCell ref="A375:T375"/>
    <mergeCell ref="A383:T383"/>
    <mergeCell ref="A386:T386"/>
    <mergeCell ref="A393:D393"/>
    <mergeCell ref="A394:T394"/>
    <mergeCell ref="A395:T395"/>
    <mergeCell ref="A380:A382"/>
    <mergeCell ref="B380:B382"/>
    <mergeCell ref="C380:C382"/>
    <mergeCell ref="D380:D382"/>
    <mergeCell ref="T380:T382"/>
    <mergeCell ref="E381:E382"/>
    <mergeCell ref="F381:F382"/>
    <mergeCell ref="H381:H382"/>
    <mergeCell ref="I381:I382"/>
    <mergeCell ref="J381:J382"/>
    <mergeCell ref="T348:T350"/>
    <mergeCell ref="E349:E350"/>
    <mergeCell ref="F349:F350"/>
    <mergeCell ref="H349:H350"/>
    <mergeCell ref="I349:I350"/>
    <mergeCell ref="J349:J350"/>
    <mergeCell ref="K349:K350"/>
    <mergeCell ref="L349:L350"/>
    <mergeCell ref="M349:M350"/>
    <mergeCell ref="A348:A350"/>
    <mergeCell ref="B348:B350"/>
    <mergeCell ref="C348:C350"/>
    <mergeCell ref="D348:D350"/>
    <mergeCell ref="E348:F348"/>
    <mergeCell ref="G348:G350"/>
    <mergeCell ref="A339:D339"/>
    <mergeCell ref="A340:T340"/>
    <mergeCell ref="A343:D343"/>
    <mergeCell ref="A344:D344"/>
    <mergeCell ref="A345:T345"/>
    <mergeCell ref="A346:D346"/>
    <mergeCell ref="O324:O325"/>
    <mergeCell ref="P324:P325"/>
    <mergeCell ref="Q324:Q325"/>
    <mergeCell ref="R324:R325"/>
    <mergeCell ref="S324:S325"/>
    <mergeCell ref="A326:T326"/>
    <mergeCell ref="T323:T325"/>
    <mergeCell ref="E324:E325"/>
    <mergeCell ref="F324:F325"/>
    <mergeCell ref="H324:H325"/>
    <mergeCell ref="I324:I325"/>
    <mergeCell ref="J324:J325"/>
    <mergeCell ref="K324:K325"/>
    <mergeCell ref="L324:L325"/>
    <mergeCell ref="M324:M325"/>
    <mergeCell ref="N324:N325"/>
    <mergeCell ref="A323:A325"/>
    <mergeCell ref="B323:B325"/>
    <mergeCell ref="C323:C325"/>
    <mergeCell ref="D323:D325"/>
    <mergeCell ref="E323:F323"/>
    <mergeCell ref="G323:G325"/>
    <mergeCell ref="H323:S323"/>
    <mergeCell ref="S313:S314"/>
    <mergeCell ref="H312:S312"/>
    <mergeCell ref="T312:T314"/>
    <mergeCell ref="E313:E314"/>
    <mergeCell ref="F313:F314"/>
    <mergeCell ref="H313:H314"/>
    <mergeCell ref="I313:I314"/>
    <mergeCell ref="J313:J314"/>
    <mergeCell ref="K313:K314"/>
    <mergeCell ref="L313:L314"/>
    <mergeCell ref="M313:M314"/>
    <mergeCell ref="A307:D307"/>
    <mergeCell ref="A308:D308"/>
    <mergeCell ref="A309:T309"/>
    <mergeCell ref="A310:D310"/>
    <mergeCell ref="A312:A314"/>
    <mergeCell ref="B312:B314"/>
    <mergeCell ref="C312:C314"/>
    <mergeCell ref="D312:D314"/>
    <mergeCell ref="E312:F312"/>
    <mergeCell ref="G312:G314"/>
    <mergeCell ref="F244:F245"/>
    <mergeCell ref="H244:H245"/>
    <mergeCell ref="A274:D274"/>
    <mergeCell ref="A276:A278"/>
    <mergeCell ref="B276:B278"/>
    <mergeCell ref="C276:C278"/>
    <mergeCell ref="D276:D278"/>
    <mergeCell ref="E276:F276"/>
    <mergeCell ref="G276:G278"/>
    <mergeCell ref="H276:S276"/>
    <mergeCell ref="A271:D271"/>
    <mergeCell ref="G253:G255"/>
    <mergeCell ref="H253:S253"/>
    <mergeCell ref="T253:T255"/>
    <mergeCell ref="E254:E255"/>
    <mergeCell ref="I244:I245"/>
    <mergeCell ref="J244:J245"/>
    <mergeCell ref="K244:K245"/>
    <mergeCell ref="L244:L245"/>
    <mergeCell ref="M244:M245"/>
    <mergeCell ref="N244:N245"/>
    <mergeCell ref="A247:D247"/>
    <mergeCell ref="A248:T248"/>
    <mergeCell ref="A250:T250"/>
    <mergeCell ref="A252:D252"/>
    <mergeCell ref="S254:S255"/>
    <mergeCell ref="A243:A245"/>
    <mergeCell ref="B243:B245"/>
    <mergeCell ref="C243:C245"/>
    <mergeCell ref="D243:D245"/>
    <mergeCell ref="S244:S245"/>
    <mergeCell ref="C253:C255"/>
    <mergeCell ref="A218:T218"/>
    <mergeCell ref="A219:T219"/>
    <mergeCell ref="A226:D226"/>
    <mergeCell ref="A227:T227"/>
    <mergeCell ref="A238:D238"/>
    <mergeCell ref="A239:T239"/>
    <mergeCell ref="G222:G224"/>
    <mergeCell ref="H222:S222"/>
    <mergeCell ref="T222:T224"/>
    <mergeCell ref="E223:E224"/>
    <mergeCell ref="A222:A224"/>
    <mergeCell ref="B222:B224"/>
    <mergeCell ref="C222:C224"/>
    <mergeCell ref="J234:J235"/>
    <mergeCell ref="K234:K235"/>
    <mergeCell ref="T243:T245"/>
    <mergeCell ref="E244:E245"/>
    <mergeCell ref="D222:D224"/>
    <mergeCell ref="E222:F222"/>
    <mergeCell ref="H234:H235"/>
    <mergeCell ref="I234:I235"/>
    <mergeCell ref="S234:S235"/>
    <mergeCell ref="E243:F243"/>
    <mergeCell ref="G243:G245"/>
    <mergeCell ref="H243:S243"/>
    <mergeCell ref="L234:L235"/>
    <mergeCell ref="M234:M235"/>
    <mergeCell ref="N234:N235"/>
    <mergeCell ref="O244:O245"/>
    <mergeCell ref="P244:P245"/>
    <mergeCell ref="Q244:Q245"/>
    <mergeCell ref="R244:R245"/>
    <mergeCell ref="G170:G172"/>
    <mergeCell ref="H170:S170"/>
    <mergeCell ref="A179:A181"/>
    <mergeCell ref="B179:B181"/>
    <mergeCell ref="C179:C181"/>
    <mergeCell ref="A193:D193"/>
    <mergeCell ref="A194:T194"/>
    <mergeCell ref="S86:S87"/>
    <mergeCell ref="A88:D88"/>
    <mergeCell ref="D89:D90"/>
    <mergeCell ref="A91:C91"/>
    <mergeCell ref="A116:C116"/>
    <mergeCell ref="A129:D129"/>
    <mergeCell ref="Q97:Q98"/>
    <mergeCell ref="R97:R98"/>
    <mergeCell ref="S97:S98"/>
    <mergeCell ref="M86:M87"/>
    <mergeCell ref="N86:N87"/>
    <mergeCell ref="O86:O87"/>
    <mergeCell ref="P86:P87"/>
    <mergeCell ref="Q86:Q87"/>
    <mergeCell ref="R86:R87"/>
    <mergeCell ref="G85:G87"/>
    <mergeCell ref="H85:S85"/>
    <mergeCell ref="A112:A114"/>
    <mergeCell ref="B112:B114"/>
    <mergeCell ref="C112:C114"/>
    <mergeCell ref="D112:D114"/>
    <mergeCell ref="E112:F112"/>
    <mergeCell ref="G112:G114"/>
    <mergeCell ref="J103:J104"/>
    <mergeCell ref="K103:K104"/>
    <mergeCell ref="O113:O114"/>
    <mergeCell ref="P113:P114"/>
    <mergeCell ref="Q113:Q114"/>
    <mergeCell ref="R113:R114"/>
    <mergeCell ref="S113:S114"/>
    <mergeCell ref="H112:S112"/>
    <mergeCell ref="A81:D81"/>
    <mergeCell ref="A82:T82"/>
    <mergeCell ref="A83:D83"/>
    <mergeCell ref="A85:A87"/>
    <mergeCell ref="B85:B87"/>
    <mergeCell ref="C85:C87"/>
    <mergeCell ref="D85:D87"/>
    <mergeCell ref="E85:F85"/>
    <mergeCell ref="C102:C104"/>
    <mergeCell ref="D102:D104"/>
    <mergeCell ref="T112:T114"/>
    <mergeCell ref="E113:E114"/>
    <mergeCell ref="F113:F114"/>
    <mergeCell ref="H113:H114"/>
    <mergeCell ref="I113:I114"/>
    <mergeCell ref="J113:J114"/>
    <mergeCell ref="K113:K114"/>
    <mergeCell ref="L113:L114"/>
    <mergeCell ref="M113:M114"/>
    <mergeCell ref="P103:P104"/>
    <mergeCell ref="Q103:Q104"/>
    <mergeCell ref="R103:R104"/>
    <mergeCell ref="S103:S104"/>
    <mergeCell ref="T102:T104"/>
    <mergeCell ref="I97:I98"/>
    <mergeCell ref="K97:K98"/>
    <mergeCell ref="L77:L78"/>
    <mergeCell ref="O71:O72"/>
    <mergeCell ref="P71:P72"/>
    <mergeCell ref="Q71:Q72"/>
    <mergeCell ref="R71:R72"/>
    <mergeCell ref="S71:S72"/>
    <mergeCell ref="N77:N78"/>
    <mergeCell ref="O77:O78"/>
    <mergeCell ref="P77:P78"/>
    <mergeCell ref="Q77:Q78"/>
    <mergeCell ref="R77:R78"/>
    <mergeCell ref="G76:G78"/>
    <mergeCell ref="H76:S76"/>
    <mergeCell ref="S5:S6"/>
    <mergeCell ref="A15:D15"/>
    <mergeCell ref="A25:D25"/>
    <mergeCell ref="A26:D26"/>
    <mergeCell ref="A30:A32"/>
    <mergeCell ref="B30:B32"/>
    <mergeCell ref="C30:C32"/>
    <mergeCell ref="D30:D32"/>
    <mergeCell ref="E30:F30"/>
    <mergeCell ref="G30:G32"/>
    <mergeCell ref="M5:M6"/>
    <mergeCell ref="N5:N6"/>
    <mergeCell ref="O5:O6"/>
    <mergeCell ref="P5:P6"/>
    <mergeCell ref="Q5:Q6"/>
    <mergeCell ref="R5:R6"/>
    <mergeCell ref="G4:G6"/>
    <mergeCell ref="H4:S4"/>
    <mergeCell ref="A27:T27"/>
    <mergeCell ref="T30:T32"/>
    <mergeCell ref="E31:E32"/>
    <mergeCell ref="F31:F32"/>
    <mergeCell ref="H31:H32"/>
    <mergeCell ref="I31:I32"/>
    <mergeCell ref="T4:T6"/>
    <mergeCell ref="E5:E6"/>
    <mergeCell ref="F5:F6"/>
    <mergeCell ref="H5:H6"/>
    <mergeCell ref="I5:I6"/>
    <mergeCell ref="J5:J6"/>
    <mergeCell ref="K5:K6"/>
    <mergeCell ref="L5:L6"/>
    <mergeCell ref="A178:D178"/>
    <mergeCell ref="A1:T1"/>
    <mergeCell ref="A4:A6"/>
    <mergeCell ref="B4:B6"/>
    <mergeCell ref="C4:C6"/>
    <mergeCell ref="D4:D6"/>
    <mergeCell ref="E4:F4"/>
    <mergeCell ref="A167:T167"/>
    <mergeCell ref="A166:D166"/>
    <mergeCell ref="A119:A121"/>
    <mergeCell ref="E151:E157"/>
    <mergeCell ref="F151:F157"/>
    <mergeCell ref="G151:G157"/>
    <mergeCell ref="I151:I157"/>
    <mergeCell ref="E130:E131"/>
    <mergeCell ref="A132:C132"/>
    <mergeCell ref="A102:A104"/>
    <mergeCell ref="B102:B104"/>
    <mergeCell ref="P65:P66"/>
    <mergeCell ref="Q65:Q66"/>
    <mergeCell ref="R65:R66"/>
    <mergeCell ref="S65:S66"/>
    <mergeCell ref="T64:T66"/>
    <mergeCell ref="E65:E66"/>
    <mergeCell ref="H64:S64"/>
    <mergeCell ref="G48:G50"/>
    <mergeCell ref="H48:S48"/>
    <mergeCell ref="O49:O50"/>
    <mergeCell ref="P49:P50"/>
    <mergeCell ref="A56:A58"/>
    <mergeCell ref="B56:B58"/>
    <mergeCell ref="C56:C58"/>
    <mergeCell ref="D56:D58"/>
    <mergeCell ref="A37:A39"/>
    <mergeCell ref="B37:B39"/>
    <mergeCell ref="C37:C39"/>
    <mergeCell ref="E38:E39"/>
    <mergeCell ref="F38:F39"/>
    <mergeCell ref="H38:H39"/>
    <mergeCell ref="I38:I39"/>
    <mergeCell ref="J38:J39"/>
    <mergeCell ref="A48:A50"/>
    <mergeCell ref="B48:B50"/>
    <mergeCell ref="C48:C50"/>
    <mergeCell ref="D48:D50"/>
    <mergeCell ref="E48:F48"/>
    <mergeCell ref="A43:A45"/>
    <mergeCell ref="B43:B45"/>
    <mergeCell ref="C43:C45"/>
    <mergeCell ref="D43:D45"/>
    <mergeCell ref="E43:F43"/>
    <mergeCell ref="E36:T36"/>
    <mergeCell ref="E40:T40"/>
    <mergeCell ref="E41:T41"/>
    <mergeCell ref="E51:T51"/>
    <mergeCell ref="A52:D52"/>
    <mergeCell ref="A53:T53"/>
    <mergeCell ref="A54:D54"/>
    <mergeCell ref="T43:T45"/>
    <mergeCell ref="E44:E45"/>
    <mergeCell ref="F44:F45"/>
    <mergeCell ref="H44:H45"/>
    <mergeCell ref="I57:I58"/>
    <mergeCell ref="J57:J58"/>
    <mergeCell ref="K57:K58"/>
    <mergeCell ref="D37:D39"/>
    <mergeCell ref="E37:F37"/>
    <mergeCell ref="G37:G39"/>
    <mergeCell ref="H37:S37"/>
    <mergeCell ref="T37:T39"/>
    <mergeCell ref="R57:R58"/>
    <mergeCell ref="S57:S58"/>
    <mergeCell ref="G43:G45"/>
    <mergeCell ref="N38:N39"/>
    <mergeCell ref="O38:O39"/>
    <mergeCell ref="P38:P39"/>
    <mergeCell ref="T48:T50"/>
    <mergeCell ref="E49:E50"/>
    <mergeCell ref="F49:F50"/>
    <mergeCell ref="H49:H50"/>
    <mergeCell ref="I49:I50"/>
    <mergeCell ref="J49:J50"/>
    <mergeCell ref="K49:K50"/>
  </mergeCells>
  <pageMargins left="0.23622047244094491" right="0.23622047244094491" top="0.74803149606299213" bottom="0.74803149606299213" header="0.31496062992125984" footer="0.31496062992125984"/>
  <pageSetup paperSize="9" scale="78" firstPageNumber="65" fitToHeight="0" orientation="landscape" useFirstPageNumber="1" r:id="rId1"/>
  <headerFooter differentOddEven="1">
    <oddFooter>&amp;C&amp;"TH SarabunIT๙,ตัวหนา"&amp;20&amp;P</oddFooter>
    <evenHeader>&amp;C&amp;"TH SarabunIT๙,ตัวหนา"&amp;20&amp;P</evenHeader>
  </headerFooter>
  <rowBreaks count="49" manualBreakCount="49">
    <brk id="9" max="19" man="1"/>
    <brk id="18" max="19" man="1"/>
    <brk id="26" max="19" man="1"/>
    <brk id="36" max="19" man="1"/>
    <brk id="42" max="19" man="1"/>
    <brk id="47" max="19" man="1"/>
    <brk id="52" max="19" man="1"/>
    <brk id="63" max="19" man="1"/>
    <brk id="69" max="19" man="1"/>
    <brk id="81" max="19" man="1"/>
    <brk id="95" max="19" man="1"/>
    <brk id="101" max="19" man="1"/>
    <brk id="118" max="19" man="1"/>
    <brk id="125" max="19" man="1"/>
    <brk id="146" max="19" man="1"/>
    <brk id="159" max="19" man="1"/>
    <brk id="166" max="19" man="1"/>
    <brk id="178" max="19" man="1"/>
    <brk id="185" max="19" man="1"/>
    <brk id="193" max="19" man="1"/>
    <brk id="204" max="19" man="1"/>
    <brk id="212" max="19" man="1"/>
    <brk id="221" max="19" man="1"/>
    <brk id="232" max="19" man="1"/>
    <brk id="252" max="19" man="1"/>
    <brk id="262" max="19" man="1"/>
    <brk id="272" max="19" man="1"/>
    <brk id="284" max="19" man="1"/>
    <brk id="291" max="19" man="1"/>
    <brk id="298" max="19" man="1"/>
    <brk id="308" max="19" man="1"/>
    <brk id="319" max="19" man="1"/>
    <brk id="328" max="19" man="1"/>
    <brk id="334" max="19" man="1"/>
    <brk id="344" max="19" man="1"/>
    <brk id="354" max="19" man="1"/>
    <brk id="362" max="19" man="1"/>
    <brk id="371" max="19" man="1"/>
    <brk id="388" max="19" man="1"/>
    <brk id="397" max="19" man="1"/>
    <brk id="413" max="19" man="1"/>
    <brk id="419" max="19" man="1"/>
    <brk id="428" max="19" man="1"/>
    <brk id="441" max="19" man="1"/>
    <brk id="450" max="19" man="1"/>
    <brk id="455" max="19" man="1"/>
    <brk id="462" max="19" man="1"/>
    <brk id="470" max="19" man="1"/>
    <brk id="481" max="1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T89"/>
  <sheetViews>
    <sheetView view="pageLayout" topLeftCell="A76" zoomScaleNormal="100" zoomScaleSheetLayoutView="100" workbookViewId="0">
      <selection activeCell="H6" sqref="H6"/>
    </sheetView>
  </sheetViews>
  <sheetFormatPr defaultColWidth="8.625" defaultRowHeight="20.25"/>
  <cols>
    <col min="1" max="4" width="20.625" style="36" customWidth="1"/>
    <col min="5" max="5" width="12.625" style="36" customWidth="1"/>
    <col min="6" max="7" width="10.625" style="36" customWidth="1"/>
    <col min="8" max="19" width="5.5" style="36" customWidth="1"/>
    <col min="20" max="20" width="12.75" style="36" customWidth="1"/>
    <col min="21" max="16384" width="8.625" style="36"/>
  </cols>
  <sheetData>
    <row r="16" spans="1:20" ht="45.75">
      <c r="A16" s="803" t="s">
        <v>63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58" spans="1:20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 s="337" customFormat="1" ht="23.25">
      <c r="A70" s="804" t="s">
        <v>641</v>
      </c>
      <c r="B70" s="804"/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</row>
    <row r="71" spans="1:20">
      <c r="A71" s="399" t="s">
        <v>63</v>
      </c>
      <c r="B71" s="583"/>
      <c r="C71" s="583"/>
      <c r="D71" s="583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1:20" ht="10.5" customHeight="1">
      <c r="A72" s="399"/>
      <c r="B72" s="583"/>
      <c r="C72" s="583"/>
      <c r="D72" s="583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1:20" s="337" customFormat="1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1" t="s">
        <v>20</v>
      </c>
    </row>
    <row r="74" spans="1:20" s="337" customFormat="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11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2"/>
    </row>
    <row r="75" spans="1:20" s="337" customForma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54"/>
    </row>
    <row r="76" spans="1:20">
      <c r="A76" s="585" t="s">
        <v>418</v>
      </c>
      <c r="B76" s="86"/>
      <c r="C76" s="86"/>
      <c r="D76" s="86"/>
    </row>
    <row r="77" spans="1:20" ht="141.75">
      <c r="A77" s="371" t="s">
        <v>419</v>
      </c>
      <c r="B77" s="371" t="s">
        <v>420</v>
      </c>
      <c r="C77" s="371" t="s">
        <v>421</v>
      </c>
      <c r="D77" s="371" t="s">
        <v>422</v>
      </c>
      <c r="E77" s="20"/>
      <c r="F77" s="200" t="s">
        <v>38</v>
      </c>
      <c r="G77" s="200" t="s">
        <v>423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200" t="s">
        <v>1572</v>
      </c>
    </row>
    <row r="78" spans="1:20" ht="182.25">
      <c r="A78" s="371" t="s">
        <v>424</v>
      </c>
      <c r="B78" s="371" t="s">
        <v>420</v>
      </c>
      <c r="C78" s="371" t="s">
        <v>425</v>
      </c>
      <c r="D78" s="371" t="s">
        <v>1613</v>
      </c>
      <c r="E78" s="20">
        <v>10800</v>
      </c>
      <c r="F78" s="200" t="s">
        <v>38</v>
      </c>
      <c r="G78" s="200" t="s">
        <v>426</v>
      </c>
      <c r="H78" s="586"/>
      <c r="I78" s="586"/>
      <c r="J78" s="137">
        <v>3600</v>
      </c>
      <c r="K78" s="137"/>
      <c r="L78" s="137"/>
      <c r="M78" s="137"/>
      <c r="N78" s="137">
        <v>3600</v>
      </c>
      <c r="O78" s="137"/>
      <c r="P78" s="137"/>
      <c r="Q78" s="137"/>
      <c r="R78" s="137">
        <v>3600</v>
      </c>
      <c r="S78" s="586"/>
      <c r="T78" s="200" t="s">
        <v>1572</v>
      </c>
    </row>
    <row r="79" spans="1:20" ht="121.5">
      <c r="A79" s="371" t="s">
        <v>427</v>
      </c>
      <c r="B79" s="371" t="s">
        <v>428</v>
      </c>
      <c r="C79" s="371" t="s">
        <v>429</v>
      </c>
      <c r="D79" s="200" t="s">
        <v>430</v>
      </c>
      <c r="E79" s="20"/>
      <c r="F79" s="200"/>
      <c r="G79" s="200" t="s">
        <v>431</v>
      </c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200" t="s">
        <v>1572</v>
      </c>
    </row>
    <row r="80" spans="1:20" ht="81">
      <c r="A80" s="371" t="s">
        <v>432</v>
      </c>
      <c r="B80" s="371" t="s">
        <v>433</v>
      </c>
      <c r="C80" s="371" t="s">
        <v>434</v>
      </c>
      <c r="D80" s="371" t="s">
        <v>435</v>
      </c>
      <c r="E80" s="20">
        <v>10000</v>
      </c>
      <c r="F80" s="200" t="s">
        <v>38</v>
      </c>
      <c r="G80" s="200" t="s">
        <v>436</v>
      </c>
      <c r="H80" s="586"/>
      <c r="I80" s="586"/>
      <c r="J80" s="586"/>
      <c r="K80" s="586"/>
      <c r="L80" s="586"/>
      <c r="M80" s="586"/>
      <c r="N80" s="586"/>
      <c r="O80" s="586"/>
      <c r="P80" s="586"/>
      <c r="Q80" s="137">
        <v>5000</v>
      </c>
      <c r="R80" s="137">
        <v>5000</v>
      </c>
      <c r="S80" s="586"/>
      <c r="T80" s="200" t="s">
        <v>1572</v>
      </c>
    </row>
    <row r="81" spans="1:20" s="337" customFormat="1" ht="47.25">
      <c r="A81" s="805" t="s">
        <v>1575</v>
      </c>
      <c r="B81" s="806"/>
      <c r="C81" s="806"/>
      <c r="D81" s="807"/>
      <c r="E81" s="587">
        <f>SUM(E77:E80)</f>
        <v>20800</v>
      </c>
      <c r="F81" s="588"/>
      <c r="G81" s="588"/>
      <c r="H81" s="589">
        <f>SUM(H77:H80)</f>
        <v>0</v>
      </c>
      <c r="I81" s="589">
        <f t="shared" ref="I81:S81" si="0">SUM(I77:I80)</f>
        <v>0</v>
      </c>
      <c r="J81" s="589">
        <f t="shared" si="0"/>
        <v>3600</v>
      </c>
      <c r="K81" s="589">
        <f t="shared" si="0"/>
        <v>0</v>
      </c>
      <c r="L81" s="589">
        <f t="shared" si="0"/>
        <v>0</v>
      </c>
      <c r="M81" s="589">
        <f t="shared" si="0"/>
        <v>0</v>
      </c>
      <c r="N81" s="589">
        <f t="shared" si="0"/>
        <v>3600</v>
      </c>
      <c r="O81" s="589">
        <f t="shared" si="0"/>
        <v>0</v>
      </c>
      <c r="P81" s="589">
        <f t="shared" si="0"/>
        <v>0</v>
      </c>
      <c r="Q81" s="589">
        <f t="shared" si="0"/>
        <v>5000</v>
      </c>
      <c r="R81" s="589">
        <f t="shared" si="0"/>
        <v>8600</v>
      </c>
      <c r="S81" s="589">
        <f t="shared" si="0"/>
        <v>0</v>
      </c>
      <c r="T81" s="587"/>
    </row>
    <row r="82" spans="1:20">
      <c r="A82" s="585" t="s">
        <v>437</v>
      </c>
      <c r="B82" s="86"/>
      <c r="C82" s="86"/>
      <c r="D82" s="86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</row>
    <row r="83" spans="1:20">
      <c r="A83" s="577" t="s">
        <v>438</v>
      </c>
      <c r="B83" s="314"/>
      <c r="C83" s="314"/>
      <c r="D83" s="314"/>
      <c r="E83" s="314"/>
      <c r="F83" s="314"/>
      <c r="G83" s="314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314"/>
    </row>
    <row r="84" spans="1:20" ht="101.25">
      <c r="A84" s="371" t="s">
        <v>439</v>
      </c>
      <c r="B84" s="371" t="s">
        <v>440</v>
      </c>
      <c r="C84" s="371" t="s">
        <v>441</v>
      </c>
      <c r="D84" s="371" t="s">
        <v>442</v>
      </c>
      <c r="E84" s="20">
        <v>36920</v>
      </c>
      <c r="F84" s="200" t="s">
        <v>85</v>
      </c>
      <c r="G84" s="200" t="s">
        <v>443</v>
      </c>
      <c r="H84" s="586"/>
      <c r="I84" s="586"/>
      <c r="J84" s="586"/>
      <c r="K84" s="586"/>
      <c r="L84" s="586"/>
      <c r="M84" s="586"/>
      <c r="N84" s="586"/>
      <c r="O84" s="137">
        <v>18460</v>
      </c>
      <c r="P84" s="137">
        <v>18460</v>
      </c>
      <c r="Q84" s="586"/>
      <c r="R84" s="586"/>
      <c r="S84" s="586"/>
      <c r="T84" s="591" t="s">
        <v>1573</v>
      </c>
    </row>
    <row r="85" spans="1:20" ht="81">
      <c r="A85" s="371" t="s">
        <v>444</v>
      </c>
      <c r="B85" s="371" t="s">
        <v>445</v>
      </c>
      <c r="C85" s="371" t="s">
        <v>446</v>
      </c>
      <c r="D85" s="371" t="s">
        <v>447</v>
      </c>
      <c r="E85" s="20">
        <v>49000</v>
      </c>
      <c r="F85" s="200" t="s">
        <v>85</v>
      </c>
      <c r="G85" s="200" t="s">
        <v>448</v>
      </c>
      <c r="H85" s="586"/>
      <c r="I85" s="586"/>
      <c r="J85" s="586"/>
      <c r="K85" s="137">
        <v>8100</v>
      </c>
      <c r="L85" s="137">
        <v>8100</v>
      </c>
      <c r="M85" s="137">
        <v>8100</v>
      </c>
      <c r="N85" s="137">
        <v>8100</v>
      </c>
      <c r="O85" s="137">
        <v>8100</v>
      </c>
      <c r="P85" s="137">
        <v>8500</v>
      </c>
      <c r="Q85" s="586"/>
      <c r="R85" s="586"/>
      <c r="S85" s="586"/>
      <c r="T85" s="591" t="s">
        <v>1573</v>
      </c>
    </row>
    <row r="86" spans="1:20">
      <c r="A86" s="270" t="s">
        <v>449</v>
      </c>
      <c r="B86" s="371"/>
      <c r="C86" s="371"/>
      <c r="D86" s="371"/>
      <c r="E86" s="20"/>
      <c r="F86" s="200"/>
      <c r="G86" s="200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91"/>
    </row>
    <row r="87" spans="1:20" ht="141.75">
      <c r="A87" s="371" t="s">
        <v>450</v>
      </c>
      <c r="B87" s="371" t="s">
        <v>451</v>
      </c>
      <c r="C87" s="371" t="s">
        <v>452</v>
      </c>
      <c r="D87" s="371" t="s">
        <v>453</v>
      </c>
      <c r="E87" s="20">
        <v>34880</v>
      </c>
      <c r="F87" s="200" t="s">
        <v>85</v>
      </c>
      <c r="G87" s="200" t="s">
        <v>448</v>
      </c>
      <c r="H87" s="586"/>
      <c r="I87" s="586"/>
      <c r="J87" s="586"/>
      <c r="K87" s="137">
        <v>5800</v>
      </c>
      <c r="L87" s="137">
        <v>5800</v>
      </c>
      <c r="M87" s="137">
        <v>5800</v>
      </c>
      <c r="N87" s="137">
        <v>5800</v>
      </c>
      <c r="O87" s="137">
        <v>5800</v>
      </c>
      <c r="P87" s="137">
        <v>5880</v>
      </c>
      <c r="Q87" s="586"/>
      <c r="R87" s="586"/>
      <c r="S87" s="586"/>
      <c r="T87" s="591" t="s">
        <v>1573</v>
      </c>
    </row>
    <row r="88" spans="1:20" ht="54.75">
      <c r="A88" s="805" t="s">
        <v>1574</v>
      </c>
      <c r="B88" s="806"/>
      <c r="C88" s="806"/>
      <c r="D88" s="807"/>
      <c r="E88" s="592">
        <f>SUM(E84:E87)</f>
        <v>120800</v>
      </c>
      <c r="F88" s="588"/>
      <c r="G88" s="588"/>
      <c r="H88" s="593">
        <f t="shared" ref="H88:S88" si="1">SUM(H83:H87)</f>
        <v>0</v>
      </c>
      <c r="I88" s="593">
        <f t="shared" si="1"/>
        <v>0</v>
      </c>
      <c r="J88" s="593">
        <f t="shared" si="1"/>
        <v>0</v>
      </c>
      <c r="K88" s="593">
        <f t="shared" si="1"/>
        <v>13900</v>
      </c>
      <c r="L88" s="593">
        <f t="shared" si="1"/>
        <v>13900</v>
      </c>
      <c r="M88" s="593">
        <f t="shared" si="1"/>
        <v>13900</v>
      </c>
      <c r="N88" s="593">
        <f t="shared" si="1"/>
        <v>13900</v>
      </c>
      <c r="O88" s="593">
        <f t="shared" si="1"/>
        <v>32360</v>
      </c>
      <c r="P88" s="593">
        <f t="shared" si="1"/>
        <v>32840</v>
      </c>
      <c r="Q88" s="593">
        <f t="shared" si="1"/>
        <v>0</v>
      </c>
      <c r="R88" s="593">
        <f t="shared" si="1"/>
        <v>0</v>
      </c>
      <c r="S88" s="593">
        <f t="shared" si="1"/>
        <v>0</v>
      </c>
      <c r="T88" s="587"/>
    </row>
    <row r="89" spans="1:20" ht="54.75">
      <c r="A89" s="723" t="s">
        <v>1342</v>
      </c>
      <c r="B89" s="723"/>
      <c r="C89" s="723"/>
      <c r="D89" s="723"/>
      <c r="E89" s="212">
        <f>E81+E88</f>
        <v>141600</v>
      </c>
      <c r="F89" s="23"/>
      <c r="G89" s="23"/>
      <c r="H89" s="584">
        <f t="shared" ref="H89:S89" si="2">H81+H88</f>
        <v>0</v>
      </c>
      <c r="I89" s="584">
        <f t="shared" si="2"/>
        <v>0</v>
      </c>
      <c r="J89" s="584">
        <f t="shared" si="2"/>
        <v>3600</v>
      </c>
      <c r="K89" s="584">
        <f t="shared" si="2"/>
        <v>13900</v>
      </c>
      <c r="L89" s="584">
        <f t="shared" si="2"/>
        <v>13900</v>
      </c>
      <c r="M89" s="584">
        <f t="shared" si="2"/>
        <v>13900</v>
      </c>
      <c r="N89" s="584">
        <f t="shared" si="2"/>
        <v>17500</v>
      </c>
      <c r="O89" s="584">
        <f t="shared" si="2"/>
        <v>32360</v>
      </c>
      <c r="P89" s="584">
        <f t="shared" si="2"/>
        <v>32840</v>
      </c>
      <c r="Q89" s="584">
        <f t="shared" si="2"/>
        <v>5000</v>
      </c>
      <c r="R89" s="584">
        <f t="shared" si="2"/>
        <v>8600</v>
      </c>
      <c r="S89" s="584">
        <f t="shared" si="2"/>
        <v>0</v>
      </c>
      <c r="T89" s="212"/>
    </row>
  </sheetData>
  <mergeCells count="27">
    <mergeCell ref="L74:L75"/>
    <mergeCell ref="A88:D88"/>
    <mergeCell ref="A89:D89"/>
    <mergeCell ref="R74:R75"/>
    <mergeCell ref="S74:S75"/>
    <mergeCell ref="M74:M75"/>
    <mergeCell ref="N74:N75"/>
    <mergeCell ref="O74:O75"/>
    <mergeCell ref="P74:P75"/>
    <mergeCell ref="Q74:Q75"/>
    <mergeCell ref="A81:D81"/>
    <mergeCell ref="A16:T16"/>
    <mergeCell ref="A70:T70"/>
    <mergeCell ref="A73:A75"/>
    <mergeCell ref="B73:B75"/>
    <mergeCell ref="C73:C75"/>
    <mergeCell ref="D73:D75"/>
    <mergeCell ref="E73:F73"/>
    <mergeCell ref="G73:G75"/>
    <mergeCell ref="H73:S73"/>
    <mergeCell ref="T73:T75"/>
    <mergeCell ref="E74:E75"/>
    <mergeCell ref="F74:F75"/>
    <mergeCell ref="H74:H75"/>
    <mergeCell ref="I74:I75"/>
    <mergeCell ref="J74:J75"/>
    <mergeCell ref="K74:K7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63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1" manualBreakCount="1">
    <brk id="8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T86"/>
  <sheetViews>
    <sheetView view="pageLayout" topLeftCell="A75" zoomScale="90" zoomScaleNormal="100" zoomScaleSheetLayoutView="90" zoomScalePageLayoutView="90" workbookViewId="0">
      <selection activeCell="A84" sqref="A84"/>
    </sheetView>
  </sheetViews>
  <sheetFormatPr defaultColWidth="9" defaultRowHeight="20.25"/>
  <cols>
    <col min="1" max="4" width="20.625" style="36" customWidth="1"/>
    <col min="5" max="5" width="12.625" style="36" customWidth="1"/>
    <col min="6" max="7" width="10.625" style="36" customWidth="1"/>
    <col min="8" max="19" width="5.5" style="36" customWidth="1"/>
    <col min="20" max="20" width="12.625" style="36" customWidth="1"/>
    <col min="21" max="16384" width="9" style="36"/>
  </cols>
  <sheetData>
    <row r="16" spans="1:20" ht="45.75">
      <c r="A16" s="803" t="s">
        <v>64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>
      <c r="A17" s="687"/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</row>
    <row r="18" spans="1:20">
      <c r="A18" s="687"/>
      <c r="B18" s="687"/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</row>
    <row r="19" spans="1:20">
      <c r="A19" s="687"/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</row>
    <row r="20" spans="1:20">
      <c r="A20" s="687"/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</row>
    <row r="21" spans="1:20">
      <c r="A21" s="687"/>
      <c r="B21" s="687"/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</row>
    <row r="22" spans="1:20">
      <c r="A22" s="687"/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</row>
    <row r="23" spans="1:20">
      <c r="A23" s="687"/>
      <c r="B23" s="687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</row>
    <row r="24" spans="1:20">
      <c r="A24" s="687"/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</row>
    <row r="25" spans="1:20">
      <c r="A25" s="687"/>
      <c r="B25" s="687"/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</row>
    <row r="26" spans="1:20">
      <c r="A26" s="687"/>
      <c r="B26" s="687"/>
      <c r="C26" s="687"/>
      <c r="D26" s="687"/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</row>
    <row r="27" spans="1:20">
      <c r="A27" s="687"/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</row>
    <row r="28" spans="1:20">
      <c r="A28" s="687"/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</row>
    <row r="29" spans="1:20">
      <c r="A29" s="687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</row>
    <row r="58" spans="1:20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</row>
    <row r="60" spans="1:20">
      <c r="A60" s="687"/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87"/>
      <c r="S60" s="687"/>
      <c r="T60" s="687"/>
    </row>
    <row r="61" spans="1:20">
      <c r="A61" s="687"/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</row>
    <row r="62" spans="1:20">
      <c r="A62" s="687"/>
      <c r="B62" s="687"/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  <c r="S62" s="687"/>
      <c r="T62" s="687"/>
    </row>
    <row r="63" spans="1:20">
      <c r="A63" s="687"/>
      <c r="B63" s="687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</row>
    <row r="64" spans="1:20">
      <c r="A64" s="687"/>
      <c r="B64" s="687"/>
      <c r="C64" s="687"/>
      <c r="D64" s="687"/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</row>
    <row r="65" spans="1:20">
      <c r="A65" s="687"/>
      <c r="B65" s="687"/>
      <c r="C65" s="687"/>
      <c r="D65" s="687"/>
      <c r="E65" s="687"/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7"/>
    </row>
    <row r="66" spans="1:20">
      <c r="A66" s="687"/>
      <c r="B66" s="687"/>
      <c r="C66" s="687"/>
      <c r="D66" s="687"/>
      <c r="E66" s="687"/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</row>
    <row r="67" spans="1:20">
      <c r="A67" s="695"/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</row>
    <row r="68" spans="1:20">
      <c r="A68" s="687"/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7"/>
      <c r="P68" s="687"/>
      <c r="Q68" s="687"/>
      <c r="R68" s="687"/>
      <c r="S68" s="687"/>
      <c r="T68" s="687"/>
    </row>
    <row r="69" spans="1:20">
      <c r="A69" s="687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</row>
    <row r="70" spans="1:20" s="337" customFormat="1" ht="23.25">
      <c r="A70" s="804" t="s">
        <v>641</v>
      </c>
      <c r="B70" s="804"/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</row>
    <row r="71" spans="1:20">
      <c r="A71" s="399" t="s">
        <v>64</v>
      </c>
      <c r="B71" s="583"/>
      <c r="C71" s="583"/>
      <c r="D71" s="583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1:20" ht="10.5" customHeight="1">
      <c r="A72" s="399"/>
      <c r="B72" s="583"/>
      <c r="C72" s="583"/>
      <c r="D72" s="583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1:20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0">
      <c r="A74" s="720"/>
      <c r="B74" s="720"/>
      <c r="C74" s="720"/>
      <c r="D74" s="720"/>
      <c r="E74" s="720" t="s">
        <v>21</v>
      </c>
      <c r="F74" s="720" t="s">
        <v>4</v>
      </c>
      <c r="G74" s="720"/>
      <c r="H74" s="809" t="s">
        <v>5</v>
      </c>
      <c r="I74" s="809" t="s">
        <v>6</v>
      </c>
      <c r="J74" s="809" t="s">
        <v>7</v>
      </c>
      <c r="K74" s="809" t="s">
        <v>8</v>
      </c>
      <c r="L74" s="809" t="s">
        <v>9</v>
      </c>
      <c r="M74" s="809" t="s">
        <v>10</v>
      </c>
      <c r="N74" s="809" t="s">
        <v>11</v>
      </c>
      <c r="O74" s="809" t="s">
        <v>12</v>
      </c>
      <c r="P74" s="809" t="s">
        <v>13</v>
      </c>
      <c r="Q74" s="809" t="s">
        <v>14</v>
      </c>
      <c r="R74" s="809" t="s">
        <v>15</v>
      </c>
      <c r="S74" s="809" t="s">
        <v>16</v>
      </c>
      <c r="T74" s="720"/>
    </row>
    <row r="75" spans="1:20">
      <c r="A75" s="720"/>
      <c r="B75" s="720"/>
      <c r="C75" s="720"/>
      <c r="D75" s="720"/>
      <c r="E75" s="720"/>
      <c r="F75" s="720"/>
      <c r="G75" s="720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720"/>
    </row>
    <row r="76" spans="1:20">
      <c r="A76" s="400" t="s">
        <v>676</v>
      </c>
      <c r="B76" s="54"/>
      <c r="C76" s="54"/>
      <c r="D76" s="54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101.25">
      <c r="A77" s="680" t="s">
        <v>677</v>
      </c>
      <c r="B77" s="680" t="s">
        <v>678</v>
      </c>
      <c r="C77" s="680" t="s">
        <v>679</v>
      </c>
      <c r="D77" s="680" t="s">
        <v>680</v>
      </c>
      <c r="E77" s="254">
        <v>41200</v>
      </c>
      <c r="F77" s="681" t="s">
        <v>38</v>
      </c>
      <c r="G77" s="680" t="s">
        <v>681</v>
      </c>
      <c r="H77" s="299">
        <v>3435</v>
      </c>
      <c r="I77" s="299">
        <v>3435</v>
      </c>
      <c r="J77" s="299">
        <v>3435</v>
      </c>
      <c r="K77" s="299">
        <v>3435</v>
      </c>
      <c r="L77" s="299">
        <v>3435</v>
      </c>
      <c r="M77" s="299">
        <v>3435</v>
      </c>
      <c r="N77" s="299">
        <v>3435</v>
      </c>
      <c r="O77" s="299">
        <v>3435</v>
      </c>
      <c r="P77" s="299">
        <v>3435</v>
      </c>
      <c r="Q77" s="299">
        <v>3435</v>
      </c>
      <c r="R77" s="299">
        <v>3435</v>
      </c>
      <c r="S77" s="299">
        <v>3415</v>
      </c>
      <c r="T77" s="680" t="s">
        <v>645</v>
      </c>
    </row>
    <row r="78" spans="1:20" ht="55.5" customHeight="1">
      <c r="A78" s="680" t="s">
        <v>682</v>
      </c>
      <c r="B78" s="680" t="s">
        <v>683</v>
      </c>
      <c r="C78" s="680" t="s">
        <v>684</v>
      </c>
      <c r="D78" s="680" t="s">
        <v>685</v>
      </c>
      <c r="E78" s="689">
        <v>78800</v>
      </c>
      <c r="F78" s="681" t="s">
        <v>38</v>
      </c>
      <c r="G78" s="680" t="s">
        <v>1500</v>
      </c>
      <c r="H78" s="299"/>
      <c r="I78" s="299">
        <v>39400</v>
      </c>
      <c r="J78" s="299"/>
      <c r="K78" s="299"/>
      <c r="L78" s="299"/>
      <c r="M78" s="299"/>
      <c r="N78" s="299">
        <v>39400</v>
      </c>
      <c r="O78" s="299"/>
      <c r="P78" s="299"/>
      <c r="Q78" s="299"/>
      <c r="R78" s="299"/>
      <c r="S78" s="299"/>
      <c r="T78" s="680"/>
    </row>
    <row r="79" spans="1:20" ht="141.75">
      <c r="A79" s="680" t="s">
        <v>686</v>
      </c>
      <c r="B79" s="680" t="s">
        <v>687</v>
      </c>
      <c r="C79" s="680" t="s">
        <v>688</v>
      </c>
      <c r="D79" s="680" t="s">
        <v>689</v>
      </c>
      <c r="E79" s="808" t="s">
        <v>690</v>
      </c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</row>
    <row r="80" spans="1:20" ht="121.5">
      <c r="A80" s="680" t="s">
        <v>691</v>
      </c>
      <c r="B80" s="680"/>
      <c r="C80" s="680" t="s">
        <v>692</v>
      </c>
      <c r="D80" s="680" t="s">
        <v>693</v>
      </c>
      <c r="E80" s="808" t="s">
        <v>690</v>
      </c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</row>
    <row r="81" spans="1:20" ht="141.75">
      <c r="A81" s="680" t="s">
        <v>694</v>
      </c>
      <c r="B81" s="680"/>
      <c r="C81" s="680" t="s">
        <v>695</v>
      </c>
      <c r="D81" s="680" t="s">
        <v>696</v>
      </c>
      <c r="E81" s="808" t="s">
        <v>690</v>
      </c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</row>
    <row r="82" spans="1:20" ht="101.25">
      <c r="A82" s="680" t="s">
        <v>697</v>
      </c>
      <c r="B82" s="680" t="s">
        <v>678</v>
      </c>
      <c r="C82" s="680" t="s">
        <v>1422</v>
      </c>
      <c r="D82" s="680" t="s">
        <v>698</v>
      </c>
      <c r="E82" s="254"/>
      <c r="F82" s="681" t="s">
        <v>38</v>
      </c>
      <c r="G82" s="680" t="s">
        <v>699</v>
      </c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680" t="s">
        <v>645</v>
      </c>
    </row>
    <row r="83" spans="1:20" ht="81">
      <c r="A83" s="680" t="s">
        <v>700</v>
      </c>
      <c r="B83" s="680" t="s">
        <v>701</v>
      </c>
      <c r="C83" s="680" t="s">
        <v>702</v>
      </c>
      <c r="D83" s="680" t="s">
        <v>703</v>
      </c>
      <c r="E83" s="689">
        <v>5000</v>
      </c>
      <c r="F83" s="681" t="s">
        <v>38</v>
      </c>
      <c r="G83" s="594">
        <v>22275</v>
      </c>
      <c r="H83" s="299"/>
      <c r="I83" s="299"/>
      <c r="J83" s="299">
        <v>5000</v>
      </c>
      <c r="K83" s="299"/>
      <c r="L83" s="299"/>
      <c r="M83" s="299"/>
      <c r="N83" s="299"/>
      <c r="O83" s="299"/>
      <c r="P83" s="299"/>
      <c r="Q83" s="299"/>
      <c r="R83" s="299"/>
      <c r="S83" s="299"/>
      <c r="T83" s="680" t="s">
        <v>645</v>
      </c>
    </row>
    <row r="84" spans="1:20" ht="141.75">
      <c r="A84" s="680" t="s">
        <v>1714</v>
      </c>
      <c r="B84" s="680" t="s">
        <v>683</v>
      </c>
      <c r="C84" s="680" t="s">
        <v>704</v>
      </c>
      <c r="D84" s="680" t="s">
        <v>705</v>
      </c>
      <c r="E84" s="689">
        <v>256880</v>
      </c>
      <c r="F84" s="681" t="s">
        <v>38</v>
      </c>
      <c r="G84" s="594" t="s">
        <v>706</v>
      </c>
      <c r="H84" s="299"/>
      <c r="I84" s="299"/>
      <c r="J84" s="299"/>
      <c r="K84" s="299">
        <v>128440</v>
      </c>
      <c r="L84" s="299"/>
      <c r="M84" s="299"/>
      <c r="N84" s="299"/>
      <c r="O84" s="299">
        <v>128440</v>
      </c>
      <c r="P84" s="299"/>
      <c r="Q84" s="299"/>
      <c r="R84" s="299"/>
      <c r="S84" s="299"/>
      <c r="T84" s="680" t="s">
        <v>645</v>
      </c>
    </row>
    <row r="85" spans="1:20" ht="243">
      <c r="A85" s="680" t="s">
        <v>1672</v>
      </c>
      <c r="B85" s="680" t="s">
        <v>683</v>
      </c>
      <c r="C85" s="680" t="s">
        <v>707</v>
      </c>
      <c r="D85" s="680" t="s">
        <v>708</v>
      </c>
      <c r="E85" s="808" t="s">
        <v>690</v>
      </c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</row>
    <row r="86" spans="1:20" s="585" customFormat="1" ht="60.75">
      <c r="A86" s="741" t="s">
        <v>55</v>
      </c>
      <c r="B86" s="741"/>
      <c r="C86" s="741"/>
      <c r="D86" s="741"/>
      <c r="E86" s="261">
        <f>SUM(E77:E85)</f>
        <v>381880</v>
      </c>
      <c r="F86" s="595"/>
      <c r="G86" s="595"/>
      <c r="H86" s="596">
        <f>SUM(H77:H85)</f>
        <v>3435</v>
      </c>
      <c r="I86" s="596">
        <f t="shared" ref="I86:S86" si="0">SUM(I77:I85)</f>
        <v>42835</v>
      </c>
      <c r="J86" s="596">
        <f t="shared" si="0"/>
        <v>8435</v>
      </c>
      <c r="K86" s="596">
        <f t="shared" si="0"/>
        <v>131875</v>
      </c>
      <c r="L86" s="596">
        <f t="shared" si="0"/>
        <v>3435</v>
      </c>
      <c r="M86" s="596">
        <f t="shared" si="0"/>
        <v>3435</v>
      </c>
      <c r="N86" s="596">
        <f t="shared" si="0"/>
        <v>42835</v>
      </c>
      <c r="O86" s="596">
        <f t="shared" si="0"/>
        <v>131875</v>
      </c>
      <c r="P86" s="596">
        <f t="shared" si="0"/>
        <v>3435</v>
      </c>
      <c r="Q86" s="596">
        <f t="shared" si="0"/>
        <v>3435</v>
      </c>
      <c r="R86" s="596">
        <f t="shared" si="0"/>
        <v>3435</v>
      </c>
      <c r="S86" s="596">
        <f t="shared" si="0"/>
        <v>3415</v>
      </c>
      <c r="T86" s="597"/>
    </row>
  </sheetData>
  <mergeCells count="29">
    <mergeCell ref="H73:S73"/>
    <mergeCell ref="T73:T75"/>
    <mergeCell ref="E74:E75"/>
    <mergeCell ref="F74:F75"/>
    <mergeCell ref="H74:H75"/>
    <mergeCell ref="I74:I75"/>
    <mergeCell ref="J74:J75"/>
    <mergeCell ref="K74:K75"/>
    <mergeCell ref="B73:B75"/>
    <mergeCell ref="C73:C75"/>
    <mergeCell ref="D73:D75"/>
    <mergeCell ref="E73:F73"/>
    <mergeCell ref="G73:G75"/>
    <mergeCell ref="A16:T16"/>
    <mergeCell ref="E85:T85"/>
    <mergeCell ref="A86:D86"/>
    <mergeCell ref="E79:T79"/>
    <mergeCell ref="E80:T80"/>
    <mergeCell ref="E81:T81"/>
    <mergeCell ref="S74:S75"/>
    <mergeCell ref="M74:M75"/>
    <mergeCell ref="N74:N75"/>
    <mergeCell ref="O74:O75"/>
    <mergeCell ref="P74:P75"/>
    <mergeCell ref="Q74:Q75"/>
    <mergeCell ref="R74:R75"/>
    <mergeCell ref="L74:L75"/>
    <mergeCell ref="A70:T70"/>
    <mergeCell ref="A73:A7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67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8"/>
  <sheetViews>
    <sheetView view="pageLayout" topLeftCell="A120" zoomScaleNormal="100" zoomScaleSheetLayoutView="80" workbookViewId="0">
      <selection activeCell="L94" sqref="L94"/>
    </sheetView>
  </sheetViews>
  <sheetFormatPr defaultColWidth="8.75" defaultRowHeight="20.25"/>
  <cols>
    <col min="1" max="4" width="20.625" style="49" customWidth="1"/>
    <col min="5" max="5" width="12.625" style="49" customWidth="1"/>
    <col min="6" max="7" width="10.625" style="49" customWidth="1"/>
    <col min="8" max="19" width="5.5" style="49" customWidth="1"/>
    <col min="20" max="20" width="12.625" style="49" customWidth="1"/>
    <col min="21" max="16384" width="8.75" style="49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65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pans="1:20" s="36" customFormat="1"/>
    <row r="66" spans="1:20" s="36" customFormat="1"/>
    <row r="67" spans="1:20" s="36" customFormat="1"/>
    <row r="68" spans="1:20" s="36" customFormat="1"/>
    <row r="69" spans="1:20" s="36" customFormat="1"/>
    <row r="70" spans="1:20" s="1" customFormat="1" ht="24">
      <c r="A70" s="715" t="s">
        <v>641</v>
      </c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</row>
    <row r="71" spans="1:20" s="1" customFormat="1" ht="24">
      <c r="A71" s="724" t="s">
        <v>65</v>
      </c>
      <c r="B71" s="724"/>
      <c r="C71" s="724"/>
      <c r="D71" s="72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s="1" customFormat="1" ht="10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s="310" customFormat="1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0" s="310" customFormat="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11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0"/>
    </row>
    <row r="75" spans="1:20" s="310" customForma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20">
      <c r="A76" s="153" t="s">
        <v>709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ht="40.5">
      <c r="A77" s="371" t="s">
        <v>710</v>
      </c>
      <c r="B77" s="371" t="s">
        <v>711</v>
      </c>
      <c r="C77" s="371" t="s">
        <v>712</v>
      </c>
      <c r="D77" s="371" t="s">
        <v>713</v>
      </c>
      <c r="E77" s="254"/>
      <c r="F77" s="371"/>
      <c r="G77" s="371" t="s">
        <v>714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200" t="s">
        <v>1552</v>
      </c>
    </row>
    <row r="78" spans="1:20" ht="101.25">
      <c r="A78" s="12" t="s">
        <v>1673</v>
      </c>
      <c r="B78" s="371" t="s">
        <v>711</v>
      </c>
      <c r="C78" s="371" t="s">
        <v>712</v>
      </c>
      <c r="D78" s="371" t="s">
        <v>713</v>
      </c>
      <c r="E78" s="20">
        <v>3600</v>
      </c>
      <c r="F78" s="200" t="s">
        <v>85</v>
      </c>
      <c r="G78" s="371" t="s">
        <v>714</v>
      </c>
      <c r="H78" s="137"/>
      <c r="I78" s="137"/>
      <c r="J78" s="137"/>
      <c r="K78" s="137">
        <v>1800</v>
      </c>
      <c r="L78" s="137"/>
      <c r="M78" s="137"/>
      <c r="N78" s="137"/>
      <c r="O78" s="137"/>
      <c r="P78" s="137">
        <v>1800</v>
      </c>
      <c r="Q78" s="137"/>
      <c r="R78" s="137"/>
      <c r="S78" s="137"/>
      <c r="T78" s="200" t="s">
        <v>1552</v>
      </c>
    </row>
    <row r="79" spans="1:20" ht="101.25">
      <c r="A79" s="12" t="s">
        <v>1616</v>
      </c>
      <c r="B79" s="371" t="s">
        <v>711</v>
      </c>
      <c r="C79" s="371" t="s">
        <v>712</v>
      </c>
      <c r="D79" s="371" t="s">
        <v>713</v>
      </c>
      <c r="E79" s="20">
        <v>3600</v>
      </c>
      <c r="F79" s="200" t="s">
        <v>85</v>
      </c>
      <c r="G79" s="371" t="s">
        <v>714</v>
      </c>
      <c r="H79" s="137"/>
      <c r="I79" s="137"/>
      <c r="J79" s="137">
        <v>1800</v>
      </c>
      <c r="K79" s="137"/>
      <c r="L79" s="137"/>
      <c r="M79" s="137"/>
      <c r="N79" s="137"/>
      <c r="O79" s="137">
        <v>1800</v>
      </c>
      <c r="P79" s="137"/>
      <c r="Q79" s="137"/>
      <c r="R79" s="137"/>
      <c r="S79" s="137"/>
      <c r="T79" s="200" t="s">
        <v>1552</v>
      </c>
    </row>
    <row r="80" spans="1:20" ht="101.25">
      <c r="A80" s="12" t="s">
        <v>715</v>
      </c>
      <c r="B80" s="371" t="s">
        <v>711</v>
      </c>
      <c r="C80" s="371" t="s">
        <v>712</v>
      </c>
      <c r="D80" s="371" t="s">
        <v>713</v>
      </c>
      <c r="E80" s="20">
        <v>14400</v>
      </c>
      <c r="F80" s="200" t="s">
        <v>85</v>
      </c>
      <c r="G80" s="371" t="s">
        <v>714</v>
      </c>
      <c r="H80" s="137"/>
      <c r="I80" s="137"/>
      <c r="J80" s="137">
        <v>4800</v>
      </c>
      <c r="K80" s="137"/>
      <c r="L80" s="137"/>
      <c r="M80" s="137">
        <v>4800</v>
      </c>
      <c r="N80" s="137"/>
      <c r="O80" s="137">
        <v>4800</v>
      </c>
      <c r="P80" s="137"/>
      <c r="Q80" s="137"/>
      <c r="R80" s="137"/>
      <c r="S80" s="137"/>
      <c r="T80" s="200" t="s">
        <v>1552</v>
      </c>
    </row>
    <row r="81" spans="1:21" ht="81">
      <c r="A81" s="12" t="s">
        <v>716</v>
      </c>
      <c r="B81" s="371" t="s">
        <v>711</v>
      </c>
      <c r="C81" s="371" t="s">
        <v>712</v>
      </c>
      <c r="D81" s="371" t="s">
        <v>713</v>
      </c>
      <c r="E81" s="20">
        <v>14400</v>
      </c>
      <c r="F81" s="200" t="s">
        <v>85</v>
      </c>
      <c r="G81" s="371" t="s">
        <v>714</v>
      </c>
      <c r="H81" s="137"/>
      <c r="I81" s="137"/>
      <c r="J81" s="137">
        <v>4800</v>
      </c>
      <c r="K81" s="137"/>
      <c r="L81" s="137"/>
      <c r="M81" s="137">
        <v>4800</v>
      </c>
      <c r="N81" s="137"/>
      <c r="O81" s="137">
        <v>4800</v>
      </c>
      <c r="P81" s="137"/>
      <c r="Q81" s="137"/>
      <c r="R81" s="137"/>
      <c r="S81" s="137"/>
      <c r="T81" s="200" t="s">
        <v>1552</v>
      </c>
    </row>
    <row r="82" spans="1:21" ht="81">
      <c r="A82" s="371" t="s">
        <v>717</v>
      </c>
      <c r="B82" s="371" t="s">
        <v>711</v>
      </c>
      <c r="C82" s="371" t="s">
        <v>712</v>
      </c>
      <c r="D82" s="371" t="s">
        <v>713</v>
      </c>
      <c r="E82" s="20">
        <v>3600</v>
      </c>
      <c r="F82" s="200" t="s">
        <v>85</v>
      </c>
      <c r="G82" s="371" t="s">
        <v>714</v>
      </c>
      <c r="H82" s="137"/>
      <c r="I82" s="137"/>
      <c r="J82" s="137"/>
      <c r="K82" s="137"/>
      <c r="L82" s="137">
        <v>1200</v>
      </c>
      <c r="M82" s="137"/>
      <c r="N82" s="137">
        <v>1200</v>
      </c>
      <c r="O82" s="137"/>
      <c r="P82" s="137">
        <v>1200</v>
      </c>
      <c r="Q82" s="137"/>
      <c r="R82" s="137"/>
      <c r="S82" s="137"/>
      <c r="T82" s="200" t="s">
        <v>1552</v>
      </c>
    </row>
    <row r="83" spans="1:21" s="687" customFormat="1">
      <c r="A83" s="720" t="s">
        <v>0</v>
      </c>
      <c r="B83" s="720" t="s">
        <v>1</v>
      </c>
      <c r="C83" s="720" t="s">
        <v>17</v>
      </c>
      <c r="D83" s="720" t="s">
        <v>18</v>
      </c>
      <c r="E83" s="720" t="s">
        <v>2</v>
      </c>
      <c r="F83" s="720"/>
      <c r="G83" s="720" t="s">
        <v>19</v>
      </c>
      <c r="H83" s="720" t="s">
        <v>3</v>
      </c>
      <c r="I83" s="720"/>
      <c r="J83" s="720"/>
      <c r="K83" s="720"/>
      <c r="L83" s="720"/>
      <c r="M83" s="720"/>
      <c r="N83" s="720"/>
      <c r="O83" s="720"/>
      <c r="P83" s="720"/>
      <c r="Q83" s="720"/>
      <c r="R83" s="720"/>
      <c r="S83" s="720"/>
      <c r="T83" s="720" t="s">
        <v>20</v>
      </c>
    </row>
    <row r="84" spans="1:21" s="687" customFormat="1">
      <c r="A84" s="720"/>
      <c r="B84" s="720"/>
      <c r="C84" s="720"/>
      <c r="D84" s="720"/>
      <c r="E84" s="720" t="s">
        <v>21</v>
      </c>
      <c r="F84" s="720" t="s">
        <v>4</v>
      </c>
      <c r="G84" s="720"/>
      <c r="H84" s="720" t="s">
        <v>5</v>
      </c>
      <c r="I84" s="720" t="s">
        <v>6</v>
      </c>
      <c r="J84" s="720" t="s">
        <v>7</v>
      </c>
      <c r="K84" s="720" t="s">
        <v>8</v>
      </c>
      <c r="L84" s="720" t="s">
        <v>9</v>
      </c>
      <c r="M84" s="720" t="s">
        <v>10</v>
      </c>
      <c r="N84" s="720" t="s">
        <v>11</v>
      </c>
      <c r="O84" s="720" t="s">
        <v>12</v>
      </c>
      <c r="P84" s="720" t="s">
        <v>13</v>
      </c>
      <c r="Q84" s="720" t="s">
        <v>14</v>
      </c>
      <c r="R84" s="720" t="s">
        <v>15</v>
      </c>
      <c r="S84" s="720" t="s">
        <v>16</v>
      </c>
      <c r="T84" s="720"/>
    </row>
    <row r="85" spans="1:21" s="687" customFormat="1">
      <c r="A85" s="720"/>
      <c r="B85" s="720"/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720"/>
      <c r="S85" s="720"/>
      <c r="T85" s="720"/>
    </row>
    <row r="86" spans="1:21" ht="81">
      <c r="A86" s="12" t="s">
        <v>718</v>
      </c>
      <c r="B86" s="371" t="s">
        <v>719</v>
      </c>
      <c r="C86" s="371" t="s">
        <v>719</v>
      </c>
      <c r="D86" s="371" t="s">
        <v>720</v>
      </c>
      <c r="E86" s="254">
        <v>10000</v>
      </c>
      <c r="F86" s="200" t="s">
        <v>85</v>
      </c>
      <c r="G86" s="364" t="s">
        <v>721</v>
      </c>
      <c r="H86" s="137"/>
      <c r="I86" s="137"/>
      <c r="J86" s="137"/>
      <c r="K86" s="137"/>
      <c r="L86" s="137"/>
      <c r="M86" s="137"/>
      <c r="N86" s="137"/>
      <c r="O86" s="137">
        <f>E86</f>
        <v>10000</v>
      </c>
      <c r="P86" s="137"/>
      <c r="Q86" s="137"/>
      <c r="R86" s="137"/>
      <c r="S86" s="137"/>
      <c r="T86" s="200" t="s">
        <v>1552</v>
      </c>
    </row>
    <row r="87" spans="1:21" ht="324">
      <c r="A87" s="371" t="s">
        <v>722</v>
      </c>
      <c r="B87" s="371" t="s">
        <v>723</v>
      </c>
      <c r="C87" s="371" t="s">
        <v>724</v>
      </c>
      <c r="D87" s="371" t="s">
        <v>725</v>
      </c>
      <c r="E87" s="254">
        <v>24000</v>
      </c>
      <c r="F87" s="200" t="s">
        <v>85</v>
      </c>
      <c r="G87" s="371" t="s">
        <v>714</v>
      </c>
      <c r="H87" s="137"/>
      <c r="I87" s="137"/>
      <c r="J87" s="137">
        <v>4000</v>
      </c>
      <c r="K87" s="137">
        <v>4000</v>
      </c>
      <c r="L87" s="137"/>
      <c r="M87" s="137">
        <v>4000</v>
      </c>
      <c r="N87" s="137"/>
      <c r="O87" s="137">
        <v>4000</v>
      </c>
      <c r="P87" s="137">
        <v>4000</v>
      </c>
      <c r="Q87" s="137">
        <v>4000</v>
      </c>
      <c r="R87" s="137"/>
      <c r="S87" s="137"/>
      <c r="T87" s="200" t="s">
        <v>1552</v>
      </c>
    </row>
    <row r="88" spans="1:21" s="47" customFormat="1" ht="81">
      <c r="A88" s="371" t="s">
        <v>726</v>
      </c>
      <c r="B88" s="347" t="s">
        <v>727</v>
      </c>
      <c r="C88" s="347" t="s">
        <v>728</v>
      </c>
      <c r="D88" s="347" t="s">
        <v>729</v>
      </c>
      <c r="E88" s="248">
        <v>10000</v>
      </c>
      <c r="F88" s="200" t="s">
        <v>85</v>
      </c>
      <c r="G88" s="371" t="s">
        <v>714</v>
      </c>
      <c r="H88" s="598"/>
      <c r="I88" s="598"/>
      <c r="J88" s="598"/>
      <c r="K88" s="598">
        <v>4000</v>
      </c>
      <c r="L88" s="598"/>
      <c r="M88" s="598"/>
      <c r="N88" s="598">
        <v>4000</v>
      </c>
      <c r="O88" s="598"/>
      <c r="P88" s="598"/>
      <c r="Q88" s="598">
        <v>2000</v>
      </c>
      <c r="R88" s="598"/>
      <c r="S88" s="598"/>
      <c r="T88" s="371" t="s">
        <v>1552</v>
      </c>
    </row>
    <row r="89" spans="1:21" ht="81">
      <c r="A89" s="12" t="s">
        <v>1420</v>
      </c>
      <c r="B89" s="11" t="s">
        <v>730</v>
      </c>
      <c r="C89" s="11" t="s">
        <v>731</v>
      </c>
      <c r="D89" s="11" t="s">
        <v>1423</v>
      </c>
      <c r="E89" s="298">
        <v>12000</v>
      </c>
      <c r="F89" s="200" t="s">
        <v>85</v>
      </c>
      <c r="G89" s="366">
        <v>22433</v>
      </c>
      <c r="H89" s="203"/>
      <c r="I89" s="203"/>
      <c r="J89" s="203"/>
      <c r="K89" s="203"/>
      <c r="L89" s="203"/>
      <c r="M89" s="203"/>
      <c r="N89" s="203"/>
      <c r="O89" s="203"/>
      <c r="P89" s="203">
        <v>12000</v>
      </c>
      <c r="Q89" s="203"/>
      <c r="R89" s="203"/>
      <c r="S89" s="203"/>
      <c r="T89" s="11" t="s">
        <v>1552</v>
      </c>
      <c r="U89" s="50"/>
    </row>
    <row r="90" spans="1:21" s="696" customFormat="1">
      <c r="A90" s="720" t="s">
        <v>0</v>
      </c>
      <c r="B90" s="720" t="s">
        <v>1</v>
      </c>
      <c r="C90" s="720" t="s">
        <v>17</v>
      </c>
      <c r="D90" s="720" t="s">
        <v>18</v>
      </c>
      <c r="E90" s="720" t="s">
        <v>2</v>
      </c>
      <c r="F90" s="720"/>
      <c r="G90" s="720" t="s">
        <v>19</v>
      </c>
      <c r="H90" s="720" t="s">
        <v>3</v>
      </c>
      <c r="I90" s="720"/>
      <c r="J90" s="720"/>
      <c r="K90" s="720"/>
      <c r="L90" s="720"/>
      <c r="M90" s="720"/>
      <c r="N90" s="720"/>
      <c r="O90" s="720"/>
      <c r="P90" s="720"/>
      <c r="Q90" s="720"/>
      <c r="R90" s="720"/>
      <c r="S90" s="720"/>
      <c r="T90" s="720" t="s">
        <v>20</v>
      </c>
    </row>
    <row r="91" spans="1:21" s="696" customFormat="1">
      <c r="A91" s="720"/>
      <c r="B91" s="720"/>
      <c r="C91" s="720"/>
      <c r="D91" s="720"/>
      <c r="E91" s="720" t="s">
        <v>21</v>
      </c>
      <c r="F91" s="720" t="s">
        <v>4</v>
      </c>
      <c r="G91" s="720"/>
      <c r="H91" s="720" t="s">
        <v>5</v>
      </c>
      <c r="I91" s="720" t="s">
        <v>6</v>
      </c>
      <c r="J91" s="720" t="s">
        <v>7</v>
      </c>
      <c r="K91" s="720" t="s">
        <v>8</v>
      </c>
      <c r="L91" s="720" t="s">
        <v>9</v>
      </c>
      <c r="M91" s="720" t="s">
        <v>10</v>
      </c>
      <c r="N91" s="720" t="s">
        <v>11</v>
      </c>
      <c r="O91" s="720" t="s">
        <v>12</v>
      </c>
      <c r="P91" s="720" t="s">
        <v>13</v>
      </c>
      <c r="Q91" s="720" t="s">
        <v>14</v>
      </c>
      <c r="R91" s="720" t="s">
        <v>15</v>
      </c>
      <c r="S91" s="720" t="s">
        <v>16</v>
      </c>
      <c r="T91" s="720"/>
    </row>
    <row r="92" spans="1:21" s="696" customFormat="1">
      <c r="A92" s="720"/>
      <c r="B92" s="720"/>
      <c r="C92" s="720"/>
      <c r="D92" s="720"/>
      <c r="E92" s="720"/>
      <c r="F92" s="720"/>
      <c r="G92" s="720"/>
      <c r="H92" s="720"/>
      <c r="I92" s="720"/>
      <c r="J92" s="720"/>
      <c r="K92" s="720"/>
      <c r="L92" s="720"/>
      <c r="M92" s="720"/>
      <c r="N92" s="720"/>
      <c r="O92" s="720"/>
      <c r="P92" s="720"/>
      <c r="Q92" s="720"/>
      <c r="R92" s="720"/>
      <c r="S92" s="720"/>
      <c r="T92" s="720"/>
    </row>
    <row r="93" spans="1:21" ht="81">
      <c r="A93" s="12" t="s">
        <v>1421</v>
      </c>
      <c r="B93" s="11" t="s">
        <v>732</v>
      </c>
      <c r="C93" s="11" t="s">
        <v>733</v>
      </c>
      <c r="D93" s="11" t="s">
        <v>1424</v>
      </c>
      <c r="E93" s="298">
        <v>15000</v>
      </c>
      <c r="F93" s="200" t="s">
        <v>85</v>
      </c>
      <c r="G93" s="366">
        <v>22525</v>
      </c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>
        <v>15000</v>
      </c>
      <c r="S93" s="203"/>
      <c r="T93" s="11" t="s">
        <v>1552</v>
      </c>
      <c r="U93" s="50"/>
    </row>
    <row r="94" spans="1:21" ht="60.75">
      <c r="A94" s="11" t="s">
        <v>734</v>
      </c>
      <c r="B94" s="11" t="s">
        <v>735</v>
      </c>
      <c r="C94" s="145"/>
      <c r="D94" s="11" t="s">
        <v>736</v>
      </c>
      <c r="E94" s="298" t="s">
        <v>1425</v>
      </c>
      <c r="F94" s="200" t="s">
        <v>85</v>
      </c>
      <c r="G94" s="11" t="s">
        <v>737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200" t="s">
        <v>1552</v>
      </c>
    </row>
    <row r="95" spans="1:21" ht="53.25" customHeight="1">
      <c r="A95" s="763" t="s">
        <v>55</v>
      </c>
      <c r="B95" s="763"/>
      <c r="C95" s="763"/>
      <c r="D95" s="763"/>
      <c r="E95" s="111">
        <f>SUM(E77:E94)</f>
        <v>110600</v>
      </c>
      <c r="F95" s="153"/>
      <c r="G95" s="153"/>
      <c r="H95" s="146"/>
      <c r="I95" s="146"/>
      <c r="J95" s="146">
        <f>SUM(J77:J94)</f>
        <v>15400</v>
      </c>
      <c r="K95" s="146">
        <f t="shared" ref="K95:R95" si="0">SUM(K77:K94)</f>
        <v>9800</v>
      </c>
      <c r="L95" s="146">
        <f t="shared" si="0"/>
        <v>1200</v>
      </c>
      <c r="M95" s="146">
        <f t="shared" si="0"/>
        <v>13600</v>
      </c>
      <c r="N95" s="146">
        <f t="shared" si="0"/>
        <v>5200</v>
      </c>
      <c r="O95" s="146">
        <f t="shared" si="0"/>
        <v>25400</v>
      </c>
      <c r="P95" s="146">
        <f t="shared" si="0"/>
        <v>19000</v>
      </c>
      <c r="Q95" s="146">
        <f t="shared" si="0"/>
        <v>6000</v>
      </c>
      <c r="R95" s="146">
        <f t="shared" si="0"/>
        <v>15000</v>
      </c>
      <c r="S95" s="146"/>
      <c r="T95" s="131"/>
    </row>
    <row r="138" spans="1:1">
      <c r="A138" s="49" t="s">
        <v>1699</v>
      </c>
    </row>
  </sheetData>
  <mergeCells count="70">
    <mergeCell ref="S84:S85"/>
    <mergeCell ref="G83:G85"/>
    <mergeCell ref="H83:S83"/>
    <mergeCell ref="T83:T85"/>
    <mergeCell ref="E84:E85"/>
    <mergeCell ref="F84:F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A95:D95"/>
    <mergeCell ref="L74:L75"/>
    <mergeCell ref="M74:M75"/>
    <mergeCell ref="N74:N75"/>
    <mergeCell ref="O74:O75"/>
    <mergeCell ref="E74:E75"/>
    <mergeCell ref="F74:F75"/>
    <mergeCell ref="H74:H75"/>
    <mergeCell ref="I74:I75"/>
    <mergeCell ref="J74:J75"/>
    <mergeCell ref="K74:K75"/>
    <mergeCell ref="A83:A85"/>
    <mergeCell ref="B83:B85"/>
    <mergeCell ref="C83:C85"/>
    <mergeCell ref="D83:D85"/>
    <mergeCell ref="E83:F83"/>
    <mergeCell ref="A16:T16"/>
    <mergeCell ref="A70:T70"/>
    <mergeCell ref="A71:D71"/>
    <mergeCell ref="A73:A75"/>
    <mergeCell ref="B73:B75"/>
    <mergeCell ref="C73:C75"/>
    <mergeCell ref="D73:D75"/>
    <mergeCell ref="E73:F73"/>
    <mergeCell ref="G73:G75"/>
    <mergeCell ref="H73:S73"/>
    <mergeCell ref="T73:T75"/>
    <mergeCell ref="R74:R75"/>
    <mergeCell ref="S74:S75"/>
    <mergeCell ref="P74:P75"/>
    <mergeCell ref="Q74:Q75"/>
    <mergeCell ref="R91:R92"/>
    <mergeCell ref="A90:A92"/>
    <mergeCell ref="B90:B92"/>
    <mergeCell ref="C90:C92"/>
    <mergeCell ref="D90:D92"/>
    <mergeCell ref="E90:F90"/>
    <mergeCell ref="S91:S92"/>
    <mergeCell ref="G90:G92"/>
    <mergeCell ref="H90:S90"/>
    <mergeCell ref="T90:T92"/>
    <mergeCell ref="E91:E92"/>
    <mergeCell ref="F91:F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</mergeCells>
  <pageMargins left="0.23622047244094491" right="0.23622047244094491" top="0.74803149606299213" bottom="0.74803149606299213" header="0.31496062992125984" footer="0.31496062992125984"/>
  <pageSetup paperSize="9" scale="68" firstPageNumber="71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2" manualBreakCount="2">
    <brk id="82" max="19" man="1"/>
    <brk id="89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view="pageLayout" topLeftCell="A160" zoomScaleNormal="80" zoomScaleSheetLayoutView="100" workbookViewId="0">
      <selection activeCell="A168" sqref="A168"/>
    </sheetView>
  </sheetViews>
  <sheetFormatPr defaultRowHeight="24"/>
  <cols>
    <col min="1" max="4" width="20.625" style="65" customWidth="1"/>
    <col min="5" max="5" width="12.625" style="65" customWidth="1"/>
    <col min="6" max="7" width="10.625" style="65" customWidth="1"/>
    <col min="8" max="19" width="5.5" style="65" customWidth="1"/>
    <col min="20" max="20" width="12.625" style="65" customWidth="1"/>
    <col min="21" max="16384" width="9" style="65"/>
  </cols>
  <sheetData>
    <row r="1" spans="1:20" s="36" customFormat="1" ht="20.25"/>
    <row r="2" spans="1:20" s="36" customFormat="1" ht="20.25"/>
    <row r="3" spans="1:20" s="36" customFormat="1" ht="20.25"/>
    <row r="4" spans="1:20" s="36" customFormat="1" ht="20.25"/>
    <row r="5" spans="1:20" s="36" customFormat="1" ht="20.25"/>
    <row r="6" spans="1:20" s="36" customFormat="1" ht="20.25"/>
    <row r="7" spans="1:20" s="36" customFormat="1" ht="20.25"/>
    <row r="8" spans="1:20" s="36" customFormat="1" ht="20.25"/>
    <row r="9" spans="1:20" s="36" customFormat="1" ht="20.25"/>
    <row r="10" spans="1:20" s="36" customFormat="1" ht="20.25"/>
    <row r="11" spans="1:20" s="36" customFormat="1" ht="20.25"/>
    <row r="12" spans="1:20" s="36" customFormat="1" ht="20.25"/>
    <row r="13" spans="1:20" s="36" customFormat="1" ht="20.25"/>
    <row r="14" spans="1:20" s="36" customFormat="1" ht="20.25"/>
    <row r="15" spans="1:20" s="36" customFormat="1" ht="20.25"/>
    <row r="16" spans="1:20" s="36" customFormat="1" ht="45.75">
      <c r="A16" s="803" t="s">
        <v>67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 ht="20.2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 ht="20.2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 ht="20.2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 ht="20.2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 ht="20.2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 ht="20.2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 ht="20.2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 ht="20.2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 ht="20.2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 ht="2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 ht="20.2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 ht="20.2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 ht="20.2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 ht="20.25"/>
    <row r="31" spans="1:20" s="36" customFormat="1" ht="20.25"/>
    <row r="32" spans="1:20" s="36" customFormat="1" ht="20.25"/>
    <row r="33" s="36" customFormat="1" ht="20.25"/>
    <row r="34" s="36" customFormat="1" ht="20.25"/>
    <row r="35" s="36" customFormat="1" ht="20.25"/>
    <row r="36" s="36" customFormat="1" ht="20.25"/>
    <row r="37" s="36" customFormat="1" ht="20.25"/>
    <row r="38" s="36" customFormat="1" ht="20.25"/>
    <row r="39" s="36" customFormat="1" ht="20.25"/>
    <row r="40" s="36" customFormat="1" ht="20.25"/>
    <row r="41" s="36" customFormat="1" ht="20.25"/>
    <row r="42" s="36" customFormat="1" ht="20.25"/>
    <row r="43" s="36" customFormat="1" ht="20.25"/>
    <row r="44" s="36" customFormat="1" ht="20.25"/>
    <row r="45" s="36" customFormat="1" ht="20.25"/>
    <row r="46" s="36" customFormat="1" ht="20.25"/>
    <row r="47" s="36" customFormat="1" ht="20.25"/>
    <row r="48" s="36" customFormat="1" ht="20.25"/>
    <row r="49" spans="1:20" s="36" customFormat="1" ht="20.25"/>
    <row r="50" spans="1:20" s="36" customFormat="1" ht="20.25"/>
    <row r="51" spans="1:20" s="36" customFormat="1" ht="20.25"/>
    <row r="52" spans="1:20" s="36" customFormat="1" ht="20.25"/>
    <row r="53" spans="1:20" s="36" customFormat="1" ht="20.25"/>
    <row r="54" spans="1:20" s="36" customFormat="1" ht="20.25"/>
    <row r="55" spans="1:20" s="36" customFormat="1" ht="20.25"/>
    <row r="56" spans="1:20" s="36" customFormat="1" ht="20.25"/>
    <row r="57" spans="1:20" s="36" customFormat="1" ht="20.25"/>
    <row r="58" spans="1:20" s="36" customFormat="1" ht="20.25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 ht="20.2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 ht="20.2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 ht="20.2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 ht="20.2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 ht="20.2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 ht="20.2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 ht="20.2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 ht="20.2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 ht="20.2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36" customFormat="1" ht="20.2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 s="36" customFormat="1" ht="20.2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>
      <c r="A70" s="707" t="s">
        <v>1301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</row>
    <row r="71" spans="1:20">
      <c r="A71" s="819" t="s">
        <v>67</v>
      </c>
      <c r="B71" s="819"/>
      <c r="C71" s="819"/>
      <c r="D71" s="81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2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0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42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0"/>
    </row>
    <row r="75" spans="1:20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20" ht="40.5">
      <c r="A76" s="813" t="s">
        <v>887</v>
      </c>
      <c r="B76" s="813"/>
      <c r="C76" s="813"/>
      <c r="D76" s="813"/>
      <c r="E76" s="654"/>
      <c r="F76" s="654"/>
      <c r="G76" s="662" t="s">
        <v>889</v>
      </c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 t="s">
        <v>890</v>
      </c>
    </row>
    <row r="77" spans="1:20" ht="81">
      <c r="A77" s="599" t="s">
        <v>891</v>
      </c>
      <c r="B77" s="600"/>
      <c r="C77" s="654"/>
      <c r="D77" s="765" t="s">
        <v>888</v>
      </c>
      <c r="E77" s="654"/>
      <c r="F77" s="654"/>
      <c r="G77" s="654"/>
      <c r="H77" s="662" t="s">
        <v>892</v>
      </c>
      <c r="I77" s="662" t="s">
        <v>892</v>
      </c>
      <c r="J77" s="662" t="s">
        <v>892</v>
      </c>
      <c r="K77" s="662" t="s">
        <v>892</v>
      </c>
      <c r="L77" s="662" t="s">
        <v>892</v>
      </c>
      <c r="M77" s="662" t="s">
        <v>892</v>
      </c>
      <c r="N77" s="662" t="s">
        <v>892</v>
      </c>
      <c r="O77" s="662" t="s">
        <v>892</v>
      </c>
      <c r="P77" s="662" t="s">
        <v>892</v>
      </c>
      <c r="Q77" s="662" t="s">
        <v>892</v>
      </c>
      <c r="R77" s="662" t="s">
        <v>892</v>
      </c>
      <c r="S77" s="662" t="s">
        <v>892</v>
      </c>
      <c r="T77" s="654"/>
    </row>
    <row r="78" spans="1:20" ht="81">
      <c r="A78" s="599" t="s">
        <v>893</v>
      </c>
      <c r="B78" s="600"/>
      <c r="C78" s="654"/>
      <c r="D78" s="765"/>
      <c r="E78" s="663">
        <v>17280</v>
      </c>
      <c r="F78" s="662" t="s">
        <v>894</v>
      </c>
      <c r="G78" s="654"/>
      <c r="H78" s="304"/>
      <c r="I78" s="304"/>
      <c r="J78" s="299">
        <v>4320</v>
      </c>
      <c r="K78" s="304"/>
      <c r="L78" s="304"/>
      <c r="M78" s="299">
        <v>4320</v>
      </c>
      <c r="N78" s="304"/>
      <c r="O78" s="304"/>
      <c r="P78" s="299">
        <v>4320</v>
      </c>
      <c r="Q78" s="304"/>
      <c r="R78" s="304"/>
      <c r="S78" s="299">
        <v>4320</v>
      </c>
      <c r="T78" s="654"/>
    </row>
    <row r="79" spans="1:20" ht="38.25" customHeight="1">
      <c r="A79" s="795" t="s">
        <v>895</v>
      </c>
      <c r="B79" s="795"/>
      <c r="C79" s="795"/>
      <c r="D79" s="795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 t="s">
        <v>890</v>
      </c>
    </row>
    <row r="80" spans="1:20">
      <c r="A80" s="605" t="s">
        <v>896</v>
      </c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  <c r="P80" s="654"/>
      <c r="Q80" s="654"/>
      <c r="R80" s="654"/>
      <c r="S80" s="654"/>
      <c r="T80" s="654"/>
    </row>
    <row r="81" spans="1:20" ht="43.5">
      <c r="A81" s="606" t="s">
        <v>1674</v>
      </c>
      <c r="B81" s="654"/>
      <c r="C81" s="654"/>
      <c r="D81" s="662" t="s">
        <v>898</v>
      </c>
      <c r="E81" s="254">
        <v>5400</v>
      </c>
      <c r="F81" s="662" t="s">
        <v>894</v>
      </c>
      <c r="G81" s="662" t="s">
        <v>714</v>
      </c>
      <c r="H81" s="304"/>
      <c r="I81" s="304"/>
      <c r="J81" s="304"/>
      <c r="K81" s="304"/>
      <c r="L81" s="304"/>
      <c r="M81" s="299">
        <v>3000</v>
      </c>
      <c r="N81" s="304"/>
      <c r="O81" s="304"/>
      <c r="P81" s="304"/>
      <c r="Q81" s="304"/>
      <c r="R81" s="299">
        <v>2400</v>
      </c>
      <c r="S81" s="304"/>
      <c r="T81" s="654"/>
    </row>
    <row r="82" spans="1:20">
      <c r="A82" s="375" t="s">
        <v>899</v>
      </c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</row>
    <row r="83" spans="1:20" ht="43.5">
      <c r="A83" s="607" t="s">
        <v>1676</v>
      </c>
      <c r="B83" s="654"/>
      <c r="C83" s="654"/>
      <c r="D83" s="662" t="s">
        <v>901</v>
      </c>
      <c r="E83" s="124">
        <v>1440</v>
      </c>
      <c r="F83" s="662" t="s">
        <v>894</v>
      </c>
      <c r="G83" s="308" t="s">
        <v>902</v>
      </c>
      <c r="H83" s="654"/>
      <c r="I83" s="299"/>
      <c r="J83" s="299">
        <v>1440</v>
      </c>
      <c r="K83" s="654"/>
      <c r="L83" s="654"/>
      <c r="M83" s="654"/>
      <c r="N83" s="654"/>
      <c r="O83" s="654"/>
      <c r="P83" s="654"/>
      <c r="Q83" s="654"/>
      <c r="R83" s="654"/>
      <c r="S83" s="654"/>
      <c r="T83" s="654"/>
    </row>
    <row r="84" spans="1:20" ht="96" customHeight="1">
      <c r="A84" s="810" t="s">
        <v>903</v>
      </c>
      <c r="B84" s="810"/>
      <c r="C84" s="810"/>
      <c r="D84" s="376"/>
      <c r="E84" s="124">
        <v>1440</v>
      </c>
      <c r="F84" s="662" t="s">
        <v>894</v>
      </c>
      <c r="G84" s="662" t="s">
        <v>904</v>
      </c>
      <c r="H84" s="654"/>
      <c r="I84" s="654"/>
      <c r="J84" s="654"/>
      <c r="K84" s="654"/>
      <c r="L84" s="662"/>
      <c r="M84" s="662"/>
      <c r="N84" s="662"/>
      <c r="O84" s="304"/>
      <c r="P84" s="299">
        <v>1440</v>
      </c>
      <c r="Q84" s="662"/>
      <c r="R84" s="654"/>
      <c r="S84" s="654"/>
      <c r="T84" s="654"/>
    </row>
    <row r="85" spans="1:20" ht="48" customHeight="1">
      <c r="A85" s="810" t="s">
        <v>1675</v>
      </c>
      <c r="B85" s="810"/>
      <c r="C85" s="810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</row>
    <row r="86" spans="1:20" ht="60.75">
      <c r="A86" s="812" t="s">
        <v>906</v>
      </c>
      <c r="B86" s="812"/>
      <c r="C86" s="812"/>
      <c r="D86" s="656" t="s">
        <v>907</v>
      </c>
      <c r="E86" s="656"/>
      <c r="F86" s="654"/>
      <c r="G86" s="662" t="s">
        <v>908</v>
      </c>
      <c r="H86" s="662"/>
      <c r="I86" s="662"/>
      <c r="J86" s="662"/>
      <c r="K86" s="662" t="s">
        <v>892</v>
      </c>
      <c r="L86" s="662" t="s">
        <v>892</v>
      </c>
      <c r="M86" s="662" t="s">
        <v>892</v>
      </c>
      <c r="N86" s="662" t="s">
        <v>892</v>
      </c>
      <c r="O86" s="662"/>
      <c r="P86" s="662"/>
      <c r="Q86" s="662"/>
      <c r="R86" s="662"/>
      <c r="S86" s="662"/>
      <c r="T86" s="654"/>
    </row>
    <row r="87" spans="1:20">
      <c r="A87" s="720" t="s">
        <v>0</v>
      </c>
      <c r="B87" s="720" t="s">
        <v>1</v>
      </c>
      <c r="C87" s="720" t="s">
        <v>17</v>
      </c>
      <c r="D87" s="720" t="s">
        <v>18</v>
      </c>
      <c r="E87" s="720" t="s">
        <v>2</v>
      </c>
      <c r="F87" s="720"/>
      <c r="G87" s="720" t="s">
        <v>19</v>
      </c>
      <c r="H87" s="720" t="s">
        <v>3</v>
      </c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 t="s">
        <v>20</v>
      </c>
    </row>
    <row r="88" spans="1:20">
      <c r="A88" s="720"/>
      <c r="B88" s="720"/>
      <c r="C88" s="720"/>
      <c r="D88" s="720"/>
      <c r="E88" s="720" t="s">
        <v>21</v>
      </c>
      <c r="F88" s="720" t="s">
        <v>4</v>
      </c>
      <c r="G88" s="720"/>
      <c r="H88" s="720" t="s">
        <v>5</v>
      </c>
      <c r="I88" s="720" t="s">
        <v>6</v>
      </c>
      <c r="J88" s="720" t="s">
        <v>7</v>
      </c>
      <c r="K88" s="720" t="s">
        <v>8</v>
      </c>
      <c r="L88" s="720" t="s">
        <v>9</v>
      </c>
      <c r="M88" s="720" t="s">
        <v>10</v>
      </c>
      <c r="N88" s="720" t="s">
        <v>42</v>
      </c>
      <c r="O88" s="720" t="s">
        <v>12</v>
      </c>
      <c r="P88" s="720" t="s">
        <v>13</v>
      </c>
      <c r="Q88" s="720" t="s">
        <v>14</v>
      </c>
      <c r="R88" s="720" t="s">
        <v>15</v>
      </c>
      <c r="S88" s="720" t="s">
        <v>16</v>
      </c>
      <c r="T88" s="720"/>
    </row>
    <row r="89" spans="1:20">
      <c r="A89" s="720"/>
      <c r="B89" s="720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</row>
    <row r="90" spans="1:20">
      <c r="A90" s="664" t="s">
        <v>909</v>
      </c>
      <c r="B90" s="654"/>
      <c r="C90" s="654"/>
      <c r="D90" s="654"/>
      <c r="E90" s="654"/>
      <c r="F90" s="654"/>
      <c r="G90" s="654"/>
      <c r="H90" s="654"/>
      <c r="I90" s="654"/>
      <c r="J90" s="654"/>
      <c r="K90" s="654"/>
      <c r="L90" s="654"/>
      <c r="M90" s="654"/>
      <c r="N90" s="654"/>
      <c r="O90" s="654"/>
      <c r="P90" s="654"/>
      <c r="Q90" s="654"/>
      <c r="R90" s="654"/>
      <c r="S90" s="654"/>
      <c r="T90" s="654"/>
    </row>
    <row r="91" spans="1:20" ht="43.5">
      <c r="A91" s="380" t="s">
        <v>910</v>
      </c>
      <c r="B91" s="654"/>
      <c r="C91" s="654"/>
      <c r="D91" s="662" t="s">
        <v>911</v>
      </c>
      <c r="E91" s="254">
        <v>4320</v>
      </c>
      <c r="F91" s="662" t="s">
        <v>894</v>
      </c>
      <c r="G91" s="662" t="s">
        <v>912</v>
      </c>
      <c r="H91" s="654"/>
      <c r="I91" s="654"/>
      <c r="J91" s="137">
        <v>960</v>
      </c>
      <c r="K91" s="137"/>
      <c r="L91" s="137"/>
      <c r="M91" s="137">
        <v>1920</v>
      </c>
      <c r="N91" s="137"/>
      <c r="O91" s="137">
        <v>1440</v>
      </c>
      <c r="P91" s="654"/>
      <c r="Q91" s="654"/>
      <c r="R91" s="654"/>
      <c r="S91" s="654"/>
      <c r="T91" s="654"/>
    </row>
    <row r="92" spans="1:20" ht="43.5">
      <c r="A92" s="811" t="s">
        <v>913</v>
      </c>
      <c r="B92" s="811"/>
      <c r="C92" s="811"/>
      <c r="D92" s="662" t="s">
        <v>914</v>
      </c>
      <c r="E92" s="254">
        <v>10180</v>
      </c>
      <c r="F92" s="662" t="s">
        <v>894</v>
      </c>
      <c r="G92" s="662" t="s">
        <v>912</v>
      </c>
      <c r="H92" s="654"/>
      <c r="I92" s="654"/>
      <c r="J92" s="137">
        <v>5500</v>
      </c>
      <c r="K92" s="137"/>
      <c r="L92" s="137"/>
      <c r="M92" s="137"/>
      <c r="N92" s="137"/>
      <c r="O92" s="137">
        <v>4680</v>
      </c>
      <c r="P92" s="654"/>
      <c r="Q92" s="654"/>
      <c r="R92" s="654"/>
      <c r="S92" s="654"/>
      <c r="T92" s="654"/>
    </row>
    <row r="93" spans="1:20">
      <c r="A93" s="380" t="s">
        <v>915</v>
      </c>
      <c r="B93" s="654"/>
      <c r="C93" s="654"/>
      <c r="D93" s="662" t="s">
        <v>916</v>
      </c>
      <c r="E93" s="656"/>
      <c r="F93" s="662" t="s">
        <v>917</v>
      </c>
      <c r="G93" s="662" t="s">
        <v>918</v>
      </c>
      <c r="H93" s="654"/>
      <c r="I93" s="654"/>
      <c r="J93" s="662"/>
      <c r="K93" s="662"/>
      <c r="L93" s="662" t="s">
        <v>892</v>
      </c>
      <c r="M93" s="662" t="s">
        <v>892</v>
      </c>
      <c r="N93" s="662" t="s">
        <v>892</v>
      </c>
      <c r="O93" s="662" t="s">
        <v>892</v>
      </c>
      <c r="P93" s="662" t="s">
        <v>892</v>
      </c>
      <c r="Q93" s="654"/>
      <c r="R93" s="654"/>
      <c r="S93" s="654"/>
      <c r="T93" s="654"/>
    </row>
    <row r="94" spans="1:20" ht="40.5">
      <c r="A94" s="380" t="s">
        <v>919</v>
      </c>
      <c r="B94" s="654"/>
      <c r="C94" s="654"/>
      <c r="D94" s="656"/>
      <c r="E94" s="656"/>
      <c r="F94" s="654"/>
      <c r="G94" s="662" t="s">
        <v>912</v>
      </c>
      <c r="H94" s="654"/>
      <c r="I94" s="654"/>
      <c r="J94" s="662" t="s">
        <v>892</v>
      </c>
      <c r="K94" s="662" t="s">
        <v>892</v>
      </c>
      <c r="L94" s="662" t="s">
        <v>892</v>
      </c>
      <c r="M94" s="662" t="s">
        <v>892</v>
      </c>
      <c r="N94" s="662" t="s">
        <v>892</v>
      </c>
      <c r="O94" s="662" t="s">
        <v>892</v>
      </c>
      <c r="P94" s="654"/>
      <c r="Q94" s="654"/>
      <c r="R94" s="654"/>
      <c r="S94" s="654"/>
      <c r="T94" s="654"/>
    </row>
    <row r="95" spans="1:20" ht="40.5">
      <c r="A95" s="380" t="s">
        <v>920</v>
      </c>
      <c r="B95" s="654"/>
      <c r="C95" s="654"/>
      <c r="D95" s="656" t="s">
        <v>921</v>
      </c>
      <c r="E95" s="656"/>
      <c r="F95" s="654"/>
      <c r="G95" s="662" t="s">
        <v>912</v>
      </c>
      <c r="H95" s="654"/>
      <c r="I95" s="654"/>
      <c r="J95" s="662" t="s">
        <v>892</v>
      </c>
      <c r="K95" s="662" t="s">
        <v>892</v>
      </c>
      <c r="L95" s="662" t="s">
        <v>892</v>
      </c>
      <c r="M95" s="662" t="s">
        <v>892</v>
      </c>
      <c r="N95" s="662" t="s">
        <v>892</v>
      </c>
      <c r="O95" s="662" t="s">
        <v>892</v>
      </c>
      <c r="P95" s="654"/>
      <c r="Q95" s="654"/>
      <c r="R95" s="654"/>
      <c r="S95" s="654"/>
      <c r="T95" s="654"/>
    </row>
    <row r="96" spans="1:20" ht="101.25">
      <c r="A96" s="655" t="s">
        <v>922</v>
      </c>
      <c r="B96" s="656" t="s">
        <v>923</v>
      </c>
      <c r="C96" s="656" t="s">
        <v>924</v>
      </c>
      <c r="D96" s="656" t="s">
        <v>925</v>
      </c>
      <c r="E96" s="254">
        <v>19200</v>
      </c>
      <c r="F96" s="662" t="s">
        <v>38</v>
      </c>
      <c r="G96" s="662" t="s">
        <v>926</v>
      </c>
      <c r="H96" s="601"/>
      <c r="I96" s="601"/>
      <c r="J96" s="137">
        <v>9600</v>
      </c>
      <c r="K96" s="137"/>
      <c r="L96" s="137"/>
      <c r="M96" s="137">
        <v>4800</v>
      </c>
      <c r="N96" s="137"/>
      <c r="O96" s="137"/>
      <c r="P96" s="137"/>
      <c r="Q96" s="137"/>
      <c r="R96" s="137">
        <v>4800</v>
      </c>
      <c r="S96" s="137"/>
      <c r="T96" s="662" t="s">
        <v>927</v>
      </c>
    </row>
    <row r="97" spans="1:20" ht="105.75" customHeight="1">
      <c r="A97" s="740" t="s">
        <v>928</v>
      </c>
      <c r="B97" s="740"/>
      <c r="C97" s="656" t="s">
        <v>929</v>
      </c>
      <c r="D97" s="656" t="s">
        <v>930</v>
      </c>
      <c r="E97" s="254">
        <v>5760</v>
      </c>
      <c r="F97" s="662" t="s">
        <v>38</v>
      </c>
      <c r="G97" s="662" t="s">
        <v>926</v>
      </c>
      <c r="H97" s="665"/>
      <c r="I97" s="665"/>
      <c r="J97" s="665"/>
      <c r="K97" s="665"/>
      <c r="L97" s="665"/>
      <c r="M97" s="665"/>
      <c r="N97" s="665"/>
      <c r="O97" s="665"/>
      <c r="P97" s="665"/>
      <c r="Q97" s="665"/>
      <c r="R97" s="665"/>
      <c r="S97" s="137">
        <v>5760</v>
      </c>
      <c r="T97" s="662"/>
    </row>
    <row r="98" spans="1:20">
      <c r="A98" s="815" t="s">
        <v>931</v>
      </c>
      <c r="B98" s="815"/>
      <c r="C98" s="815"/>
      <c r="D98" s="654"/>
      <c r="E98" s="654"/>
      <c r="F98" s="654"/>
      <c r="G98" s="654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</row>
    <row r="99" spans="1:20" ht="81" customHeight="1">
      <c r="A99" s="817" t="s">
        <v>932</v>
      </c>
      <c r="B99" s="817"/>
      <c r="C99" s="817"/>
      <c r="D99" s="654"/>
      <c r="E99" s="654"/>
      <c r="F99" s="654"/>
      <c r="G99" s="654"/>
      <c r="H99" s="654"/>
      <c r="I99" s="654"/>
      <c r="J99" s="654"/>
      <c r="K99" s="654"/>
      <c r="L99" s="654"/>
      <c r="M99" s="654"/>
      <c r="N99" s="654"/>
      <c r="O99" s="654"/>
      <c r="P99" s="654"/>
      <c r="Q99" s="654"/>
      <c r="R99" s="654"/>
      <c r="S99" s="654"/>
      <c r="T99" s="654"/>
    </row>
    <row r="100" spans="1:20" ht="65.25" customHeight="1">
      <c r="A100" s="818" t="s">
        <v>933</v>
      </c>
      <c r="B100" s="818"/>
      <c r="C100" s="818"/>
      <c r="D100" s="662" t="s">
        <v>934</v>
      </c>
      <c r="E100" s="12"/>
      <c r="F100" s="654"/>
      <c r="G100" s="662" t="s">
        <v>935</v>
      </c>
      <c r="H100" s="654"/>
      <c r="I100" s="662"/>
      <c r="J100" s="662"/>
      <c r="K100" s="662"/>
      <c r="L100" s="662"/>
      <c r="M100" s="662"/>
      <c r="N100" s="662"/>
      <c r="O100" s="662"/>
      <c r="P100" s="662"/>
      <c r="Q100" s="662"/>
      <c r="R100" s="654"/>
      <c r="S100" s="654"/>
      <c r="T100" s="662" t="s">
        <v>936</v>
      </c>
    </row>
    <row r="101" spans="1:20">
      <c r="A101" s="720" t="s">
        <v>0</v>
      </c>
      <c r="B101" s="720" t="s">
        <v>1</v>
      </c>
      <c r="C101" s="720" t="s">
        <v>17</v>
      </c>
      <c r="D101" s="720" t="s">
        <v>18</v>
      </c>
      <c r="E101" s="720" t="s">
        <v>2</v>
      </c>
      <c r="F101" s="720"/>
      <c r="G101" s="720" t="s">
        <v>19</v>
      </c>
      <c r="H101" s="720" t="s">
        <v>3</v>
      </c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 t="s">
        <v>20</v>
      </c>
    </row>
    <row r="102" spans="1:20">
      <c r="A102" s="720"/>
      <c r="B102" s="720"/>
      <c r="C102" s="720"/>
      <c r="D102" s="720"/>
      <c r="E102" s="720" t="s">
        <v>21</v>
      </c>
      <c r="F102" s="720" t="s">
        <v>4</v>
      </c>
      <c r="G102" s="720"/>
      <c r="H102" s="720" t="s">
        <v>5</v>
      </c>
      <c r="I102" s="720" t="s">
        <v>6</v>
      </c>
      <c r="J102" s="720" t="s">
        <v>7</v>
      </c>
      <c r="K102" s="720" t="s">
        <v>8</v>
      </c>
      <c r="L102" s="720" t="s">
        <v>9</v>
      </c>
      <c r="M102" s="720" t="s">
        <v>10</v>
      </c>
      <c r="N102" s="720" t="s">
        <v>42</v>
      </c>
      <c r="O102" s="720" t="s">
        <v>12</v>
      </c>
      <c r="P102" s="720" t="s">
        <v>13</v>
      </c>
      <c r="Q102" s="720" t="s">
        <v>14</v>
      </c>
      <c r="R102" s="720" t="s">
        <v>15</v>
      </c>
      <c r="S102" s="720" t="s">
        <v>16</v>
      </c>
      <c r="T102" s="720"/>
    </row>
    <row r="103" spans="1:20">
      <c r="A103" s="720"/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</row>
    <row r="104" spans="1:20" ht="49.5" customHeight="1">
      <c r="A104" s="818" t="s">
        <v>937</v>
      </c>
      <c r="B104" s="818"/>
      <c r="C104" s="818"/>
      <c r="D104" s="654"/>
      <c r="E104" s="12"/>
      <c r="F104" s="654"/>
      <c r="G104" s="654"/>
      <c r="H104" s="654"/>
      <c r="I104" s="662" t="s">
        <v>892</v>
      </c>
      <c r="J104" s="662" t="s">
        <v>892</v>
      </c>
      <c r="K104" s="662" t="s">
        <v>892</v>
      </c>
      <c r="L104" s="662" t="s">
        <v>892</v>
      </c>
      <c r="M104" s="662" t="s">
        <v>892</v>
      </c>
      <c r="N104" s="662" t="s">
        <v>892</v>
      </c>
      <c r="O104" s="662" t="s">
        <v>892</v>
      </c>
      <c r="P104" s="662" t="s">
        <v>892</v>
      </c>
      <c r="Q104" s="662" t="s">
        <v>892</v>
      </c>
      <c r="R104" s="654"/>
      <c r="S104" s="654"/>
      <c r="T104" s="654"/>
    </row>
    <row r="105" spans="1:20" ht="40.5">
      <c r="A105" s="607" t="s">
        <v>938</v>
      </c>
      <c r="B105" s="654"/>
      <c r="C105" s="654"/>
      <c r="D105" s="656" t="s">
        <v>939</v>
      </c>
      <c r="E105" s="656"/>
      <c r="F105" s="654"/>
      <c r="G105" s="662" t="s">
        <v>940</v>
      </c>
      <c r="H105" s="662"/>
      <c r="I105" s="662" t="s">
        <v>892</v>
      </c>
      <c r="J105" s="662" t="s">
        <v>892</v>
      </c>
      <c r="K105" s="662" t="s">
        <v>892</v>
      </c>
      <c r="L105" s="662" t="s">
        <v>892</v>
      </c>
      <c r="M105" s="662" t="s">
        <v>892</v>
      </c>
      <c r="N105" s="662" t="s">
        <v>892</v>
      </c>
      <c r="O105" s="662" t="s">
        <v>892</v>
      </c>
      <c r="P105" s="662" t="s">
        <v>892</v>
      </c>
      <c r="Q105" s="662" t="s">
        <v>892</v>
      </c>
      <c r="R105" s="662" t="s">
        <v>892</v>
      </c>
      <c r="S105" s="662"/>
      <c r="T105" s="654"/>
    </row>
    <row r="106" spans="1:20" ht="40.5">
      <c r="A106" s="607" t="s">
        <v>941</v>
      </c>
      <c r="B106" s="654"/>
      <c r="C106" s="654"/>
      <c r="D106" s="656" t="s">
        <v>942</v>
      </c>
      <c r="E106" s="654"/>
      <c r="F106" s="654"/>
      <c r="G106" s="662" t="s">
        <v>370</v>
      </c>
      <c r="H106" s="662" t="s">
        <v>892</v>
      </c>
      <c r="I106" s="662" t="s">
        <v>892</v>
      </c>
      <c r="J106" s="662" t="s">
        <v>892</v>
      </c>
      <c r="K106" s="662" t="s">
        <v>892</v>
      </c>
      <c r="L106" s="662" t="s">
        <v>892</v>
      </c>
      <c r="M106" s="662" t="s">
        <v>892</v>
      </c>
      <c r="N106" s="662" t="s">
        <v>892</v>
      </c>
      <c r="O106" s="662" t="s">
        <v>892</v>
      </c>
      <c r="P106" s="662" t="s">
        <v>892</v>
      </c>
      <c r="Q106" s="662" t="s">
        <v>892</v>
      </c>
      <c r="R106" s="662" t="s">
        <v>892</v>
      </c>
      <c r="S106" s="662" t="s">
        <v>892</v>
      </c>
      <c r="T106" s="654"/>
    </row>
    <row r="107" spans="1:20" ht="60.75">
      <c r="A107" s="810" t="s">
        <v>943</v>
      </c>
      <c r="B107" s="810"/>
      <c r="C107" s="810"/>
      <c r="D107" s="656" t="s">
        <v>944</v>
      </c>
      <c r="E107" s="254">
        <v>1920</v>
      </c>
      <c r="F107" s="662" t="s">
        <v>38</v>
      </c>
      <c r="G107" s="662" t="s">
        <v>945</v>
      </c>
      <c r="H107" s="662"/>
      <c r="I107" s="662"/>
      <c r="J107" s="662"/>
      <c r="K107" s="662"/>
      <c r="L107" s="662"/>
      <c r="M107" s="662"/>
      <c r="N107" s="662"/>
      <c r="O107" s="662"/>
      <c r="P107" s="662"/>
      <c r="Q107" s="662"/>
      <c r="R107" s="137">
        <v>1920</v>
      </c>
      <c r="S107" s="662"/>
      <c r="T107" s="654"/>
    </row>
    <row r="108" spans="1:20">
      <c r="A108" s="740" t="s">
        <v>946</v>
      </c>
      <c r="B108" s="740"/>
      <c r="C108" s="740"/>
      <c r="D108" s="740"/>
      <c r="E108" s="654"/>
      <c r="F108" s="654"/>
      <c r="G108" s="654"/>
      <c r="H108" s="654"/>
      <c r="I108" s="654"/>
      <c r="J108" s="654"/>
      <c r="K108" s="654"/>
      <c r="L108" s="654"/>
      <c r="M108" s="654"/>
      <c r="N108" s="654"/>
      <c r="O108" s="654"/>
      <c r="P108" s="654"/>
      <c r="Q108" s="654"/>
      <c r="R108" s="654"/>
      <c r="S108" s="654"/>
      <c r="T108" s="654"/>
    </row>
    <row r="109" spans="1:20" ht="43.5">
      <c r="A109" s="608" t="s">
        <v>947</v>
      </c>
      <c r="B109" s="659"/>
      <c r="C109" s="659"/>
      <c r="D109" s="656" t="s">
        <v>948</v>
      </c>
      <c r="E109" s="816">
        <v>10740</v>
      </c>
      <c r="F109" s="662" t="s">
        <v>894</v>
      </c>
      <c r="G109" s="662" t="s">
        <v>949</v>
      </c>
      <c r="H109" s="52"/>
      <c r="I109" s="52"/>
      <c r="J109" s="52"/>
      <c r="K109" s="586"/>
      <c r="L109" s="586"/>
      <c r="M109" s="137">
        <v>4320</v>
      </c>
      <c r="N109" s="586"/>
      <c r="O109" s="586"/>
      <c r="P109" s="137">
        <v>4320</v>
      </c>
      <c r="Q109" s="52"/>
      <c r="R109" s="52"/>
      <c r="S109" s="659"/>
      <c r="T109" s="659"/>
    </row>
    <row r="110" spans="1:20" ht="60.75">
      <c r="A110" s="608" t="s">
        <v>950</v>
      </c>
      <c r="B110" s="659"/>
      <c r="C110" s="659"/>
      <c r="D110" s="656" t="s">
        <v>951</v>
      </c>
      <c r="E110" s="816"/>
      <c r="F110" s="659"/>
      <c r="G110" s="662" t="s">
        <v>949</v>
      </c>
      <c r="H110" s="52"/>
      <c r="I110" s="52"/>
      <c r="J110" s="52"/>
      <c r="K110" s="586"/>
      <c r="L110" s="586"/>
      <c r="M110" s="137">
        <v>2100</v>
      </c>
      <c r="N110" s="586"/>
      <c r="O110" s="586"/>
      <c r="P110" s="586"/>
      <c r="Q110" s="52"/>
      <c r="R110" s="52"/>
      <c r="S110" s="659"/>
      <c r="T110" s="659"/>
    </row>
    <row r="111" spans="1:20">
      <c r="A111" s="740" t="s">
        <v>952</v>
      </c>
      <c r="B111" s="740"/>
      <c r="C111" s="740"/>
      <c r="D111" s="659"/>
      <c r="E111" s="659"/>
      <c r="F111" s="659"/>
      <c r="G111" s="659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659"/>
      <c r="T111" s="659"/>
    </row>
    <row r="112" spans="1:20">
      <c r="A112" s="664" t="s">
        <v>953</v>
      </c>
      <c r="B112" s="659"/>
      <c r="C112" s="659"/>
      <c r="D112" s="659"/>
      <c r="E112" s="659"/>
      <c r="F112" s="659"/>
      <c r="G112" s="659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659"/>
      <c r="T112" s="659"/>
    </row>
    <row r="113" spans="1:21" ht="60.75">
      <c r="A113" s="270" t="s">
        <v>954</v>
      </c>
      <c r="B113" s="659"/>
      <c r="C113" s="656"/>
      <c r="D113" s="656" t="s">
        <v>955</v>
      </c>
      <c r="E113" s="254">
        <v>6400</v>
      </c>
      <c r="F113" s="662" t="s">
        <v>38</v>
      </c>
      <c r="G113" s="662" t="s">
        <v>956</v>
      </c>
      <c r="H113" s="586"/>
      <c r="I113" s="586"/>
      <c r="J113" s="137">
        <v>6400</v>
      </c>
      <c r="K113" s="52"/>
      <c r="L113" s="52"/>
      <c r="M113" s="52"/>
      <c r="N113" s="52"/>
      <c r="O113" s="52"/>
      <c r="P113" s="52"/>
      <c r="Q113" s="52"/>
      <c r="R113" s="52"/>
      <c r="S113" s="659"/>
      <c r="T113" s="659"/>
    </row>
    <row r="114" spans="1:21" ht="43.5">
      <c r="A114" s="270" t="s">
        <v>957</v>
      </c>
      <c r="B114" s="659"/>
      <c r="C114" s="656"/>
      <c r="D114" s="656" t="s">
        <v>958</v>
      </c>
      <c r="E114" s="254">
        <v>2400</v>
      </c>
      <c r="F114" s="662" t="s">
        <v>38</v>
      </c>
      <c r="G114" s="662" t="s">
        <v>1617</v>
      </c>
      <c r="H114" s="586"/>
      <c r="I114" s="586"/>
      <c r="J114" s="137">
        <v>1200</v>
      </c>
      <c r="K114" s="137"/>
      <c r="L114" s="137"/>
      <c r="M114" s="137"/>
      <c r="N114" s="137"/>
      <c r="O114" s="137"/>
      <c r="P114" s="137">
        <v>1200</v>
      </c>
      <c r="Q114" s="660"/>
      <c r="R114" s="660"/>
      <c r="S114" s="151"/>
      <c r="T114" s="659"/>
    </row>
    <row r="115" spans="1:21" ht="60.75">
      <c r="A115" s="270" t="s">
        <v>959</v>
      </c>
      <c r="B115" s="659"/>
      <c r="C115" s="656"/>
      <c r="D115" s="656" t="s">
        <v>960</v>
      </c>
      <c r="E115" s="662" t="s">
        <v>961</v>
      </c>
      <c r="F115" s="659"/>
      <c r="G115" s="659"/>
      <c r="H115" s="659"/>
      <c r="I115" s="659"/>
      <c r="J115" s="659"/>
      <c r="K115" s="659"/>
      <c r="L115" s="659"/>
      <c r="M115" s="659"/>
      <c r="N115" s="659"/>
      <c r="O115" s="659"/>
      <c r="P115" s="659"/>
      <c r="Q115" s="659"/>
      <c r="R115" s="659"/>
      <c r="S115" s="659"/>
      <c r="T115" s="659"/>
    </row>
    <row r="116" spans="1:21" ht="40.5">
      <c r="A116" s="270" t="s">
        <v>962</v>
      </c>
      <c r="B116" s="659"/>
      <c r="C116" s="656"/>
      <c r="D116" s="656" t="s">
        <v>958</v>
      </c>
      <c r="E116" s="656"/>
      <c r="F116" s="659"/>
      <c r="G116" s="659"/>
      <c r="H116" s="659"/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59"/>
      <c r="T116" s="659"/>
    </row>
    <row r="117" spans="1:21">
      <c r="A117" s="720" t="s">
        <v>0</v>
      </c>
      <c r="B117" s="720" t="s">
        <v>1</v>
      </c>
      <c r="C117" s="720" t="s">
        <v>17</v>
      </c>
      <c r="D117" s="720" t="s">
        <v>18</v>
      </c>
      <c r="E117" s="720" t="s">
        <v>2</v>
      </c>
      <c r="F117" s="720"/>
      <c r="G117" s="720" t="s">
        <v>19</v>
      </c>
      <c r="H117" s="720" t="s">
        <v>3</v>
      </c>
      <c r="I117" s="720"/>
      <c r="J117" s="720"/>
      <c r="K117" s="720"/>
      <c r="L117" s="720"/>
      <c r="M117" s="720"/>
      <c r="N117" s="720"/>
      <c r="O117" s="720"/>
      <c r="P117" s="720"/>
      <c r="Q117" s="720"/>
      <c r="R117" s="720"/>
      <c r="S117" s="720"/>
      <c r="T117" s="720" t="s">
        <v>20</v>
      </c>
    </row>
    <row r="118" spans="1:21">
      <c r="A118" s="720"/>
      <c r="B118" s="720"/>
      <c r="C118" s="720"/>
      <c r="D118" s="720"/>
      <c r="E118" s="720" t="s">
        <v>21</v>
      </c>
      <c r="F118" s="720" t="s">
        <v>4</v>
      </c>
      <c r="G118" s="720"/>
      <c r="H118" s="720" t="s">
        <v>5</v>
      </c>
      <c r="I118" s="720" t="s">
        <v>6</v>
      </c>
      <c r="J118" s="720" t="s">
        <v>7</v>
      </c>
      <c r="K118" s="720" t="s">
        <v>8</v>
      </c>
      <c r="L118" s="720" t="s">
        <v>9</v>
      </c>
      <c r="M118" s="720" t="s">
        <v>10</v>
      </c>
      <c r="N118" s="720" t="s">
        <v>42</v>
      </c>
      <c r="O118" s="720" t="s">
        <v>12</v>
      </c>
      <c r="P118" s="720" t="s">
        <v>13</v>
      </c>
      <c r="Q118" s="720" t="s">
        <v>14</v>
      </c>
      <c r="R118" s="720" t="s">
        <v>15</v>
      </c>
      <c r="S118" s="720" t="s">
        <v>16</v>
      </c>
      <c r="T118" s="720"/>
    </row>
    <row r="119" spans="1:21">
      <c r="A119" s="720"/>
      <c r="B119" s="720"/>
      <c r="C119" s="720"/>
      <c r="D119" s="720"/>
      <c r="E119" s="720"/>
      <c r="F119" s="720"/>
      <c r="G119" s="720"/>
      <c r="H119" s="720"/>
      <c r="I119" s="720"/>
      <c r="J119" s="720"/>
      <c r="K119" s="720"/>
      <c r="L119" s="720"/>
      <c r="M119" s="720"/>
      <c r="N119" s="720"/>
      <c r="O119" s="720"/>
      <c r="P119" s="720"/>
      <c r="Q119" s="720"/>
      <c r="R119" s="720"/>
      <c r="S119" s="720"/>
      <c r="T119" s="720"/>
    </row>
    <row r="120" spans="1:21">
      <c r="A120" s="664" t="s">
        <v>963</v>
      </c>
      <c r="B120" s="659"/>
      <c r="C120" s="656"/>
      <c r="D120" s="656"/>
      <c r="E120" s="659"/>
      <c r="F120" s="659"/>
      <c r="G120" s="659"/>
      <c r="H120" s="659"/>
      <c r="I120" s="659"/>
      <c r="J120" s="659"/>
      <c r="K120" s="659"/>
      <c r="L120" s="659"/>
      <c r="M120" s="659"/>
      <c r="N120" s="659"/>
      <c r="O120" s="659"/>
      <c r="P120" s="659"/>
      <c r="Q120" s="659"/>
      <c r="R120" s="659"/>
      <c r="S120" s="659"/>
      <c r="T120" s="659"/>
    </row>
    <row r="121" spans="1:21" ht="40.5">
      <c r="A121" s="811" t="s">
        <v>964</v>
      </c>
      <c r="B121" s="811"/>
      <c r="C121" s="811"/>
      <c r="D121" s="656" t="s">
        <v>965</v>
      </c>
      <c r="E121" s="656"/>
      <c r="F121" s="659"/>
      <c r="G121" s="662" t="s">
        <v>949</v>
      </c>
      <c r="H121" s="659"/>
      <c r="I121" s="659"/>
      <c r="J121" s="659"/>
      <c r="K121" s="662" t="s">
        <v>892</v>
      </c>
      <c r="L121" s="662" t="s">
        <v>892</v>
      </c>
      <c r="M121" s="662" t="s">
        <v>892</v>
      </c>
      <c r="N121" s="662" t="s">
        <v>892</v>
      </c>
      <c r="O121" s="662" t="s">
        <v>892</v>
      </c>
      <c r="P121" s="662" t="s">
        <v>892</v>
      </c>
      <c r="Q121" s="659"/>
      <c r="R121" s="659"/>
      <c r="S121" s="659"/>
      <c r="T121" s="659" t="s">
        <v>936</v>
      </c>
    </row>
    <row r="122" spans="1:21" ht="40.5">
      <c r="A122" s="379" t="s">
        <v>966</v>
      </c>
      <c r="B122" s="659"/>
      <c r="C122" s="656"/>
      <c r="D122" s="656" t="s">
        <v>967</v>
      </c>
      <c r="E122" s="656"/>
      <c r="F122" s="659"/>
      <c r="G122" s="662" t="s">
        <v>370</v>
      </c>
      <c r="H122" s="662" t="s">
        <v>892</v>
      </c>
      <c r="I122" s="662" t="s">
        <v>892</v>
      </c>
      <c r="J122" s="662" t="s">
        <v>892</v>
      </c>
      <c r="K122" s="662" t="s">
        <v>892</v>
      </c>
      <c r="L122" s="662" t="s">
        <v>892</v>
      </c>
      <c r="M122" s="662" t="s">
        <v>892</v>
      </c>
      <c r="N122" s="662" t="s">
        <v>892</v>
      </c>
      <c r="O122" s="662" t="s">
        <v>892</v>
      </c>
      <c r="P122" s="662" t="s">
        <v>892</v>
      </c>
      <c r="Q122" s="662" t="s">
        <v>892</v>
      </c>
      <c r="R122" s="662" t="s">
        <v>892</v>
      </c>
      <c r="S122" s="662" t="s">
        <v>892</v>
      </c>
      <c r="T122" s="659"/>
    </row>
    <row r="123" spans="1:21" ht="43.5">
      <c r="A123" s="664" t="s">
        <v>968</v>
      </c>
      <c r="B123" s="659"/>
      <c r="C123" s="656"/>
      <c r="D123" s="656" t="s">
        <v>969</v>
      </c>
      <c r="E123" s="254">
        <v>6480</v>
      </c>
      <c r="F123" s="663" t="s">
        <v>38</v>
      </c>
      <c r="G123" s="662" t="s">
        <v>370</v>
      </c>
      <c r="H123" s="586"/>
      <c r="I123" s="586"/>
      <c r="J123" s="137">
        <v>2880</v>
      </c>
      <c r="K123" s="137"/>
      <c r="L123" s="137"/>
      <c r="M123" s="137"/>
      <c r="N123" s="137"/>
      <c r="O123" s="137">
        <v>3600</v>
      </c>
      <c r="P123" s="586"/>
      <c r="Q123" s="586"/>
      <c r="R123" s="586"/>
      <c r="S123" s="586"/>
      <c r="T123" s="659"/>
      <c r="U123" s="266"/>
    </row>
    <row r="124" spans="1:21">
      <c r="A124" s="655" t="s">
        <v>970</v>
      </c>
      <c r="B124" s="659"/>
      <c r="C124" s="656"/>
      <c r="D124" s="656"/>
      <c r="E124" s="659"/>
      <c r="F124" s="659"/>
      <c r="G124" s="659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659"/>
    </row>
    <row r="125" spans="1:21" ht="40.5">
      <c r="A125" s="811" t="s">
        <v>1677</v>
      </c>
      <c r="B125" s="811"/>
      <c r="C125" s="811"/>
      <c r="D125" s="656" t="s">
        <v>972</v>
      </c>
      <c r="E125" s="659"/>
      <c r="F125" s="659"/>
      <c r="G125" s="662" t="s">
        <v>370</v>
      </c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659"/>
    </row>
    <row r="126" spans="1:21">
      <c r="A126" s="380" t="s">
        <v>973</v>
      </c>
      <c r="B126" s="659"/>
      <c r="C126" s="656"/>
      <c r="D126" s="656"/>
      <c r="E126" s="662"/>
      <c r="F126" s="659"/>
      <c r="G126" s="662" t="s">
        <v>956</v>
      </c>
      <c r="H126" s="662" t="s">
        <v>892</v>
      </c>
      <c r="I126" s="662" t="s">
        <v>892</v>
      </c>
      <c r="J126" s="662" t="s">
        <v>892</v>
      </c>
      <c r="K126" s="659"/>
      <c r="L126" s="659"/>
      <c r="M126" s="659"/>
      <c r="N126" s="659"/>
      <c r="O126" s="659"/>
      <c r="P126" s="659"/>
      <c r="Q126" s="659"/>
      <c r="R126" s="659"/>
      <c r="S126" s="659"/>
      <c r="T126" s="659"/>
    </row>
    <row r="127" spans="1:21">
      <c r="A127" s="380" t="s">
        <v>974</v>
      </c>
      <c r="B127" s="659"/>
      <c r="C127" s="656"/>
      <c r="D127" s="679" t="s">
        <v>975</v>
      </c>
      <c r="E127" s="788">
        <v>57600</v>
      </c>
      <c r="F127" s="817" t="s">
        <v>38</v>
      </c>
      <c r="G127" s="809"/>
      <c r="H127" s="659"/>
      <c r="I127" s="814">
        <v>57600</v>
      </c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</row>
    <row r="128" spans="1:21">
      <c r="A128" s="380" t="s">
        <v>976</v>
      </c>
      <c r="B128" s="659"/>
      <c r="C128" s="656"/>
      <c r="D128" s="679" t="s">
        <v>977</v>
      </c>
      <c r="E128" s="788"/>
      <c r="F128" s="817"/>
      <c r="G128" s="809"/>
      <c r="H128" s="659"/>
      <c r="I128" s="814"/>
      <c r="J128" s="659"/>
      <c r="K128" s="659"/>
      <c r="L128" s="659"/>
      <c r="M128" s="659"/>
      <c r="N128" s="659"/>
      <c r="O128" s="659"/>
      <c r="P128" s="659"/>
      <c r="Q128" s="659"/>
      <c r="R128" s="659"/>
      <c r="S128" s="659"/>
      <c r="T128" s="659"/>
    </row>
    <row r="129" spans="1:20">
      <c r="A129" s="380" t="s">
        <v>978</v>
      </c>
      <c r="B129" s="659"/>
      <c r="C129" s="656"/>
      <c r="D129" s="679" t="s">
        <v>979</v>
      </c>
      <c r="E129" s="788"/>
      <c r="F129" s="817"/>
      <c r="G129" s="809"/>
      <c r="H129" s="659"/>
      <c r="I129" s="814"/>
      <c r="J129" s="659"/>
      <c r="K129" s="659"/>
      <c r="L129" s="659"/>
      <c r="M129" s="659"/>
      <c r="N129" s="659"/>
      <c r="O129" s="659"/>
      <c r="P129" s="659"/>
      <c r="Q129" s="659"/>
      <c r="R129" s="659"/>
      <c r="S129" s="659"/>
      <c r="T129" s="659"/>
    </row>
    <row r="130" spans="1:20">
      <c r="A130" s="380" t="s">
        <v>980</v>
      </c>
      <c r="B130" s="659"/>
      <c r="C130" s="656"/>
      <c r="D130" s="679" t="s">
        <v>975</v>
      </c>
      <c r="E130" s="788"/>
      <c r="F130" s="817"/>
      <c r="G130" s="809"/>
      <c r="H130" s="659"/>
      <c r="I130" s="814"/>
      <c r="J130" s="659"/>
      <c r="K130" s="659"/>
      <c r="L130" s="659"/>
      <c r="M130" s="659"/>
      <c r="N130" s="659"/>
      <c r="O130" s="659"/>
      <c r="P130" s="659"/>
      <c r="Q130" s="659"/>
      <c r="R130" s="659"/>
      <c r="S130" s="659"/>
      <c r="T130" s="659"/>
    </row>
    <row r="131" spans="1:20">
      <c r="A131" s="380" t="s">
        <v>981</v>
      </c>
      <c r="B131" s="659"/>
      <c r="C131" s="656"/>
      <c r="D131" s="679" t="s">
        <v>979</v>
      </c>
      <c r="E131" s="788"/>
      <c r="F131" s="817"/>
      <c r="G131" s="809"/>
      <c r="H131" s="659"/>
      <c r="I131" s="814"/>
      <c r="J131" s="659"/>
      <c r="K131" s="659"/>
      <c r="L131" s="659"/>
      <c r="M131" s="659"/>
      <c r="N131" s="659"/>
      <c r="O131" s="659"/>
      <c r="P131" s="659"/>
      <c r="Q131" s="659"/>
      <c r="R131" s="659"/>
      <c r="S131" s="659"/>
      <c r="T131" s="659"/>
    </row>
    <row r="132" spans="1:20">
      <c r="A132" s="380" t="s">
        <v>983</v>
      </c>
      <c r="B132" s="659"/>
      <c r="C132" s="656"/>
      <c r="D132" s="679" t="s">
        <v>984</v>
      </c>
      <c r="E132" s="788"/>
      <c r="F132" s="817"/>
      <c r="G132" s="809"/>
      <c r="H132" s="659"/>
      <c r="I132" s="814"/>
      <c r="J132" s="659"/>
      <c r="K132" s="659"/>
      <c r="L132" s="659"/>
      <c r="M132" s="659"/>
      <c r="N132" s="659"/>
      <c r="O132" s="659"/>
      <c r="P132" s="659"/>
      <c r="Q132" s="659"/>
      <c r="R132" s="659"/>
      <c r="S132" s="659"/>
      <c r="T132" s="659"/>
    </row>
    <row r="133" spans="1:20">
      <c r="A133" s="380" t="s">
        <v>985</v>
      </c>
      <c r="B133" s="659"/>
      <c r="C133" s="656"/>
      <c r="D133" s="679" t="s">
        <v>986</v>
      </c>
      <c r="E133" s="788"/>
      <c r="F133" s="817"/>
      <c r="G133" s="809"/>
      <c r="H133" s="659"/>
      <c r="I133" s="814"/>
      <c r="J133" s="659"/>
      <c r="K133" s="659"/>
      <c r="L133" s="659"/>
      <c r="M133" s="659"/>
      <c r="N133" s="659"/>
      <c r="O133" s="659"/>
      <c r="P133" s="659"/>
      <c r="Q133" s="659"/>
      <c r="R133" s="659"/>
      <c r="S133" s="659"/>
      <c r="T133" s="659"/>
    </row>
    <row r="134" spans="1:20" ht="150">
      <c r="A134" s="811" t="s">
        <v>987</v>
      </c>
      <c r="B134" s="811"/>
      <c r="C134" s="811"/>
      <c r="D134" s="321" t="s">
        <v>988</v>
      </c>
      <c r="E134" s="661">
        <v>13880</v>
      </c>
      <c r="F134" s="662" t="s">
        <v>38</v>
      </c>
      <c r="G134" s="662" t="s">
        <v>370</v>
      </c>
      <c r="H134" s="137"/>
      <c r="I134" s="137"/>
      <c r="J134" s="137"/>
      <c r="K134" s="137">
        <v>5140</v>
      </c>
      <c r="L134" s="137"/>
      <c r="M134" s="137">
        <v>5860</v>
      </c>
      <c r="N134" s="137"/>
      <c r="O134" s="137"/>
      <c r="P134" s="137">
        <v>2880</v>
      </c>
      <c r="Q134" s="137"/>
      <c r="R134" s="137"/>
      <c r="S134" s="137"/>
      <c r="T134" s="659"/>
    </row>
    <row r="135" spans="1:20">
      <c r="A135" s="720" t="s">
        <v>0</v>
      </c>
      <c r="B135" s="720" t="s">
        <v>1</v>
      </c>
      <c r="C135" s="720" t="s">
        <v>17</v>
      </c>
      <c r="D135" s="720" t="s">
        <v>18</v>
      </c>
      <c r="E135" s="720" t="s">
        <v>2</v>
      </c>
      <c r="F135" s="720"/>
      <c r="G135" s="720" t="s">
        <v>19</v>
      </c>
      <c r="H135" s="720" t="s">
        <v>3</v>
      </c>
      <c r="I135" s="720"/>
      <c r="J135" s="720"/>
      <c r="K135" s="720"/>
      <c r="L135" s="720"/>
      <c r="M135" s="720"/>
      <c r="N135" s="720"/>
      <c r="O135" s="720"/>
      <c r="P135" s="720"/>
      <c r="Q135" s="720"/>
      <c r="R135" s="720"/>
      <c r="S135" s="720"/>
      <c r="T135" s="720" t="s">
        <v>20</v>
      </c>
    </row>
    <row r="136" spans="1:20">
      <c r="A136" s="720"/>
      <c r="B136" s="720"/>
      <c r="C136" s="720"/>
      <c r="D136" s="720"/>
      <c r="E136" s="720" t="s">
        <v>21</v>
      </c>
      <c r="F136" s="720" t="s">
        <v>4</v>
      </c>
      <c r="G136" s="720"/>
      <c r="H136" s="720" t="s">
        <v>5</v>
      </c>
      <c r="I136" s="720" t="s">
        <v>6</v>
      </c>
      <c r="J136" s="720" t="s">
        <v>7</v>
      </c>
      <c r="K136" s="720" t="s">
        <v>8</v>
      </c>
      <c r="L136" s="720" t="s">
        <v>9</v>
      </c>
      <c r="M136" s="720" t="s">
        <v>10</v>
      </c>
      <c r="N136" s="720" t="s">
        <v>42</v>
      </c>
      <c r="O136" s="720" t="s">
        <v>12</v>
      </c>
      <c r="P136" s="720" t="s">
        <v>13</v>
      </c>
      <c r="Q136" s="720" t="s">
        <v>14</v>
      </c>
      <c r="R136" s="720" t="s">
        <v>15</v>
      </c>
      <c r="S136" s="720" t="s">
        <v>16</v>
      </c>
      <c r="T136" s="720"/>
    </row>
    <row r="137" spans="1:20">
      <c r="A137" s="720"/>
      <c r="B137" s="720"/>
      <c r="C137" s="720"/>
      <c r="D137" s="720"/>
      <c r="E137" s="720"/>
      <c r="F137" s="720"/>
      <c r="G137" s="720"/>
      <c r="H137" s="720"/>
      <c r="I137" s="720"/>
      <c r="J137" s="720"/>
      <c r="K137" s="720"/>
      <c r="L137" s="720"/>
      <c r="M137" s="720"/>
      <c r="N137" s="720"/>
      <c r="O137" s="720"/>
      <c r="P137" s="720"/>
      <c r="Q137" s="720"/>
      <c r="R137" s="720"/>
      <c r="S137" s="720"/>
      <c r="T137" s="720"/>
    </row>
    <row r="138" spans="1:20" ht="43.5">
      <c r="A138" s="380" t="s">
        <v>989</v>
      </c>
      <c r="B138" s="659"/>
      <c r="C138" s="656"/>
      <c r="D138" s="656" t="s">
        <v>990</v>
      </c>
      <c r="E138" s="141">
        <v>3240</v>
      </c>
      <c r="F138" s="12" t="s">
        <v>38</v>
      </c>
      <c r="G138" s="659"/>
      <c r="H138" s="659"/>
      <c r="I138" s="659"/>
      <c r="J138" s="659"/>
      <c r="K138" s="660"/>
      <c r="L138" s="660"/>
      <c r="M138" s="660"/>
      <c r="N138" s="660"/>
      <c r="O138" s="660"/>
      <c r="P138" s="660"/>
      <c r="Q138" s="660"/>
      <c r="R138" s="660">
        <v>3240</v>
      </c>
      <c r="S138" s="659"/>
      <c r="T138" s="659"/>
    </row>
    <row r="139" spans="1:20" ht="69.75" customHeight="1">
      <c r="A139" s="811" t="s">
        <v>991</v>
      </c>
      <c r="B139" s="811"/>
      <c r="C139" s="811"/>
      <c r="D139" s="656" t="s">
        <v>990</v>
      </c>
      <c r="E139" s="141"/>
      <c r="F139" s="12"/>
      <c r="G139" s="659"/>
      <c r="H139" s="659"/>
      <c r="I139" s="659"/>
      <c r="J139" s="659"/>
      <c r="K139" s="659"/>
      <c r="L139" s="659"/>
      <c r="M139" s="659"/>
      <c r="N139" s="659"/>
      <c r="O139" s="659"/>
      <c r="P139" s="659"/>
      <c r="Q139" s="659"/>
      <c r="R139" s="659"/>
      <c r="S139" s="659"/>
      <c r="T139" s="659"/>
    </row>
    <row r="140" spans="1:20" ht="40.5">
      <c r="A140" s="602" t="s">
        <v>992</v>
      </c>
      <c r="B140" s="18"/>
      <c r="C140" s="18"/>
      <c r="D140" s="18"/>
      <c r="E140" s="18"/>
      <c r="F140" s="18"/>
      <c r="G140" s="603" t="s">
        <v>993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659" t="s">
        <v>1709</v>
      </c>
    </row>
    <row r="141" spans="1:20" ht="281.25">
      <c r="A141" s="2" t="s">
        <v>994</v>
      </c>
      <c r="B141" s="12" t="s">
        <v>995</v>
      </c>
      <c r="C141" s="12" t="s">
        <v>996</v>
      </c>
      <c r="D141" s="12" t="s">
        <v>997</v>
      </c>
      <c r="E141" s="141">
        <v>247000</v>
      </c>
      <c r="F141" s="662" t="s">
        <v>894</v>
      </c>
      <c r="G141" s="18"/>
      <c r="H141" s="660">
        <v>20000</v>
      </c>
      <c r="I141" s="660">
        <v>20000</v>
      </c>
      <c r="J141" s="660">
        <v>20000</v>
      </c>
      <c r="K141" s="660">
        <v>27000</v>
      </c>
      <c r="L141" s="660">
        <v>20000</v>
      </c>
      <c r="M141" s="660">
        <v>20000</v>
      </c>
      <c r="N141" s="660">
        <v>20000</v>
      </c>
      <c r="O141" s="660">
        <v>20000</v>
      </c>
      <c r="P141" s="660">
        <v>20000</v>
      </c>
      <c r="Q141" s="604">
        <v>20000</v>
      </c>
      <c r="R141" s="604">
        <v>20000</v>
      </c>
      <c r="S141" s="604">
        <v>20000</v>
      </c>
      <c r="T141" s="18"/>
    </row>
    <row r="142" spans="1:20" s="609" customFormat="1" ht="54.75">
      <c r="A142" s="720" t="s">
        <v>55</v>
      </c>
      <c r="B142" s="720"/>
      <c r="C142" s="720"/>
      <c r="D142" s="720"/>
      <c r="E142" s="180">
        <f>SUM(E76:E141)</f>
        <v>414680</v>
      </c>
      <c r="F142" s="654"/>
      <c r="G142" s="18"/>
      <c r="H142" s="463">
        <f>SUM(H76:H141)</f>
        <v>20000</v>
      </c>
      <c r="I142" s="463">
        <f t="shared" ref="I142:S142" si="0">SUM(I76:I141)</f>
        <v>77600</v>
      </c>
      <c r="J142" s="463">
        <f t="shared" si="0"/>
        <v>52300</v>
      </c>
      <c r="K142" s="463">
        <f t="shared" si="0"/>
        <v>32140</v>
      </c>
      <c r="L142" s="463">
        <f t="shared" si="0"/>
        <v>20000</v>
      </c>
      <c r="M142" s="463">
        <f t="shared" si="0"/>
        <v>46320</v>
      </c>
      <c r="N142" s="463">
        <f t="shared" si="0"/>
        <v>20000</v>
      </c>
      <c r="O142" s="463">
        <f t="shared" si="0"/>
        <v>29720</v>
      </c>
      <c r="P142" s="463">
        <f t="shared" si="0"/>
        <v>34160</v>
      </c>
      <c r="Q142" s="463">
        <f t="shared" si="0"/>
        <v>20000</v>
      </c>
      <c r="R142" s="463">
        <f t="shared" si="0"/>
        <v>32360</v>
      </c>
      <c r="S142" s="463">
        <f t="shared" si="0"/>
        <v>30080</v>
      </c>
      <c r="T142" s="223"/>
    </row>
    <row r="143" spans="1:20">
      <c r="E143" s="690">
        <f>E96+E97+E107+E113+E114+E123+E127+E134+E138</f>
        <v>116880</v>
      </c>
      <c r="F143" s="691" t="s">
        <v>38</v>
      </c>
    </row>
    <row r="144" spans="1:20">
      <c r="E144" s="690">
        <f>E78+E81+E83+E84+E91+E92+E109+E141</f>
        <v>297800</v>
      </c>
      <c r="F144" s="691" t="s">
        <v>894</v>
      </c>
    </row>
    <row r="168" spans="1:1">
      <c r="A168" s="65" t="s">
        <v>1713</v>
      </c>
    </row>
  </sheetData>
  <mergeCells count="138">
    <mergeCell ref="Q136:Q137"/>
    <mergeCell ref="R136:R137"/>
    <mergeCell ref="S136:S137"/>
    <mergeCell ref="D135:D137"/>
    <mergeCell ref="E135:F135"/>
    <mergeCell ref="G135:G137"/>
    <mergeCell ref="H135:S135"/>
    <mergeCell ref="T135:T137"/>
    <mergeCell ref="E136:E137"/>
    <mergeCell ref="F136:F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T117:T119"/>
    <mergeCell ref="E118:E119"/>
    <mergeCell ref="F118:F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A117:A119"/>
    <mergeCell ref="B117:B119"/>
    <mergeCell ref="C117:C119"/>
    <mergeCell ref="D117:D119"/>
    <mergeCell ref="E117:F117"/>
    <mergeCell ref="G117:G119"/>
    <mergeCell ref="H117:S117"/>
    <mergeCell ref="D101:D103"/>
    <mergeCell ref="E101:F101"/>
    <mergeCell ref="G101:G103"/>
    <mergeCell ref="H101:S101"/>
    <mergeCell ref="C101:C103"/>
    <mergeCell ref="T101:T103"/>
    <mergeCell ref="E102:E103"/>
    <mergeCell ref="F102:F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87:T89"/>
    <mergeCell ref="E88:E89"/>
    <mergeCell ref="F88:F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A70:T70"/>
    <mergeCell ref="A71:D71"/>
    <mergeCell ref="A73:A75"/>
    <mergeCell ref="B73:B75"/>
    <mergeCell ref="C73:C75"/>
    <mergeCell ref="D73:D75"/>
    <mergeCell ref="E73:F73"/>
    <mergeCell ref="G73:G75"/>
    <mergeCell ref="H73:S73"/>
    <mergeCell ref="T73:T75"/>
    <mergeCell ref="R74:R75"/>
    <mergeCell ref="S74:S75"/>
    <mergeCell ref="O74:O75"/>
    <mergeCell ref="P74:P75"/>
    <mergeCell ref="A142:D142"/>
    <mergeCell ref="L74:L75"/>
    <mergeCell ref="M74:M75"/>
    <mergeCell ref="N74:N75"/>
    <mergeCell ref="G127:G133"/>
    <mergeCell ref="I127:I133"/>
    <mergeCell ref="K74:K75"/>
    <mergeCell ref="D77:D78"/>
    <mergeCell ref="A98:C98"/>
    <mergeCell ref="A108:D108"/>
    <mergeCell ref="E109:E110"/>
    <mergeCell ref="A111:C111"/>
    <mergeCell ref="E127:E133"/>
    <mergeCell ref="F127:F133"/>
    <mergeCell ref="A87:A89"/>
    <mergeCell ref="B87:B89"/>
    <mergeCell ref="A139:C139"/>
    <mergeCell ref="A92:C92"/>
    <mergeCell ref="A97:B97"/>
    <mergeCell ref="A99:C99"/>
    <mergeCell ref="A100:C100"/>
    <mergeCell ref="A104:C104"/>
    <mergeCell ref="A101:A103"/>
    <mergeCell ref="B101:B103"/>
    <mergeCell ref="A135:A137"/>
    <mergeCell ref="B135:B137"/>
    <mergeCell ref="C135:C137"/>
    <mergeCell ref="A16:T16"/>
    <mergeCell ref="A107:C107"/>
    <mergeCell ref="A121:C121"/>
    <mergeCell ref="A125:C125"/>
    <mergeCell ref="A134:C134"/>
    <mergeCell ref="A79:D79"/>
    <mergeCell ref="A84:C84"/>
    <mergeCell ref="A85:C85"/>
    <mergeCell ref="A86:C86"/>
    <mergeCell ref="Q74:Q75"/>
    <mergeCell ref="E74:E75"/>
    <mergeCell ref="F74:F75"/>
    <mergeCell ref="H74:H75"/>
    <mergeCell ref="I74:I75"/>
    <mergeCell ref="J74:J75"/>
    <mergeCell ref="A76:D76"/>
    <mergeCell ref="C87:C89"/>
    <mergeCell ref="D87:D89"/>
    <mergeCell ref="E87:F87"/>
    <mergeCell ref="G87:G89"/>
    <mergeCell ref="H87:S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77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3" manualBreakCount="3">
    <brk id="100" max="19" man="1"/>
    <brk id="116" max="19" man="1"/>
    <brk id="1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49"/>
  <sheetViews>
    <sheetView tabSelected="1" topLeftCell="A25" zoomScaleNormal="100" zoomScaleSheetLayoutView="90" workbookViewId="0">
      <selection activeCell="F40" sqref="F40"/>
    </sheetView>
  </sheetViews>
  <sheetFormatPr defaultColWidth="9" defaultRowHeight="18.75"/>
  <cols>
    <col min="1" max="1" width="5.125" style="35" bestFit="1" customWidth="1"/>
    <col min="2" max="2" width="73.625" style="35" customWidth="1"/>
    <col min="3" max="3" width="12" style="35" bestFit="1" customWidth="1"/>
    <col min="4" max="4" width="9" style="35" bestFit="1" customWidth="1"/>
    <col min="5" max="5" width="6" style="35" bestFit="1" customWidth="1"/>
    <col min="6" max="6" width="10.875" style="35" bestFit="1" customWidth="1"/>
    <col min="7" max="7" width="13.5" style="35" bestFit="1" customWidth="1"/>
    <col min="8" max="8" width="12" style="35" bestFit="1" customWidth="1"/>
    <col min="9" max="9" width="13.25" style="35" bestFit="1" customWidth="1"/>
    <col min="10" max="16384" width="9" style="35"/>
  </cols>
  <sheetData>
    <row r="13" spans="1:9" ht="92.25">
      <c r="A13" s="714" t="s">
        <v>1625</v>
      </c>
      <c r="B13" s="714"/>
      <c r="C13" s="714"/>
      <c r="D13" s="714"/>
      <c r="E13" s="714"/>
      <c r="F13" s="714"/>
      <c r="G13" s="714"/>
      <c r="H13" s="714"/>
      <c r="I13" s="714"/>
    </row>
    <row r="27" spans="1:21" ht="23.25">
      <c r="A27" s="715" t="s">
        <v>1632</v>
      </c>
      <c r="B27" s="715"/>
      <c r="C27" s="715"/>
      <c r="D27" s="715"/>
      <c r="E27" s="715"/>
      <c r="F27" s="715"/>
      <c r="G27" s="715"/>
      <c r="H27" s="715"/>
      <c r="I27" s="715"/>
    </row>
    <row r="28" spans="1:21" ht="9.75" customHeight="1"/>
    <row r="29" spans="1:21" ht="20.25">
      <c r="A29" s="716" t="s">
        <v>50</v>
      </c>
      <c r="B29" s="716" t="s">
        <v>1415</v>
      </c>
      <c r="C29" s="716" t="s">
        <v>1416</v>
      </c>
      <c r="D29" s="716"/>
      <c r="E29" s="716"/>
      <c r="F29" s="716"/>
      <c r="G29" s="716"/>
      <c r="H29" s="716"/>
      <c r="I29" s="716" t="s">
        <v>55</v>
      </c>
    </row>
    <row r="30" spans="1:21" ht="40.5">
      <c r="A30" s="716"/>
      <c r="B30" s="716"/>
      <c r="C30" s="538" t="s">
        <v>858</v>
      </c>
      <c r="D30" s="538" t="s">
        <v>639</v>
      </c>
      <c r="E30" s="180" t="s">
        <v>60</v>
      </c>
      <c r="F30" s="538" t="s">
        <v>61</v>
      </c>
      <c r="G30" s="538" t="s">
        <v>1591</v>
      </c>
      <c r="H30" s="538" t="s">
        <v>640</v>
      </c>
      <c r="I30" s="716"/>
    </row>
    <row r="31" spans="1:21" ht="20.25">
      <c r="A31" s="831">
        <v>1</v>
      </c>
      <c r="B31" s="832" t="s">
        <v>1633</v>
      </c>
      <c r="C31" s="345">
        <f>'1-สส'!E13</f>
        <v>41640</v>
      </c>
      <c r="D31" s="345">
        <v>0</v>
      </c>
      <c r="E31" s="345">
        <v>0</v>
      </c>
      <c r="F31" s="345">
        <v>0</v>
      </c>
      <c r="G31" s="345">
        <v>0</v>
      </c>
      <c r="H31" s="345">
        <v>0</v>
      </c>
      <c r="I31" s="345">
        <f>SUM(C31:H31)</f>
        <v>41640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ht="20.25">
      <c r="A32" s="831">
        <v>2</v>
      </c>
      <c r="B32" s="833" t="s">
        <v>1634</v>
      </c>
      <c r="C32" s="149">
        <f>'2-สส'!E10</f>
        <v>11600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345">
        <f>SUM(C32:H32)</f>
        <v>11600</v>
      </c>
    </row>
    <row r="33" spans="1:21" ht="20.25">
      <c r="A33" s="831">
        <v>3</v>
      </c>
      <c r="B33" s="834" t="s">
        <v>1635</v>
      </c>
      <c r="C33" s="149">
        <f>'3-4-สส'!E13</f>
        <v>20000</v>
      </c>
      <c r="D33" s="149">
        <v>0</v>
      </c>
      <c r="E33" s="537">
        <v>0</v>
      </c>
      <c r="F33" s="149">
        <v>0</v>
      </c>
      <c r="G33" s="149">
        <v>0</v>
      </c>
      <c r="H33" s="149">
        <v>0</v>
      </c>
      <c r="I33" s="149">
        <f t="shared" ref="I33:I45" si="0">SUM(C33:H33)</f>
        <v>20000</v>
      </c>
    </row>
    <row r="34" spans="1:21" ht="20.25">
      <c r="A34" s="831">
        <v>4</v>
      </c>
      <c r="B34" s="835" t="s">
        <v>1636</v>
      </c>
      <c r="C34" s="537">
        <f>'5-สส'!E32</f>
        <v>256460</v>
      </c>
      <c r="D34" s="537">
        <v>0</v>
      </c>
      <c r="E34" s="537">
        <v>0</v>
      </c>
      <c r="F34" s="149">
        <v>0</v>
      </c>
      <c r="G34" s="149">
        <v>0</v>
      </c>
      <c r="H34" s="149">
        <v>0</v>
      </c>
      <c r="I34" s="149">
        <f>SUM(C34:H34)</f>
        <v>256460</v>
      </c>
    </row>
    <row r="35" spans="1:21" ht="40.5">
      <c r="A35" s="838">
        <v>5</v>
      </c>
      <c r="B35" s="839" t="s">
        <v>1637</v>
      </c>
      <c r="C35" s="149">
        <f>'6-คุณภาพ'!E46</f>
        <v>481760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f>SUM(C35:H35)</f>
        <v>481760</v>
      </c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</row>
    <row r="36" spans="1:21" ht="18.75" customHeight="1">
      <c r="A36" s="836">
        <v>6</v>
      </c>
      <c r="B36" s="837" t="s">
        <v>1638</v>
      </c>
      <c r="C36" s="149">
        <f>'11-แผนไทย'!E76</f>
        <v>64600</v>
      </c>
      <c r="D36" s="149">
        <f>'11-แผนไทย'!E77</f>
        <v>14000</v>
      </c>
      <c r="E36" s="149">
        <v>0</v>
      </c>
      <c r="F36" s="149">
        <v>0</v>
      </c>
      <c r="G36" s="149">
        <f>'11-แผนไทย'!E78</f>
        <v>33936800</v>
      </c>
      <c r="H36" s="149">
        <v>0</v>
      </c>
      <c r="I36" s="149">
        <f t="shared" ref="I36:I40" si="1">SUM(C36:H36)</f>
        <v>34015400</v>
      </c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</row>
    <row r="37" spans="1:21" ht="20.25">
      <c r="A37" s="840">
        <v>7</v>
      </c>
      <c r="B37" s="841" t="s">
        <v>1639</v>
      </c>
      <c r="C37" s="149">
        <f>'12-ทรัพฯ'!E13</f>
        <v>32000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f t="shared" si="1"/>
        <v>32000</v>
      </c>
      <c r="J37" s="26"/>
      <c r="K37" s="26"/>
      <c r="L37" s="26"/>
      <c r="M37" s="26"/>
      <c r="N37" s="26"/>
      <c r="O37" s="26"/>
      <c r="P37" s="26"/>
      <c r="Q37" s="26"/>
    </row>
    <row r="38" spans="1:21" ht="20.25">
      <c r="A38" s="840">
        <v>8</v>
      </c>
      <c r="B38" s="841" t="s">
        <v>1640</v>
      </c>
      <c r="C38" s="149">
        <f>'13-ทรัพฯ'!E15</f>
        <v>161800</v>
      </c>
      <c r="D38" s="149">
        <v>0</v>
      </c>
      <c r="E38" s="537">
        <v>0</v>
      </c>
      <c r="F38" s="149">
        <v>0</v>
      </c>
      <c r="G38" s="149">
        <v>0</v>
      </c>
      <c r="H38" s="149">
        <v>0</v>
      </c>
      <c r="I38" s="149">
        <f t="shared" si="1"/>
        <v>161800</v>
      </c>
    </row>
    <row r="39" spans="1:21" ht="20.25">
      <c r="A39" s="840">
        <v>9</v>
      </c>
      <c r="B39" s="841" t="s">
        <v>1641</v>
      </c>
      <c r="C39" s="149">
        <f>'14-ตรวจสอบ'!E10</f>
        <v>0</v>
      </c>
      <c r="D39" s="149">
        <v>0</v>
      </c>
      <c r="E39" s="537">
        <v>0</v>
      </c>
      <c r="F39" s="149">
        <v>0</v>
      </c>
      <c r="G39" s="149">
        <v>0</v>
      </c>
      <c r="H39" s="149">
        <v>0</v>
      </c>
      <c r="I39" s="149">
        <f t="shared" si="1"/>
        <v>0</v>
      </c>
    </row>
    <row r="40" spans="1:21" ht="40.5">
      <c r="A40" s="840">
        <v>10</v>
      </c>
      <c r="B40" s="841" t="s">
        <v>1642</v>
      </c>
      <c r="C40" s="149">
        <f>'15-นิติการ'!E10</f>
        <v>0</v>
      </c>
      <c r="D40" s="149">
        <v>0</v>
      </c>
      <c r="E40" s="537">
        <v>0</v>
      </c>
      <c r="F40" s="149">
        <v>0</v>
      </c>
      <c r="G40" s="149">
        <v>0</v>
      </c>
      <c r="H40" s="149">
        <v>0</v>
      </c>
      <c r="I40" s="149">
        <f t="shared" si="1"/>
        <v>0</v>
      </c>
    </row>
    <row r="41" spans="1:21" ht="40.5">
      <c r="A41" s="840">
        <v>11</v>
      </c>
      <c r="B41" s="841" t="s">
        <v>1643</v>
      </c>
      <c r="C41" s="149">
        <f>'16-ประกัน'!E28</f>
        <v>92510</v>
      </c>
      <c r="D41" s="149">
        <v>0</v>
      </c>
      <c r="E41" s="537">
        <v>0</v>
      </c>
      <c r="F41" s="149">
        <v>0</v>
      </c>
      <c r="G41" s="149">
        <v>0</v>
      </c>
      <c r="H41" s="149">
        <v>0</v>
      </c>
      <c r="I41" s="149">
        <f t="shared" si="0"/>
        <v>92510</v>
      </c>
    </row>
    <row r="42" spans="1:21" ht="20.25">
      <c r="A42" s="840">
        <v>12</v>
      </c>
      <c r="B42" s="841" t="s">
        <v>1644</v>
      </c>
      <c r="C42" s="149">
        <f>'17-พยส'!E11</f>
        <v>67600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f t="shared" si="0"/>
        <v>67600</v>
      </c>
    </row>
    <row r="43" spans="1:21" ht="40.5">
      <c r="A43" s="842">
        <v>13</v>
      </c>
      <c r="B43" s="843" t="s">
        <v>1645</v>
      </c>
      <c r="C43" s="149">
        <f>'18-คร'!E33</f>
        <v>47620</v>
      </c>
      <c r="D43" s="149">
        <v>0</v>
      </c>
      <c r="E43" s="537">
        <v>0</v>
      </c>
      <c r="F43" s="149">
        <v>0</v>
      </c>
      <c r="G43" s="149">
        <f>'18-คร'!E34</f>
        <v>780000</v>
      </c>
      <c r="H43" s="149">
        <v>0</v>
      </c>
      <c r="I43" s="149">
        <f t="shared" si="0"/>
        <v>827620</v>
      </c>
    </row>
    <row r="44" spans="1:21" ht="20.25">
      <c r="A44" s="842">
        <v>14</v>
      </c>
      <c r="B44" s="843" t="s">
        <v>1646</v>
      </c>
      <c r="C44" s="149">
        <v>0</v>
      </c>
      <c r="D44" s="149">
        <v>0</v>
      </c>
      <c r="E44" s="537">
        <v>0</v>
      </c>
      <c r="F44" s="149">
        <v>0</v>
      </c>
      <c r="G44" s="149">
        <v>0</v>
      </c>
      <c r="H44" s="149">
        <v>0</v>
      </c>
      <c r="I44" s="149">
        <f t="shared" si="0"/>
        <v>0</v>
      </c>
    </row>
    <row r="45" spans="1:21" ht="20.25">
      <c r="A45" s="842">
        <v>15</v>
      </c>
      <c r="B45" s="843" t="s">
        <v>1647</v>
      </c>
      <c r="C45" s="149">
        <v>0</v>
      </c>
      <c r="D45" s="149">
        <v>0</v>
      </c>
      <c r="E45" s="537">
        <v>0</v>
      </c>
      <c r="F45" s="149">
        <f>'20-ประกัน'!E17</f>
        <v>71600</v>
      </c>
      <c r="G45" s="149">
        <f>'20-ประกัน'!E20</f>
        <v>878000</v>
      </c>
      <c r="H45" s="149">
        <v>0</v>
      </c>
      <c r="I45" s="149">
        <f t="shared" si="0"/>
        <v>949600</v>
      </c>
    </row>
    <row r="46" spans="1:21" ht="40.5">
      <c r="A46" s="842">
        <v>16</v>
      </c>
      <c r="B46" s="843" t="s">
        <v>1648</v>
      </c>
      <c r="C46" s="149"/>
      <c r="D46" s="149"/>
      <c r="E46" s="149"/>
      <c r="F46" s="149">
        <f>'21-คร'!E36</f>
        <v>49200</v>
      </c>
      <c r="G46" s="149">
        <f>'21-คร'!E37</f>
        <v>150000</v>
      </c>
      <c r="H46" s="149">
        <f>'21-คร'!E35</f>
        <v>1952890</v>
      </c>
      <c r="I46" s="149">
        <f>SUM(C46:H46)</f>
        <v>2152090</v>
      </c>
    </row>
    <row r="47" spans="1:21" ht="20.25">
      <c r="A47" s="8"/>
      <c r="B47" s="544" t="s">
        <v>58</v>
      </c>
      <c r="C47" s="545">
        <f>SUM(C31:C46)</f>
        <v>1277590</v>
      </c>
      <c r="D47" s="545">
        <f t="shared" ref="D47:H47" si="2">SUM(D31:D46)</f>
        <v>14000</v>
      </c>
      <c r="E47" s="545">
        <f t="shared" si="2"/>
        <v>0</v>
      </c>
      <c r="F47" s="545">
        <f t="shared" si="2"/>
        <v>120800</v>
      </c>
      <c r="G47" s="545">
        <f t="shared" si="2"/>
        <v>35744800</v>
      </c>
      <c r="H47" s="545">
        <f t="shared" si="2"/>
        <v>1952890</v>
      </c>
      <c r="I47" s="545">
        <f>SUM(I31:I46)</f>
        <v>39110080</v>
      </c>
    </row>
    <row r="48" spans="1:21">
      <c r="H48" s="101"/>
      <c r="I48" s="101"/>
    </row>
    <row r="49" spans="9:9">
      <c r="I49" s="101"/>
    </row>
  </sheetData>
  <mergeCells count="6">
    <mergeCell ref="A13:I13"/>
    <mergeCell ref="A27:I27"/>
    <mergeCell ref="A29:A30"/>
    <mergeCell ref="B29:B30"/>
    <mergeCell ref="C29:H29"/>
    <mergeCell ref="I29:I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view="pageBreakPreview" topLeftCell="A89" zoomScaleNormal="100" zoomScaleSheetLayoutView="100" workbookViewId="0">
      <selection activeCell="F71" sqref="F71"/>
    </sheetView>
  </sheetViews>
  <sheetFormatPr defaultRowHeight="20.25"/>
  <cols>
    <col min="1" max="3" width="20.625" style="36" customWidth="1"/>
    <col min="4" max="4" width="20.625" style="296" customWidth="1"/>
    <col min="5" max="5" width="12.625" style="148" customWidth="1"/>
    <col min="6" max="6" width="10.625" style="619" customWidth="1"/>
    <col min="7" max="7" width="10.625" style="36" customWidth="1"/>
    <col min="8" max="19" width="5.5" style="133" customWidth="1"/>
    <col min="20" max="20" width="12.625" style="36" customWidth="1"/>
    <col min="21" max="16384" width="9" style="36"/>
  </cols>
  <sheetData>
    <row r="1" spans="1:20"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>
      <c r="D2" s="36"/>
      <c r="E2" s="36"/>
      <c r="F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>
      <c r="D3" s="36"/>
      <c r="E3" s="36"/>
      <c r="F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0"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>
      <c r="D5" s="36"/>
      <c r="E5" s="36"/>
      <c r="F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0">
      <c r="D6" s="36"/>
      <c r="E6" s="36"/>
      <c r="F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0">
      <c r="D7" s="36"/>
      <c r="E7" s="36"/>
      <c r="F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0">
      <c r="D8" s="36"/>
      <c r="E8" s="36"/>
      <c r="F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0">
      <c r="D9" s="36"/>
      <c r="E9" s="36"/>
      <c r="F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20"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20"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20">
      <c r="D12" s="36"/>
      <c r="E12" s="36"/>
      <c r="F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0">
      <c r="D13" s="36"/>
      <c r="E13" s="36"/>
      <c r="F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20">
      <c r="D14" s="36"/>
      <c r="E14" s="36"/>
      <c r="F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0">
      <c r="D15" s="36"/>
      <c r="E15" s="36"/>
      <c r="F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0" ht="45.75">
      <c r="A16" s="803" t="s">
        <v>69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>
      <c r="D30" s="36"/>
      <c r="E30" s="36"/>
      <c r="F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20">
      <c r="D31" s="36"/>
      <c r="E31" s="36"/>
      <c r="F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20">
      <c r="D32" s="36"/>
      <c r="E32" s="36"/>
      <c r="F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4:19">
      <c r="D33" s="36"/>
      <c r="E33" s="36"/>
      <c r="F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4:19">
      <c r="D34" s="36"/>
      <c r="E34" s="36"/>
      <c r="F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4:19">
      <c r="D35" s="36"/>
      <c r="E35" s="36"/>
      <c r="F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4:19">
      <c r="D36" s="36"/>
      <c r="E36" s="36"/>
      <c r="F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4:19">
      <c r="D37" s="36"/>
      <c r="E37" s="36"/>
      <c r="F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4:19">
      <c r="D38" s="36"/>
      <c r="E38" s="36"/>
      <c r="F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4:19">
      <c r="D39" s="36"/>
      <c r="E39" s="36"/>
      <c r="F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4:19">
      <c r="D40" s="36"/>
      <c r="E40" s="36"/>
      <c r="F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4:19">
      <c r="D41" s="36"/>
      <c r="E41" s="36"/>
      <c r="F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4:19">
      <c r="D42" s="36"/>
      <c r="E42" s="36"/>
      <c r="F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4:19">
      <c r="D43" s="36"/>
      <c r="E43" s="36"/>
      <c r="F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4:19">
      <c r="D44" s="36"/>
      <c r="E44" s="36"/>
      <c r="F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4:19">
      <c r="D45" s="36"/>
      <c r="E45" s="36"/>
      <c r="F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4:19">
      <c r="D46" s="36"/>
      <c r="E46" s="36"/>
      <c r="F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4:19">
      <c r="D47" s="36"/>
      <c r="E47" s="36"/>
      <c r="F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4:19">
      <c r="D48" s="36"/>
      <c r="E48" s="36"/>
      <c r="F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20">
      <c r="D49" s="36"/>
      <c r="E49" s="36"/>
      <c r="F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20">
      <c r="D50" s="36"/>
      <c r="E50" s="36"/>
      <c r="F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20">
      <c r="D51" s="36"/>
      <c r="E51" s="36"/>
      <c r="F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20">
      <c r="D52" s="36"/>
      <c r="E52" s="36"/>
      <c r="F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20">
      <c r="D53" s="36"/>
      <c r="E53" s="36"/>
      <c r="F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20">
      <c r="D54" s="36"/>
      <c r="E54" s="36"/>
      <c r="F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20">
      <c r="D55" s="36"/>
      <c r="E55" s="36"/>
      <c r="F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20">
      <c r="D56" s="36"/>
      <c r="E56" s="36"/>
      <c r="F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20">
      <c r="D57" s="36"/>
      <c r="E57" s="36"/>
      <c r="F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20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 s="65" customFormat="1" ht="24">
      <c r="A70" s="707" t="s">
        <v>1301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</row>
    <row r="71" spans="1:20" s="65" customFormat="1" ht="24">
      <c r="A71" s="820" t="s">
        <v>69</v>
      </c>
      <c r="B71" s="820"/>
      <c r="C71" s="820"/>
      <c r="D71" s="820"/>
    </row>
    <row r="72" spans="1:20" s="65" customFormat="1" ht="10.5" customHeight="1"/>
    <row r="73" spans="1:20" s="65" customFormat="1" ht="24">
      <c r="A73" s="730" t="s">
        <v>0</v>
      </c>
      <c r="B73" s="730" t="s">
        <v>1</v>
      </c>
      <c r="C73" s="730" t="s">
        <v>17</v>
      </c>
      <c r="D73" s="730" t="s">
        <v>18</v>
      </c>
      <c r="E73" s="730" t="s">
        <v>2</v>
      </c>
      <c r="F73" s="730"/>
      <c r="G73" s="730" t="s">
        <v>19</v>
      </c>
      <c r="H73" s="730" t="s">
        <v>3</v>
      </c>
      <c r="I73" s="730"/>
      <c r="J73" s="730"/>
      <c r="K73" s="730"/>
      <c r="L73" s="730"/>
      <c r="M73" s="730"/>
      <c r="N73" s="730"/>
      <c r="O73" s="730"/>
      <c r="P73" s="730"/>
      <c r="Q73" s="730"/>
      <c r="R73" s="730"/>
      <c r="S73" s="730"/>
      <c r="T73" s="730" t="s">
        <v>20</v>
      </c>
    </row>
    <row r="74" spans="1:20" s="65" customFormat="1" ht="24">
      <c r="A74" s="730"/>
      <c r="B74" s="730"/>
      <c r="C74" s="730"/>
      <c r="D74" s="730"/>
      <c r="E74" s="730" t="s">
        <v>21</v>
      </c>
      <c r="F74" s="730" t="s">
        <v>4</v>
      </c>
      <c r="G74" s="730"/>
      <c r="H74" s="730" t="s">
        <v>5</v>
      </c>
      <c r="I74" s="730" t="s">
        <v>6</v>
      </c>
      <c r="J74" s="730" t="s">
        <v>7</v>
      </c>
      <c r="K74" s="730" t="s">
        <v>8</v>
      </c>
      <c r="L74" s="730" t="s">
        <v>9</v>
      </c>
      <c r="M74" s="730" t="s">
        <v>10</v>
      </c>
      <c r="N74" s="730" t="s">
        <v>42</v>
      </c>
      <c r="O74" s="730" t="s">
        <v>12</v>
      </c>
      <c r="P74" s="730" t="s">
        <v>13</v>
      </c>
      <c r="Q74" s="730" t="s">
        <v>14</v>
      </c>
      <c r="R74" s="730" t="s">
        <v>15</v>
      </c>
      <c r="S74" s="730" t="s">
        <v>16</v>
      </c>
      <c r="T74" s="730"/>
    </row>
    <row r="75" spans="1:20" s="65" customFormat="1" ht="24">
      <c r="A75" s="730"/>
      <c r="B75" s="730"/>
      <c r="C75" s="730"/>
      <c r="D75" s="730"/>
      <c r="E75" s="730"/>
      <c r="F75" s="730"/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0"/>
    </row>
    <row r="76" spans="1:20">
      <c r="A76" s="121" t="s">
        <v>384</v>
      </c>
      <c r="B76" s="79"/>
      <c r="C76" s="79"/>
      <c r="D76" s="79"/>
      <c r="E76" s="127"/>
      <c r="F76" s="66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81">
      <c r="A77" s="12" t="s">
        <v>385</v>
      </c>
      <c r="B77" s="12" t="s">
        <v>386</v>
      </c>
      <c r="C77" s="12" t="s">
        <v>1678</v>
      </c>
      <c r="D77" s="12" t="s">
        <v>387</v>
      </c>
      <c r="E77" s="345">
        <v>17500</v>
      </c>
      <c r="F77" s="210" t="s">
        <v>38</v>
      </c>
      <c r="G77" s="12" t="s">
        <v>388</v>
      </c>
      <c r="H77" s="610"/>
      <c r="I77" s="277">
        <v>8750</v>
      </c>
      <c r="J77" s="610"/>
      <c r="K77" s="610"/>
      <c r="L77" s="610"/>
      <c r="M77" s="610"/>
      <c r="N77" s="610"/>
      <c r="O77" s="610"/>
      <c r="P77" s="610"/>
      <c r="Q77" s="277">
        <v>8750</v>
      </c>
      <c r="R77" s="610"/>
      <c r="S77" s="610"/>
      <c r="T77" s="12" t="s">
        <v>389</v>
      </c>
    </row>
    <row r="78" spans="1:20">
      <c r="A78" s="121" t="s">
        <v>390</v>
      </c>
      <c r="B78" s="79"/>
      <c r="C78" s="79"/>
      <c r="D78" s="79"/>
      <c r="E78" s="611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1:20" ht="101.25">
      <c r="A79" s="371" t="s">
        <v>391</v>
      </c>
      <c r="B79" s="371" t="s">
        <v>392</v>
      </c>
      <c r="C79" s="200"/>
      <c r="D79" s="200" t="s">
        <v>393</v>
      </c>
      <c r="E79" s="611">
        <v>8000</v>
      </c>
      <c r="F79" s="200" t="s">
        <v>60</v>
      </c>
      <c r="G79" s="200" t="s">
        <v>394</v>
      </c>
      <c r="H79" s="547"/>
      <c r="I79" s="547">
        <v>4000</v>
      </c>
      <c r="J79" s="547"/>
      <c r="K79" s="547"/>
      <c r="L79" s="547"/>
      <c r="M79" s="547"/>
      <c r="N79" s="547"/>
      <c r="O79" s="547">
        <v>4000</v>
      </c>
      <c r="P79" s="547"/>
      <c r="Q79" s="547"/>
      <c r="R79" s="547"/>
      <c r="S79" s="547"/>
      <c r="T79" s="200" t="s">
        <v>69</v>
      </c>
    </row>
    <row r="80" spans="1:20" ht="101.25">
      <c r="A80" s="371" t="s">
        <v>396</v>
      </c>
      <c r="B80" s="371" t="s">
        <v>397</v>
      </c>
      <c r="C80" s="200"/>
      <c r="D80" s="200" t="s">
        <v>398</v>
      </c>
      <c r="E80" s="611">
        <v>10000</v>
      </c>
      <c r="F80" s="200" t="s">
        <v>60</v>
      </c>
      <c r="G80" s="200" t="s">
        <v>399</v>
      </c>
      <c r="H80" s="547"/>
      <c r="I80" s="547"/>
      <c r="J80" s="547">
        <v>5000</v>
      </c>
      <c r="K80" s="547"/>
      <c r="L80" s="547"/>
      <c r="M80" s="547"/>
      <c r="N80" s="547">
        <v>5000</v>
      </c>
      <c r="O80" s="547"/>
      <c r="P80" s="547"/>
      <c r="Q80" s="547"/>
      <c r="R80" s="547"/>
      <c r="S80" s="547"/>
      <c r="T80" s="200" t="s">
        <v>69</v>
      </c>
    </row>
    <row r="81" spans="1:20" ht="43.5">
      <c r="A81" s="723" t="s">
        <v>55</v>
      </c>
      <c r="B81" s="723"/>
      <c r="C81" s="723"/>
      <c r="D81" s="723"/>
      <c r="E81" s="612">
        <f>SUM(E79:E80)</f>
        <v>18000</v>
      </c>
      <c r="F81" s="613"/>
      <c r="G81" s="54"/>
      <c r="H81" s="614"/>
      <c r="I81" s="614">
        <f>SUM(I79:I80)</f>
        <v>4000</v>
      </c>
      <c r="J81" s="614">
        <f t="shared" ref="J81:R81" si="0">SUM(J79:J80)</f>
        <v>5000</v>
      </c>
      <c r="K81" s="614">
        <f t="shared" si="0"/>
        <v>0</v>
      </c>
      <c r="L81" s="614">
        <f t="shared" si="0"/>
        <v>0</v>
      </c>
      <c r="M81" s="614">
        <f t="shared" si="0"/>
        <v>0</v>
      </c>
      <c r="N81" s="614">
        <f t="shared" si="0"/>
        <v>5000</v>
      </c>
      <c r="O81" s="614">
        <f t="shared" si="0"/>
        <v>4000</v>
      </c>
      <c r="P81" s="614">
        <f t="shared" si="0"/>
        <v>0</v>
      </c>
      <c r="Q81" s="614">
        <f t="shared" si="0"/>
        <v>0</v>
      </c>
      <c r="R81" s="614">
        <f t="shared" si="0"/>
        <v>0</v>
      </c>
      <c r="S81" s="614"/>
      <c r="T81" s="54"/>
    </row>
    <row r="82" spans="1:20">
      <c r="A82" s="121" t="s">
        <v>1305</v>
      </c>
      <c r="B82" s="79"/>
      <c r="C82" s="79"/>
      <c r="D82" s="79"/>
      <c r="E82" s="127"/>
      <c r="F82" s="66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81">
      <c r="A83" s="12" t="s">
        <v>400</v>
      </c>
      <c r="B83" s="12" t="s">
        <v>401</v>
      </c>
      <c r="C83" s="656" t="s">
        <v>402</v>
      </c>
      <c r="D83" s="12" t="s">
        <v>403</v>
      </c>
      <c r="E83" s="611">
        <v>12975</v>
      </c>
      <c r="F83" s="12" t="s">
        <v>60</v>
      </c>
      <c r="G83" s="200" t="s">
        <v>404</v>
      </c>
      <c r="H83" s="615"/>
      <c r="I83" s="615"/>
      <c r="J83" s="615"/>
      <c r="K83" s="615"/>
      <c r="L83" s="547">
        <v>12975</v>
      </c>
      <c r="M83" s="615"/>
      <c r="N83" s="615"/>
      <c r="O83" s="615"/>
      <c r="P83" s="615"/>
      <c r="Q83" s="615"/>
      <c r="R83" s="615"/>
      <c r="S83" s="615"/>
      <c r="T83" s="200" t="s">
        <v>69</v>
      </c>
    </row>
    <row r="84" spans="1:20" ht="121.5">
      <c r="A84" s="688"/>
      <c r="B84" s="688"/>
      <c r="C84" s="688" t="s">
        <v>406</v>
      </c>
      <c r="D84" s="688"/>
      <c r="E84" s="611"/>
      <c r="F84" s="12"/>
      <c r="G84" s="372"/>
      <c r="H84" s="615"/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  <c r="T84" s="372"/>
    </row>
    <row r="85" spans="1:20" ht="54">
      <c r="A85" s="723" t="s">
        <v>55</v>
      </c>
      <c r="B85" s="723"/>
      <c r="C85" s="723"/>
      <c r="D85" s="723"/>
      <c r="E85" s="612">
        <f>SUM(E83:E84)</f>
        <v>12975</v>
      </c>
      <c r="F85" s="616"/>
      <c r="G85" s="121"/>
      <c r="H85" s="126">
        <f>SUM(H83:H84)</f>
        <v>0</v>
      </c>
      <c r="I85" s="126">
        <f t="shared" ref="I85:S85" si="1">SUM(I83:I84)</f>
        <v>0</v>
      </c>
      <c r="J85" s="126">
        <f t="shared" si="1"/>
        <v>0</v>
      </c>
      <c r="K85" s="126">
        <f t="shared" si="1"/>
        <v>0</v>
      </c>
      <c r="L85" s="126">
        <f t="shared" si="1"/>
        <v>12975</v>
      </c>
      <c r="M85" s="126">
        <f t="shared" si="1"/>
        <v>0</v>
      </c>
      <c r="N85" s="126">
        <f t="shared" si="1"/>
        <v>0</v>
      </c>
      <c r="O85" s="126">
        <f t="shared" si="1"/>
        <v>0</v>
      </c>
      <c r="P85" s="126">
        <f t="shared" si="1"/>
        <v>0</v>
      </c>
      <c r="Q85" s="126">
        <f t="shared" si="1"/>
        <v>0</v>
      </c>
      <c r="R85" s="126">
        <f t="shared" si="1"/>
        <v>0</v>
      </c>
      <c r="S85" s="126">
        <f t="shared" si="1"/>
        <v>0</v>
      </c>
      <c r="T85" s="121"/>
    </row>
    <row r="86" spans="1:20">
      <c r="A86" s="121" t="s">
        <v>407</v>
      </c>
      <c r="B86" s="79"/>
      <c r="C86" s="79"/>
      <c r="D86" s="79"/>
      <c r="E86" s="127"/>
      <c r="F86" s="66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1:20" ht="121.5">
      <c r="A87" s="617" t="s">
        <v>408</v>
      </c>
      <c r="B87" s="371" t="s">
        <v>1306</v>
      </c>
      <c r="C87" s="371" t="s">
        <v>409</v>
      </c>
      <c r="D87" s="371" t="s">
        <v>410</v>
      </c>
      <c r="E87" s="555">
        <v>649000</v>
      </c>
      <c r="F87" s="371" t="s">
        <v>369</v>
      </c>
      <c r="G87" s="372"/>
      <c r="H87" s="615"/>
      <c r="I87" s="615"/>
      <c r="J87" s="615">
        <v>649000</v>
      </c>
      <c r="K87" s="36"/>
      <c r="L87" s="615"/>
      <c r="M87" s="615"/>
      <c r="N87" s="615"/>
      <c r="O87" s="615"/>
      <c r="P87" s="615"/>
      <c r="Q87" s="615"/>
      <c r="R87" s="615"/>
      <c r="S87" s="615"/>
      <c r="T87" s="200" t="s">
        <v>69</v>
      </c>
    </row>
    <row r="88" spans="1:20" ht="81">
      <c r="A88" s="371" t="s">
        <v>412</v>
      </c>
      <c r="B88" s="371" t="s">
        <v>413</v>
      </c>
      <c r="C88" s="371"/>
      <c r="D88" s="371" t="s">
        <v>414</v>
      </c>
      <c r="E88" s="555">
        <v>100000</v>
      </c>
      <c r="F88" s="371" t="s">
        <v>369</v>
      </c>
      <c r="G88" s="372"/>
      <c r="H88" s="615"/>
      <c r="I88" s="615">
        <v>100000</v>
      </c>
      <c r="J88" s="278"/>
      <c r="K88" s="36"/>
      <c r="L88" s="615"/>
      <c r="M88" s="615" t="s">
        <v>415</v>
      </c>
      <c r="N88" s="615"/>
      <c r="O88" s="615"/>
      <c r="P88" s="615"/>
      <c r="Q88" s="615"/>
      <c r="R88" s="615"/>
      <c r="S88" s="615"/>
      <c r="T88" s="200" t="s">
        <v>71</v>
      </c>
    </row>
    <row r="89" spans="1:20" ht="62.25">
      <c r="A89" s="723" t="s">
        <v>55</v>
      </c>
      <c r="B89" s="723"/>
      <c r="C89" s="723"/>
      <c r="D89" s="723"/>
      <c r="E89" s="612">
        <f>SUM(E87:E88)</f>
        <v>749000</v>
      </c>
      <c r="F89" s="616"/>
      <c r="G89" s="121"/>
      <c r="H89" s="126">
        <f t="shared" ref="H89:S89" si="2">SUM(H87:H88)</f>
        <v>0</v>
      </c>
      <c r="I89" s="126">
        <f>SUM(I87:I88)</f>
        <v>100000</v>
      </c>
      <c r="J89" s="126">
        <f>SUM(J87:J88)</f>
        <v>649000</v>
      </c>
      <c r="K89" s="126">
        <f t="shared" si="2"/>
        <v>0</v>
      </c>
      <c r="L89" s="126">
        <f t="shared" si="2"/>
        <v>0</v>
      </c>
      <c r="M89" s="126">
        <f t="shared" si="2"/>
        <v>0</v>
      </c>
      <c r="N89" s="126">
        <f t="shared" si="2"/>
        <v>0</v>
      </c>
      <c r="O89" s="126">
        <f t="shared" si="2"/>
        <v>0</v>
      </c>
      <c r="P89" s="126">
        <f t="shared" si="2"/>
        <v>0</v>
      </c>
      <c r="Q89" s="126">
        <f t="shared" si="2"/>
        <v>0</v>
      </c>
      <c r="R89" s="126">
        <f t="shared" si="2"/>
        <v>0</v>
      </c>
      <c r="S89" s="126">
        <f t="shared" si="2"/>
        <v>0</v>
      </c>
      <c r="T89" s="121"/>
    </row>
    <row r="90" spans="1:20" ht="62.25">
      <c r="A90" s="723" t="s">
        <v>1342</v>
      </c>
      <c r="B90" s="723"/>
      <c r="C90" s="723"/>
      <c r="D90" s="723"/>
      <c r="E90" s="612">
        <f>E77+E81+E85+E89</f>
        <v>797475</v>
      </c>
      <c r="F90" s="618"/>
      <c r="G90" s="618"/>
      <c r="H90" s="584">
        <f>H77+H81+H85+H89</f>
        <v>0</v>
      </c>
      <c r="I90" s="584">
        <f t="shared" ref="I90:S90" si="3">I77+I81+I85+I89</f>
        <v>112750</v>
      </c>
      <c r="J90" s="584">
        <f t="shared" si="3"/>
        <v>654000</v>
      </c>
      <c r="K90" s="584">
        <f t="shared" si="3"/>
        <v>0</v>
      </c>
      <c r="L90" s="584">
        <f t="shared" si="3"/>
        <v>12975</v>
      </c>
      <c r="M90" s="584">
        <f t="shared" si="3"/>
        <v>0</v>
      </c>
      <c r="N90" s="584">
        <f t="shared" si="3"/>
        <v>5000</v>
      </c>
      <c r="O90" s="584">
        <f t="shared" si="3"/>
        <v>4000</v>
      </c>
      <c r="P90" s="584">
        <f t="shared" si="3"/>
        <v>0</v>
      </c>
      <c r="Q90" s="584">
        <f t="shared" si="3"/>
        <v>8750</v>
      </c>
      <c r="R90" s="584">
        <f t="shared" si="3"/>
        <v>0</v>
      </c>
      <c r="S90" s="584">
        <f t="shared" si="3"/>
        <v>0</v>
      </c>
      <c r="T90" s="618"/>
    </row>
    <row r="91" spans="1:20">
      <c r="E91" s="148">
        <f>E77</f>
        <v>17500</v>
      </c>
      <c r="F91" s="619" t="s">
        <v>38</v>
      </c>
    </row>
    <row r="92" spans="1:20">
      <c r="E92" s="148">
        <f>E88+E87</f>
        <v>749000</v>
      </c>
      <c r="F92" s="311" t="s">
        <v>369</v>
      </c>
    </row>
    <row r="93" spans="1:20">
      <c r="E93" s="148">
        <f>E85+E81</f>
        <v>30975</v>
      </c>
      <c r="F93" s="619" t="s">
        <v>60</v>
      </c>
    </row>
  </sheetData>
  <mergeCells count="29">
    <mergeCell ref="A89:D89"/>
    <mergeCell ref="A90:D90"/>
    <mergeCell ref="A85:D85"/>
    <mergeCell ref="A81:D81"/>
    <mergeCell ref="G73:G75"/>
    <mergeCell ref="H73:S73"/>
    <mergeCell ref="T73:T75"/>
    <mergeCell ref="E74:E75"/>
    <mergeCell ref="F74:F75"/>
    <mergeCell ref="H74:H75"/>
    <mergeCell ref="I74:I75"/>
    <mergeCell ref="J74:J75"/>
    <mergeCell ref="K74:K75"/>
    <mergeCell ref="A16:T16"/>
    <mergeCell ref="Q74:Q75"/>
    <mergeCell ref="R74:R75"/>
    <mergeCell ref="S74:S75"/>
    <mergeCell ref="L74:L75"/>
    <mergeCell ref="M74:M75"/>
    <mergeCell ref="N74:N75"/>
    <mergeCell ref="O74:O75"/>
    <mergeCell ref="P74:P75"/>
    <mergeCell ref="A70:T70"/>
    <mergeCell ref="A71:D71"/>
    <mergeCell ref="A73:A75"/>
    <mergeCell ref="B73:B75"/>
    <mergeCell ref="C73:C75"/>
    <mergeCell ref="D73:D75"/>
    <mergeCell ref="E73:F73"/>
  </mergeCells>
  <pageMargins left="0.23622047244094491" right="0.23622047244094491" top="0.74803149606299213" bottom="0.74803149606299213" header="0.31496062992125984" footer="0.31496062992125984"/>
  <pageSetup paperSize="9" scale="68" firstPageNumber="85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view="pageLayout" topLeftCell="A97" zoomScale="90" zoomScaleNormal="100" zoomScaleSheetLayoutView="100" zoomScalePageLayoutView="90" workbookViewId="0">
      <selection activeCell="A123" sqref="A123"/>
    </sheetView>
  </sheetViews>
  <sheetFormatPr defaultRowHeight="19.5"/>
  <cols>
    <col min="1" max="4" width="20.625" style="122" customWidth="1"/>
    <col min="5" max="5" width="13.75" style="122" bestFit="1" customWidth="1"/>
    <col min="6" max="7" width="10.625" style="122" customWidth="1"/>
    <col min="8" max="19" width="5.5" style="122" customWidth="1"/>
    <col min="20" max="20" width="12.625" style="122" customWidth="1"/>
    <col min="21" max="16384" width="9" style="122"/>
  </cols>
  <sheetData>
    <row r="1" spans="1:20" s="36" customFormat="1" ht="20.25"/>
    <row r="2" spans="1:20" s="36" customFormat="1" ht="20.25"/>
    <row r="3" spans="1:20" s="36" customFormat="1" ht="20.25"/>
    <row r="4" spans="1:20" s="36" customFormat="1" ht="20.25"/>
    <row r="5" spans="1:20" s="36" customFormat="1" ht="20.25"/>
    <row r="6" spans="1:20" s="36" customFormat="1" ht="20.25"/>
    <row r="7" spans="1:20" s="36" customFormat="1" ht="20.25"/>
    <row r="8" spans="1:20" s="36" customFormat="1" ht="20.25"/>
    <row r="9" spans="1:20" s="36" customFormat="1" ht="20.25"/>
    <row r="10" spans="1:20" s="36" customFormat="1" ht="20.25"/>
    <row r="11" spans="1:20" s="36" customFormat="1" ht="20.25"/>
    <row r="12" spans="1:20" s="36" customFormat="1" ht="20.25"/>
    <row r="13" spans="1:20" s="36" customFormat="1" ht="20.25"/>
    <row r="14" spans="1:20" s="36" customFormat="1" ht="20.25"/>
    <row r="15" spans="1:20" s="36" customFormat="1" ht="20.25"/>
    <row r="16" spans="1:20" s="36" customFormat="1" ht="45.75">
      <c r="A16" s="803" t="s">
        <v>70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 ht="20.2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 ht="20.2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 ht="20.2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 ht="20.2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 ht="20.2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 ht="20.2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 ht="20.2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 ht="20.2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 ht="20.2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 ht="2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 ht="20.2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 ht="20.2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 ht="20.2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 ht="20.25"/>
    <row r="31" spans="1:20" s="36" customFormat="1" ht="20.25"/>
    <row r="32" spans="1:20" s="36" customFormat="1" ht="20.25"/>
    <row r="33" s="36" customFormat="1" ht="20.25"/>
    <row r="34" s="36" customFormat="1" ht="20.25"/>
    <row r="35" s="36" customFormat="1" ht="20.25"/>
    <row r="36" s="36" customFormat="1" ht="20.25"/>
    <row r="37" s="36" customFormat="1" ht="20.25"/>
    <row r="38" s="36" customFormat="1" ht="20.25"/>
    <row r="39" s="36" customFormat="1" ht="20.25"/>
    <row r="40" s="36" customFormat="1" ht="20.25"/>
    <row r="41" s="36" customFormat="1" ht="20.25"/>
    <row r="42" s="36" customFormat="1" ht="20.25"/>
    <row r="43" s="36" customFormat="1" ht="20.25"/>
    <row r="44" s="36" customFormat="1" ht="20.25"/>
    <row r="45" s="36" customFormat="1" ht="20.25"/>
    <row r="46" s="36" customFormat="1" ht="20.25"/>
    <row r="47" s="36" customFormat="1" ht="20.25"/>
    <row r="48" s="36" customFormat="1" ht="20.25"/>
    <row r="49" spans="1:20" s="36" customFormat="1" ht="20.25"/>
    <row r="50" spans="1:20" s="36" customFormat="1" ht="20.25"/>
    <row r="51" spans="1:20" s="36" customFormat="1" ht="20.25"/>
    <row r="52" spans="1:20" s="36" customFormat="1" ht="20.25"/>
    <row r="53" spans="1:20" s="36" customFormat="1" ht="20.25"/>
    <row r="54" spans="1:20" s="36" customFormat="1" ht="20.25"/>
    <row r="55" spans="1:20" s="36" customFormat="1" ht="20.25"/>
    <row r="56" spans="1:20" s="36" customFormat="1" ht="20.25"/>
    <row r="57" spans="1:20" s="36" customFormat="1" ht="20.25"/>
    <row r="58" spans="1:20" s="36" customFormat="1" ht="20.25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 ht="20.2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 ht="20.2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 ht="20.2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 ht="20.2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 ht="20.2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 ht="20.2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1" s="36" customFormat="1" ht="20.2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1" s="36" customFormat="1" ht="20.2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1" s="36" customFormat="1" ht="20.2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1" s="36" customFormat="1" ht="20.2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1" s="36" customFormat="1" ht="20.2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1" s="65" customFormat="1" ht="24">
      <c r="A70" s="707" t="s">
        <v>1301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</row>
    <row r="71" spans="1:21" s="65" customFormat="1" ht="24">
      <c r="A71" s="820" t="s">
        <v>70</v>
      </c>
      <c r="B71" s="820"/>
      <c r="C71" s="820"/>
      <c r="D71" s="820"/>
    </row>
    <row r="72" spans="1:21" s="65" customFormat="1" ht="10.5" customHeight="1"/>
    <row r="73" spans="1:21" ht="20.25">
      <c r="A73" s="720" t="s">
        <v>0</v>
      </c>
      <c r="B73" s="720" t="s">
        <v>1</v>
      </c>
      <c r="C73" s="720" t="s">
        <v>17</v>
      </c>
      <c r="D73" s="720" t="s">
        <v>1068</v>
      </c>
      <c r="E73" s="720" t="s">
        <v>2</v>
      </c>
      <c r="F73" s="720"/>
      <c r="G73" s="720" t="s">
        <v>1307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1069</v>
      </c>
      <c r="I74" s="720" t="s">
        <v>1070</v>
      </c>
      <c r="J74" s="720" t="s">
        <v>7</v>
      </c>
      <c r="K74" s="720" t="s">
        <v>1071</v>
      </c>
      <c r="L74" s="720" t="s">
        <v>885</v>
      </c>
      <c r="M74" s="720" t="s">
        <v>1072</v>
      </c>
      <c r="N74" s="720" t="s">
        <v>173</v>
      </c>
      <c r="O74" s="720" t="s">
        <v>886</v>
      </c>
      <c r="P74" s="720" t="s">
        <v>13</v>
      </c>
      <c r="Q74" s="720" t="s">
        <v>14</v>
      </c>
      <c r="R74" s="720" t="s">
        <v>1073</v>
      </c>
      <c r="S74" s="720" t="s">
        <v>16</v>
      </c>
      <c r="T74" s="720"/>
    </row>
    <row r="75" spans="1:21" ht="23.25" customHeigh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21" ht="21" customHeight="1">
      <c r="A76" s="209" t="s">
        <v>1074</v>
      </c>
      <c r="B76" s="209"/>
      <c r="C76" s="209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</row>
    <row r="77" spans="1:21" ht="81">
      <c r="A77" s="12" t="s">
        <v>1426</v>
      </c>
      <c r="B77" s="378" t="s">
        <v>1075</v>
      </c>
      <c r="C77" s="383" t="s">
        <v>1076</v>
      </c>
      <c r="D77" s="358" t="s">
        <v>1077</v>
      </c>
      <c r="E77" s="384">
        <v>43200</v>
      </c>
      <c r="F77" s="358" t="s">
        <v>1078</v>
      </c>
      <c r="G77" s="12" t="s">
        <v>1079</v>
      </c>
      <c r="H77" s="339"/>
      <c r="I77" s="299">
        <v>7200</v>
      </c>
      <c r="J77" s="620"/>
      <c r="K77" s="299">
        <v>7200</v>
      </c>
      <c r="L77" s="620"/>
      <c r="M77" s="299">
        <v>7200</v>
      </c>
      <c r="N77" s="620"/>
      <c r="O77" s="299">
        <v>7200</v>
      </c>
      <c r="P77" s="620"/>
      <c r="Q77" s="299">
        <v>7200</v>
      </c>
      <c r="R77" s="620"/>
      <c r="S77" s="299">
        <v>7200</v>
      </c>
      <c r="T77" s="12" t="s">
        <v>1373</v>
      </c>
      <c r="U77" s="621"/>
    </row>
    <row r="78" spans="1:21" ht="101.25">
      <c r="A78" s="371" t="s">
        <v>1080</v>
      </c>
      <c r="B78" s="371" t="s">
        <v>1081</v>
      </c>
      <c r="C78" s="383" t="s">
        <v>1082</v>
      </c>
      <c r="D78" s="358" t="s">
        <v>1083</v>
      </c>
      <c r="E78" s="384">
        <v>12000</v>
      </c>
      <c r="F78" s="358" t="s">
        <v>1078</v>
      </c>
      <c r="G78" s="12" t="s">
        <v>1084</v>
      </c>
      <c r="H78" s="300"/>
      <c r="I78" s="299"/>
      <c r="J78" s="299">
        <v>2400</v>
      </c>
      <c r="K78" s="299"/>
      <c r="L78" s="299">
        <v>2400</v>
      </c>
      <c r="M78" s="299"/>
      <c r="N78" s="299">
        <v>2400</v>
      </c>
      <c r="O78" s="299"/>
      <c r="P78" s="299">
        <v>2400</v>
      </c>
      <c r="Q78" s="299"/>
      <c r="R78" s="299">
        <v>2400</v>
      </c>
      <c r="S78" s="299"/>
      <c r="T78" s="12" t="s">
        <v>1373</v>
      </c>
      <c r="U78" s="621"/>
    </row>
    <row r="79" spans="1:21" ht="101.25">
      <c r="A79" s="12" t="s">
        <v>1085</v>
      </c>
      <c r="B79" s="378" t="s">
        <v>1086</v>
      </c>
      <c r="C79" s="383" t="s">
        <v>1087</v>
      </c>
      <c r="D79" s="371" t="s">
        <v>1088</v>
      </c>
      <c r="E79" s="384">
        <v>234000</v>
      </c>
      <c r="F79" s="358" t="s">
        <v>1078</v>
      </c>
      <c r="G79" s="12" t="s">
        <v>1089</v>
      </c>
      <c r="H79" s="363">
        <v>19500</v>
      </c>
      <c r="I79" s="363">
        <v>19500</v>
      </c>
      <c r="J79" s="363">
        <v>19500</v>
      </c>
      <c r="K79" s="363">
        <v>19500</v>
      </c>
      <c r="L79" s="363">
        <v>19500</v>
      </c>
      <c r="M79" s="363">
        <v>19500</v>
      </c>
      <c r="N79" s="363">
        <v>19500</v>
      </c>
      <c r="O79" s="363">
        <v>19500</v>
      </c>
      <c r="P79" s="363">
        <v>19500</v>
      </c>
      <c r="Q79" s="363">
        <v>19500</v>
      </c>
      <c r="R79" s="363">
        <v>19500</v>
      </c>
      <c r="S79" s="363">
        <v>19500</v>
      </c>
      <c r="T79" s="12" t="s">
        <v>1373</v>
      </c>
      <c r="U79" s="621"/>
    </row>
    <row r="80" spans="1:21" ht="101.25">
      <c r="A80" s="378" t="s">
        <v>1090</v>
      </c>
      <c r="B80" s="378" t="s">
        <v>1091</v>
      </c>
      <c r="C80" s="383" t="s">
        <v>1679</v>
      </c>
      <c r="D80" s="12" t="s">
        <v>1093</v>
      </c>
      <c r="E80" s="384">
        <v>51840</v>
      </c>
      <c r="F80" s="358" t="s">
        <v>1078</v>
      </c>
      <c r="G80" s="12" t="s">
        <v>1094</v>
      </c>
      <c r="H80" s="363"/>
      <c r="I80" s="622"/>
      <c r="J80" s="299">
        <v>25920</v>
      </c>
      <c r="K80" s="299"/>
      <c r="L80" s="299"/>
      <c r="M80" s="299"/>
      <c r="N80" s="299">
        <v>25920</v>
      </c>
      <c r="O80" s="622"/>
      <c r="P80" s="622"/>
      <c r="Q80" s="622"/>
      <c r="R80" s="622"/>
      <c r="S80" s="622"/>
      <c r="T80" s="12" t="s">
        <v>1373</v>
      </c>
      <c r="U80" s="621"/>
    </row>
    <row r="81" spans="1:21" ht="60.75">
      <c r="A81" s="378" t="s">
        <v>1095</v>
      </c>
      <c r="B81" s="378" t="s">
        <v>1096</v>
      </c>
      <c r="C81" s="383" t="s">
        <v>1097</v>
      </c>
      <c r="D81" s="371" t="s">
        <v>1098</v>
      </c>
      <c r="E81" s="384">
        <v>30000</v>
      </c>
      <c r="F81" s="358" t="s">
        <v>1078</v>
      </c>
      <c r="G81" s="623" t="s">
        <v>1099</v>
      </c>
      <c r="H81" s="622"/>
      <c r="I81" s="622"/>
      <c r="J81" s="622"/>
      <c r="K81" s="622"/>
      <c r="L81" s="622"/>
      <c r="M81" s="622"/>
      <c r="N81" s="622"/>
      <c r="O81" s="622"/>
      <c r="P81" s="300">
        <v>30000</v>
      </c>
      <c r="Q81" s="622"/>
      <c r="R81" s="622"/>
      <c r="S81" s="622"/>
      <c r="T81" s="12" t="s">
        <v>1373</v>
      </c>
      <c r="U81" s="621"/>
    </row>
    <row r="82" spans="1:21" ht="101.25">
      <c r="A82" s="12" t="s">
        <v>1100</v>
      </c>
      <c r="B82" s="371" t="s">
        <v>1101</v>
      </c>
      <c r="C82" s="383" t="s">
        <v>1102</v>
      </c>
      <c r="D82" s="371" t="s">
        <v>1103</v>
      </c>
      <c r="E82" s="385">
        <v>152000</v>
      </c>
      <c r="F82" s="358" t="s">
        <v>1078</v>
      </c>
      <c r="G82" s="12" t="s">
        <v>1104</v>
      </c>
      <c r="H82" s="620"/>
      <c r="I82" s="620"/>
      <c r="J82" s="299">
        <v>76000</v>
      </c>
      <c r="K82" s="299"/>
      <c r="L82" s="299">
        <v>76000</v>
      </c>
      <c r="M82" s="620"/>
      <c r="N82" s="620"/>
      <c r="O82" s="620"/>
      <c r="P82" s="620"/>
      <c r="Q82" s="620"/>
      <c r="R82" s="622"/>
      <c r="S82" s="622"/>
      <c r="T82" s="12" t="s">
        <v>1373</v>
      </c>
      <c r="U82" s="621"/>
    </row>
    <row r="83" spans="1:21" ht="81">
      <c r="A83" s="371" t="s">
        <v>1105</v>
      </c>
      <c r="B83" s="371" t="s">
        <v>1106</v>
      </c>
      <c r="C83" s="383" t="s">
        <v>1107</v>
      </c>
      <c r="D83" s="371" t="s">
        <v>1108</v>
      </c>
      <c r="E83" s="385">
        <v>310000</v>
      </c>
      <c r="F83" s="358" t="s">
        <v>1078</v>
      </c>
      <c r="G83" s="12" t="s">
        <v>1109</v>
      </c>
      <c r="H83" s="620"/>
      <c r="I83" s="620"/>
      <c r="J83" s="299">
        <v>280000</v>
      </c>
      <c r="K83" s="299"/>
      <c r="L83" s="299">
        <v>30000</v>
      </c>
      <c r="M83" s="620"/>
      <c r="N83" s="620"/>
      <c r="O83" s="620"/>
      <c r="P83" s="620"/>
      <c r="Q83" s="620"/>
      <c r="R83" s="622"/>
      <c r="S83" s="622"/>
      <c r="T83" s="12" t="s">
        <v>1373</v>
      </c>
      <c r="U83" s="621"/>
    </row>
    <row r="84" spans="1:21" ht="60.75">
      <c r="A84" s="371" t="s">
        <v>1110</v>
      </c>
      <c r="B84" s="371" t="s">
        <v>1111</v>
      </c>
      <c r="C84" s="383" t="s">
        <v>1112</v>
      </c>
      <c r="D84" s="12" t="s">
        <v>1113</v>
      </c>
      <c r="E84" s="385">
        <v>500000</v>
      </c>
      <c r="F84" s="358" t="s">
        <v>1078</v>
      </c>
      <c r="G84" s="623" t="s">
        <v>1114</v>
      </c>
      <c r="H84" s="622"/>
      <c r="I84" s="299">
        <v>500000</v>
      </c>
      <c r="J84" s="622"/>
      <c r="K84" s="622"/>
      <c r="L84" s="622"/>
      <c r="M84" s="622"/>
      <c r="N84" s="622"/>
      <c r="O84" s="622"/>
      <c r="P84" s="622"/>
      <c r="Q84" s="622"/>
      <c r="R84" s="622"/>
      <c r="S84" s="622"/>
      <c r="T84" s="371" t="s">
        <v>1373</v>
      </c>
      <c r="U84" s="621"/>
    </row>
    <row r="85" spans="1:21" ht="60" customHeight="1">
      <c r="A85" s="371" t="s">
        <v>1115</v>
      </c>
      <c r="B85" s="371" t="s">
        <v>1116</v>
      </c>
      <c r="C85" s="383" t="s">
        <v>1117</v>
      </c>
      <c r="D85" s="12" t="s">
        <v>1118</v>
      </c>
      <c r="E85" s="385">
        <v>100000</v>
      </c>
      <c r="F85" s="358" t="s">
        <v>1078</v>
      </c>
      <c r="G85" s="623" t="s">
        <v>1114</v>
      </c>
      <c r="H85" s="622"/>
      <c r="I85" s="299">
        <v>100000</v>
      </c>
      <c r="J85" s="622"/>
      <c r="K85" s="622"/>
      <c r="L85" s="622"/>
      <c r="M85" s="622"/>
      <c r="N85" s="622"/>
      <c r="O85" s="622"/>
      <c r="P85" s="622"/>
      <c r="Q85" s="622"/>
      <c r="R85" s="622"/>
      <c r="S85" s="622"/>
      <c r="T85" s="12" t="s">
        <v>1373</v>
      </c>
      <c r="U85" s="621"/>
    </row>
    <row r="86" spans="1:21" ht="101.25">
      <c r="A86" s="371" t="s">
        <v>1119</v>
      </c>
      <c r="B86" s="371" t="s">
        <v>1680</v>
      </c>
      <c r="C86" s="371" t="s">
        <v>1121</v>
      </c>
      <c r="D86" s="371" t="s">
        <v>1122</v>
      </c>
      <c r="E86" s="385">
        <v>66960</v>
      </c>
      <c r="F86" s="358" t="s">
        <v>1078</v>
      </c>
      <c r="G86" s="12" t="s">
        <v>1123</v>
      </c>
      <c r="H86" s="299"/>
      <c r="I86" s="299">
        <v>10000</v>
      </c>
      <c r="J86" s="299"/>
      <c r="K86" s="299">
        <v>10000</v>
      </c>
      <c r="L86" s="299"/>
      <c r="M86" s="299">
        <v>10000</v>
      </c>
      <c r="N86" s="299"/>
      <c r="O86" s="299">
        <v>10000</v>
      </c>
      <c r="P86" s="299"/>
      <c r="Q86" s="299">
        <v>10000</v>
      </c>
      <c r="R86" s="299">
        <v>16960</v>
      </c>
      <c r="S86" s="299"/>
      <c r="T86" s="304" t="s">
        <v>1373</v>
      </c>
      <c r="U86" s="621"/>
    </row>
    <row r="87" spans="1:21" s="624" customFormat="1" ht="54.75">
      <c r="A87" s="723" t="s">
        <v>55</v>
      </c>
      <c r="B87" s="723"/>
      <c r="C87" s="723"/>
      <c r="D87" s="723"/>
      <c r="E87" s="144">
        <f>SUM(E77:E86)</f>
        <v>1500000</v>
      </c>
      <c r="F87" s="209"/>
      <c r="G87" s="209"/>
      <c r="H87" s="220">
        <f>SUM(H77:H86)</f>
        <v>19500</v>
      </c>
      <c r="I87" s="220">
        <f t="shared" ref="I87:S87" si="0">SUM(I77:I86)</f>
        <v>636700</v>
      </c>
      <c r="J87" s="220">
        <f t="shared" si="0"/>
        <v>403820</v>
      </c>
      <c r="K87" s="220">
        <f t="shared" si="0"/>
        <v>36700</v>
      </c>
      <c r="L87" s="220">
        <f t="shared" si="0"/>
        <v>127900</v>
      </c>
      <c r="M87" s="220">
        <f t="shared" si="0"/>
        <v>36700</v>
      </c>
      <c r="N87" s="220">
        <f t="shared" si="0"/>
        <v>47820</v>
      </c>
      <c r="O87" s="220">
        <f t="shared" si="0"/>
        <v>36700</v>
      </c>
      <c r="P87" s="220">
        <f t="shared" si="0"/>
        <v>51900</v>
      </c>
      <c r="Q87" s="220">
        <f t="shared" si="0"/>
        <v>36700</v>
      </c>
      <c r="R87" s="220">
        <f t="shared" si="0"/>
        <v>38860</v>
      </c>
      <c r="S87" s="220">
        <f t="shared" si="0"/>
        <v>26700</v>
      </c>
      <c r="T87" s="219"/>
    </row>
    <row r="88" spans="1:21" ht="20.25">
      <c r="A88" s="822" t="s">
        <v>1124</v>
      </c>
      <c r="B88" s="822"/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</row>
    <row r="89" spans="1:21" ht="20.25">
      <c r="A89" s="740" t="s">
        <v>1125</v>
      </c>
      <c r="B89" s="740"/>
      <c r="C89" s="740"/>
      <c r="D89" s="740"/>
      <c r="E89" s="740"/>
      <c r="F89" s="740"/>
      <c r="G89" s="740"/>
      <c r="H89" s="740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</row>
    <row r="90" spans="1:21" ht="101.25">
      <c r="A90" s="371" t="s">
        <v>1126</v>
      </c>
      <c r="B90" s="268" t="s">
        <v>1681</v>
      </c>
      <c r="C90" s="268" t="s">
        <v>1128</v>
      </c>
      <c r="D90" s="358" t="s">
        <v>1129</v>
      </c>
      <c r="E90" s="135">
        <v>120000</v>
      </c>
      <c r="F90" s="386" t="s">
        <v>1130</v>
      </c>
      <c r="G90" s="12" t="s">
        <v>1131</v>
      </c>
      <c r="H90" s="137"/>
      <c r="I90" s="620"/>
      <c r="J90" s="620"/>
      <c r="K90" s="137">
        <v>60000</v>
      </c>
      <c r="L90" s="620"/>
      <c r="M90" s="620"/>
      <c r="N90" s="620"/>
      <c r="O90" s="620"/>
      <c r="P90" s="620"/>
      <c r="Q90" s="137">
        <v>60000</v>
      </c>
      <c r="R90" s="620"/>
      <c r="S90" s="620"/>
      <c r="T90" s="12" t="s">
        <v>1373</v>
      </c>
    </row>
    <row r="91" spans="1:21" ht="162">
      <c r="A91" s="371" t="s">
        <v>1132</v>
      </c>
      <c r="B91" s="371" t="s">
        <v>1133</v>
      </c>
      <c r="C91" s="268" t="s">
        <v>1134</v>
      </c>
      <c r="D91" s="358" t="s">
        <v>1135</v>
      </c>
      <c r="E91" s="135">
        <v>6000</v>
      </c>
      <c r="F91" s="358" t="s">
        <v>38</v>
      </c>
      <c r="G91" s="12" t="s">
        <v>1136</v>
      </c>
      <c r="H91" s="620"/>
      <c r="I91" s="299"/>
      <c r="J91" s="620"/>
      <c r="K91" s="620"/>
      <c r="L91" s="620"/>
      <c r="M91" s="299">
        <v>3000</v>
      </c>
      <c r="N91" s="299"/>
      <c r="O91" s="620"/>
      <c r="P91" s="620"/>
      <c r="Q91" s="620"/>
      <c r="R91" s="299">
        <v>3000</v>
      </c>
      <c r="S91" s="299"/>
      <c r="T91" s="12" t="s">
        <v>1373</v>
      </c>
    </row>
    <row r="92" spans="1:21" ht="81">
      <c r="A92" s="12" t="s">
        <v>1138</v>
      </c>
      <c r="B92" s="371" t="s">
        <v>1139</v>
      </c>
      <c r="C92" s="361" t="s">
        <v>1140</v>
      </c>
      <c r="D92" s="371" t="s">
        <v>1141</v>
      </c>
      <c r="E92" s="362">
        <v>19600</v>
      </c>
      <c r="F92" s="358" t="s">
        <v>38</v>
      </c>
      <c r="G92" s="12" t="s">
        <v>1547</v>
      </c>
      <c r="H92" s="363"/>
      <c r="I92" s="620"/>
      <c r="J92" s="620"/>
      <c r="K92" s="620"/>
      <c r="L92" s="620"/>
      <c r="M92" s="299"/>
      <c r="N92" s="299"/>
      <c r="O92" s="620"/>
      <c r="P92" s="620"/>
      <c r="Q92" s="620"/>
      <c r="R92" s="299">
        <v>19600</v>
      </c>
      <c r="S92" s="299"/>
      <c r="T92" s="12" t="s">
        <v>1373</v>
      </c>
    </row>
    <row r="93" spans="1:21" ht="47.25">
      <c r="A93" s="720" t="s">
        <v>1568</v>
      </c>
      <c r="B93" s="720"/>
      <c r="C93" s="720"/>
      <c r="D93" s="720"/>
      <c r="E93" s="222">
        <f>SUM(E90:E92)</f>
        <v>145600</v>
      </c>
      <c r="F93" s="216"/>
      <c r="G93" s="216"/>
      <c r="H93" s="221">
        <f>SUM(H90:H92)</f>
        <v>0</v>
      </c>
      <c r="I93" s="221">
        <f t="shared" ref="I93:S93" si="1">SUM(I90:I92)</f>
        <v>0</v>
      </c>
      <c r="J93" s="221">
        <f t="shared" si="1"/>
        <v>0</v>
      </c>
      <c r="K93" s="221">
        <f t="shared" si="1"/>
        <v>60000</v>
      </c>
      <c r="L93" s="221">
        <f t="shared" si="1"/>
        <v>0</v>
      </c>
      <c r="M93" s="221">
        <f t="shared" si="1"/>
        <v>3000</v>
      </c>
      <c r="N93" s="221">
        <f t="shared" si="1"/>
        <v>0</v>
      </c>
      <c r="O93" s="221">
        <f t="shared" si="1"/>
        <v>0</v>
      </c>
      <c r="P93" s="221">
        <f t="shared" si="1"/>
        <v>0</v>
      </c>
      <c r="Q93" s="221">
        <f t="shared" si="1"/>
        <v>60000</v>
      </c>
      <c r="R93" s="221">
        <f t="shared" si="1"/>
        <v>22600</v>
      </c>
      <c r="S93" s="221">
        <f t="shared" si="1"/>
        <v>0</v>
      </c>
      <c r="T93" s="216"/>
      <c r="U93" s="625"/>
    </row>
    <row r="94" spans="1:21" ht="20.25">
      <c r="A94" s="740" t="s">
        <v>1142</v>
      </c>
      <c r="B94" s="740"/>
      <c r="C94" s="740"/>
      <c r="D94" s="740"/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740"/>
    </row>
    <row r="95" spans="1:21" ht="60.75">
      <c r="A95" s="371" t="s">
        <v>1143</v>
      </c>
      <c r="B95" s="371" t="s">
        <v>1144</v>
      </c>
      <c r="C95" s="268" t="s">
        <v>1145</v>
      </c>
      <c r="D95" s="371" t="s">
        <v>1135</v>
      </c>
      <c r="E95" s="135">
        <v>34000</v>
      </c>
      <c r="F95" s="358" t="s">
        <v>38</v>
      </c>
      <c r="G95" s="623">
        <v>22282</v>
      </c>
      <c r="H95" s="620"/>
      <c r="I95" s="620"/>
      <c r="J95" s="620"/>
      <c r="K95" s="299">
        <v>34000</v>
      </c>
      <c r="L95" s="620"/>
      <c r="M95" s="620"/>
      <c r="N95" s="620"/>
      <c r="O95" s="620"/>
      <c r="P95" s="620"/>
      <c r="Q95" s="620"/>
      <c r="R95" s="620"/>
      <c r="S95" s="620"/>
      <c r="T95" s="12" t="s">
        <v>1373</v>
      </c>
    </row>
    <row r="96" spans="1:21" ht="81">
      <c r="A96" s="371" t="s">
        <v>1146</v>
      </c>
      <c r="B96" s="371" t="s">
        <v>1147</v>
      </c>
      <c r="C96" s="371" t="s">
        <v>1148</v>
      </c>
      <c r="D96" s="371" t="s">
        <v>1135</v>
      </c>
      <c r="E96" s="135">
        <v>200000</v>
      </c>
      <c r="F96" s="386" t="s">
        <v>1149</v>
      </c>
      <c r="G96" s="623">
        <v>22251</v>
      </c>
      <c r="H96" s="620"/>
      <c r="I96" s="620"/>
      <c r="J96" s="299">
        <v>200000</v>
      </c>
      <c r="K96" s="620"/>
      <c r="L96" s="620"/>
      <c r="M96" s="620"/>
      <c r="N96" s="620"/>
      <c r="O96" s="620"/>
      <c r="P96" s="620"/>
      <c r="Q96" s="620"/>
      <c r="R96" s="620"/>
      <c r="S96" s="620"/>
      <c r="T96" s="12" t="s">
        <v>1373</v>
      </c>
    </row>
    <row r="97" spans="1:20" ht="81">
      <c r="A97" s="371" t="s">
        <v>1150</v>
      </c>
      <c r="B97" s="371" t="s">
        <v>1151</v>
      </c>
      <c r="C97" s="268" t="s">
        <v>1152</v>
      </c>
      <c r="D97" s="371" t="s">
        <v>1135</v>
      </c>
      <c r="E97" s="387"/>
      <c r="F97" s="358" t="s">
        <v>38</v>
      </c>
      <c r="G97" s="623">
        <v>22463</v>
      </c>
      <c r="H97" s="620"/>
      <c r="I97" s="620"/>
      <c r="J97" s="620"/>
      <c r="K97" s="620"/>
      <c r="L97" s="620"/>
      <c r="M97" s="620"/>
      <c r="N97" s="620"/>
      <c r="O97" s="620"/>
      <c r="P97" s="620"/>
      <c r="Q97" s="142"/>
      <c r="R97" s="620"/>
      <c r="S97" s="620"/>
      <c r="T97" s="12" t="s">
        <v>1373</v>
      </c>
    </row>
    <row r="98" spans="1:20" ht="40.5">
      <c r="A98" s="371" t="s">
        <v>1153</v>
      </c>
      <c r="B98" s="371" t="s">
        <v>1154</v>
      </c>
      <c r="C98" s="268" t="s">
        <v>1155</v>
      </c>
      <c r="D98" s="371" t="s">
        <v>1156</v>
      </c>
      <c r="E98" s="135"/>
      <c r="F98" s="358" t="s">
        <v>38</v>
      </c>
      <c r="G98" s="623">
        <v>22372</v>
      </c>
      <c r="H98" s="620"/>
      <c r="I98" s="620"/>
      <c r="J98" s="620"/>
      <c r="K98" s="620"/>
      <c r="L98" s="620"/>
      <c r="M98" s="620"/>
      <c r="N98" s="299"/>
      <c r="O98" s="620"/>
      <c r="P98" s="620"/>
      <c r="Q98" s="620"/>
      <c r="R98" s="620"/>
      <c r="S98" s="620"/>
      <c r="T98" s="12" t="s">
        <v>1373</v>
      </c>
    </row>
    <row r="99" spans="1:20" ht="60.75">
      <c r="A99" s="12" t="s">
        <v>1157</v>
      </c>
      <c r="B99" s="12" t="s">
        <v>1158</v>
      </c>
      <c r="C99" s="371" t="s">
        <v>1159</v>
      </c>
      <c r="D99" s="371" t="s">
        <v>1160</v>
      </c>
      <c r="E99" s="387"/>
      <c r="F99" s="358" t="s">
        <v>38</v>
      </c>
      <c r="G99" s="623">
        <v>22341</v>
      </c>
      <c r="H99" s="620"/>
      <c r="I99" s="620"/>
      <c r="J99" s="620"/>
      <c r="K99" s="620"/>
      <c r="L99" s="620"/>
      <c r="M99" s="299"/>
      <c r="N99" s="620"/>
      <c r="O99" s="620"/>
      <c r="P99" s="620"/>
      <c r="Q99" s="620"/>
      <c r="R99" s="620"/>
      <c r="S99" s="620"/>
      <c r="T99" s="12" t="s">
        <v>1373</v>
      </c>
    </row>
    <row r="100" spans="1:20" ht="60.75">
      <c r="A100" s="12" t="s">
        <v>1161</v>
      </c>
      <c r="B100" s="12" t="s">
        <v>1162</v>
      </c>
      <c r="C100" s="12" t="s">
        <v>1163</v>
      </c>
      <c r="D100" s="12" t="s">
        <v>1164</v>
      </c>
      <c r="E100" s="304">
        <v>7200</v>
      </c>
      <c r="F100" s="210" t="s">
        <v>38</v>
      </c>
      <c r="G100" s="12" t="s">
        <v>1136</v>
      </c>
      <c r="H100" s="620"/>
      <c r="I100" s="620"/>
      <c r="J100" s="620"/>
      <c r="K100" s="620"/>
      <c r="L100" s="620"/>
      <c r="M100" s="299">
        <v>3600</v>
      </c>
      <c r="N100" s="620"/>
      <c r="O100" s="620"/>
      <c r="P100" s="620"/>
      <c r="Q100" s="620"/>
      <c r="R100" s="299">
        <v>3600</v>
      </c>
      <c r="S100" s="299"/>
      <c r="T100" s="12" t="s">
        <v>1373</v>
      </c>
    </row>
    <row r="101" spans="1:20" ht="141.75">
      <c r="A101" s="12" t="s">
        <v>1165</v>
      </c>
      <c r="B101" s="12" t="s">
        <v>1166</v>
      </c>
      <c r="C101" s="12" t="s">
        <v>1166</v>
      </c>
      <c r="D101" s="12" t="s">
        <v>1160</v>
      </c>
      <c r="E101" s="304">
        <v>10080</v>
      </c>
      <c r="F101" s="12" t="s">
        <v>38</v>
      </c>
      <c r="G101" s="12" t="s">
        <v>1136</v>
      </c>
      <c r="H101" s="620"/>
      <c r="I101" s="620"/>
      <c r="J101" s="620"/>
      <c r="K101" s="620"/>
      <c r="L101" s="620"/>
      <c r="M101" s="299">
        <v>5040</v>
      </c>
      <c r="N101" s="620"/>
      <c r="O101" s="620"/>
      <c r="P101" s="620"/>
      <c r="Q101" s="620"/>
      <c r="R101" s="299">
        <v>5040</v>
      </c>
      <c r="S101" s="299"/>
      <c r="T101" s="12" t="s">
        <v>1373</v>
      </c>
    </row>
    <row r="102" spans="1:20" s="624" customFormat="1" ht="54.75">
      <c r="A102" s="720" t="s">
        <v>1569</v>
      </c>
      <c r="B102" s="720"/>
      <c r="C102" s="720"/>
      <c r="D102" s="720"/>
      <c r="E102" s="222">
        <f>SUM(E95:E101)</f>
        <v>251280</v>
      </c>
      <c r="F102" s="216"/>
      <c r="G102" s="215"/>
      <c r="H102" s="221">
        <f>SUM(H95:H101)</f>
        <v>0</v>
      </c>
      <c r="I102" s="221">
        <f t="shared" ref="I102:S102" si="2">SUM(I95:I101)</f>
        <v>0</v>
      </c>
      <c r="J102" s="221">
        <f t="shared" si="2"/>
        <v>200000</v>
      </c>
      <c r="K102" s="221">
        <f t="shared" si="2"/>
        <v>34000</v>
      </c>
      <c r="L102" s="221">
        <f t="shared" si="2"/>
        <v>0</v>
      </c>
      <c r="M102" s="221">
        <f t="shared" si="2"/>
        <v>8640</v>
      </c>
      <c r="N102" s="221">
        <f t="shared" si="2"/>
        <v>0</v>
      </c>
      <c r="O102" s="221">
        <f t="shared" si="2"/>
        <v>0</v>
      </c>
      <c r="P102" s="221">
        <f t="shared" si="2"/>
        <v>0</v>
      </c>
      <c r="Q102" s="221">
        <f t="shared" si="2"/>
        <v>0</v>
      </c>
      <c r="R102" s="221">
        <f t="shared" si="2"/>
        <v>8640</v>
      </c>
      <c r="S102" s="221">
        <f t="shared" si="2"/>
        <v>0</v>
      </c>
      <c r="T102" s="626"/>
    </row>
    <row r="103" spans="1:20" ht="20.25">
      <c r="A103" s="740" t="s">
        <v>1167</v>
      </c>
      <c r="B103" s="740"/>
      <c r="C103" s="740"/>
      <c r="D103" s="740"/>
      <c r="E103" s="740"/>
      <c r="F103" s="740"/>
      <c r="G103" s="740"/>
      <c r="H103" s="740"/>
      <c r="I103" s="740"/>
      <c r="J103" s="740"/>
      <c r="K103" s="740"/>
      <c r="L103" s="740"/>
      <c r="M103" s="740"/>
      <c r="N103" s="740"/>
      <c r="O103" s="740"/>
      <c r="P103" s="740"/>
      <c r="Q103" s="740"/>
      <c r="R103" s="740"/>
      <c r="S103" s="740"/>
      <c r="T103" s="740"/>
    </row>
    <row r="104" spans="1:20" ht="101.25">
      <c r="A104" s="12" t="s">
        <v>1168</v>
      </c>
      <c r="B104" s="12" t="s">
        <v>1169</v>
      </c>
      <c r="C104" s="12" t="s">
        <v>1170</v>
      </c>
      <c r="D104" s="12" t="s">
        <v>1171</v>
      </c>
      <c r="E104" s="345">
        <v>200000</v>
      </c>
      <c r="F104" s="163" t="s">
        <v>1149</v>
      </c>
      <c r="G104" s="627">
        <v>22282</v>
      </c>
      <c r="H104" s="620"/>
      <c r="I104" s="620"/>
      <c r="J104" s="620"/>
      <c r="K104" s="299">
        <v>200000</v>
      </c>
      <c r="L104" s="620"/>
      <c r="M104" s="299"/>
      <c r="N104" s="620"/>
      <c r="O104" s="620"/>
      <c r="P104" s="620"/>
      <c r="Q104" s="620"/>
      <c r="R104" s="620"/>
      <c r="S104" s="620"/>
      <c r="T104" s="12" t="s">
        <v>1172</v>
      </c>
    </row>
    <row r="105" spans="1:20" ht="81">
      <c r="A105" s="12" t="s">
        <v>1173</v>
      </c>
      <c r="B105" s="12" t="s">
        <v>1174</v>
      </c>
      <c r="C105" s="12" t="s">
        <v>1175</v>
      </c>
      <c r="D105" s="12" t="s">
        <v>1171</v>
      </c>
      <c r="E105" s="141">
        <v>37800</v>
      </c>
      <c r="F105" s="12" t="s">
        <v>38</v>
      </c>
      <c r="G105" s="623">
        <v>22313</v>
      </c>
      <c r="H105" s="620"/>
      <c r="I105" s="620"/>
      <c r="J105" s="620"/>
      <c r="K105" s="620"/>
      <c r="L105" s="299">
        <v>37800</v>
      </c>
      <c r="M105" s="620"/>
      <c r="N105" s="620"/>
      <c r="O105" s="620"/>
      <c r="P105" s="620"/>
      <c r="Q105" s="620"/>
      <c r="R105" s="620"/>
      <c r="S105" s="620"/>
      <c r="T105" s="12" t="s">
        <v>1172</v>
      </c>
    </row>
    <row r="106" spans="1:20" ht="60.75">
      <c r="A106" s="12" t="s">
        <v>1176</v>
      </c>
      <c r="B106" s="12" t="s">
        <v>1177</v>
      </c>
      <c r="C106" s="12" t="s">
        <v>1178</v>
      </c>
      <c r="D106" s="12" t="s">
        <v>1179</v>
      </c>
      <c r="E106" s="304">
        <v>7400</v>
      </c>
      <c r="F106" s="12" t="s">
        <v>38</v>
      </c>
      <c r="G106" s="12" t="s">
        <v>1180</v>
      </c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R106" s="299">
        <v>7400</v>
      </c>
      <c r="S106" s="620"/>
      <c r="T106" s="12" t="s">
        <v>1172</v>
      </c>
    </row>
    <row r="107" spans="1:20" ht="60.75">
      <c r="A107" s="12" t="s">
        <v>1181</v>
      </c>
      <c r="B107" s="12" t="s">
        <v>1182</v>
      </c>
      <c r="C107" s="12" t="s">
        <v>1183</v>
      </c>
      <c r="D107" s="12" t="s">
        <v>1160</v>
      </c>
      <c r="E107" s="304">
        <v>3000</v>
      </c>
      <c r="F107" s="12" t="s">
        <v>38</v>
      </c>
      <c r="G107" s="12" t="s">
        <v>1136</v>
      </c>
      <c r="H107" s="203"/>
      <c r="I107" s="203"/>
      <c r="J107" s="203">
        <v>600</v>
      </c>
      <c r="K107" s="203"/>
      <c r="L107" s="203">
        <v>600</v>
      </c>
      <c r="M107" s="203"/>
      <c r="N107" s="203">
        <v>600</v>
      </c>
      <c r="O107" s="203"/>
      <c r="P107" s="203">
        <v>600</v>
      </c>
      <c r="Q107" s="203"/>
      <c r="R107" s="203">
        <v>600</v>
      </c>
      <c r="S107" s="203"/>
      <c r="T107" s="12" t="s">
        <v>1137</v>
      </c>
    </row>
    <row r="108" spans="1:20" ht="62.25">
      <c r="A108" s="720" t="s">
        <v>1577</v>
      </c>
      <c r="B108" s="720"/>
      <c r="C108" s="720"/>
      <c r="D108" s="720"/>
      <c r="E108" s="223">
        <f>SUM(E104:E107)</f>
        <v>248200</v>
      </c>
      <c r="F108" s="216"/>
      <c r="G108" s="216"/>
      <c r="H108" s="217">
        <f>SUM(H104:H107)</f>
        <v>0</v>
      </c>
      <c r="I108" s="217">
        <f t="shared" ref="I108:S108" si="3">SUM(I104:I107)</f>
        <v>0</v>
      </c>
      <c r="J108" s="217">
        <f t="shared" si="3"/>
        <v>600</v>
      </c>
      <c r="K108" s="217">
        <f t="shared" si="3"/>
        <v>200000</v>
      </c>
      <c r="L108" s="217">
        <f t="shared" si="3"/>
        <v>38400</v>
      </c>
      <c r="M108" s="217">
        <f t="shared" si="3"/>
        <v>0</v>
      </c>
      <c r="N108" s="217">
        <f t="shared" si="3"/>
        <v>600</v>
      </c>
      <c r="O108" s="217">
        <f t="shared" si="3"/>
        <v>0</v>
      </c>
      <c r="P108" s="217">
        <f t="shared" si="3"/>
        <v>600</v>
      </c>
      <c r="Q108" s="217">
        <f t="shared" si="3"/>
        <v>0</v>
      </c>
      <c r="R108" s="217">
        <f t="shared" si="3"/>
        <v>8000</v>
      </c>
      <c r="S108" s="217">
        <f t="shared" si="3"/>
        <v>0</v>
      </c>
      <c r="T108" s="215"/>
    </row>
    <row r="109" spans="1:20" ht="20.25">
      <c r="A109" s="740" t="s">
        <v>1184</v>
      </c>
      <c r="B109" s="740"/>
      <c r="C109" s="740"/>
      <c r="D109" s="740"/>
      <c r="E109" s="740"/>
      <c r="F109" s="740"/>
      <c r="G109" s="740"/>
      <c r="H109" s="740"/>
      <c r="I109" s="740"/>
      <c r="J109" s="740"/>
      <c r="K109" s="740"/>
      <c r="L109" s="740"/>
      <c r="M109" s="740"/>
      <c r="N109" s="740"/>
      <c r="O109" s="740"/>
      <c r="P109" s="740"/>
      <c r="Q109" s="740"/>
      <c r="R109" s="740"/>
      <c r="S109" s="740"/>
      <c r="T109" s="740"/>
    </row>
    <row r="110" spans="1:20" ht="121.5">
      <c r="A110" s="12" t="s">
        <v>1185</v>
      </c>
      <c r="B110" s="12" t="s">
        <v>1186</v>
      </c>
      <c r="C110" s="12" t="s">
        <v>1187</v>
      </c>
      <c r="D110" s="12" t="s">
        <v>1188</v>
      </c>
      <c r="E110" s="304"/>
      <c r="F110" s="12" t="s">
        <v>38</v>
      </c>
      <c r="G110" s="623">
        <v>22282</v>
      </c>
      <c r="H110" s="620"/>
      <c r="I110" s="620"/>
      <c r="J110" s="620"/>
      <c r="K110" s="299"/>
      <c r="L110" s="620"/>
      <c r="M110" s="620"/>
      <c r="N110" s="620"/>
      <c r="O110" s="620"/>
      <c r="P110" s="620"/>
      <c r="Q110" s="620"/>
      <c r="R110" s="620"/>
      <c r="S110" s="620"/>
      <c r="T110" s="12" t="s">
        <v>1373</v>
      </c>
    </row>
    <row r="111" spans="1:20" ht="20.25">
      <c r="A111" s="740" t="s">
        <v>1189</v>
      </c>
      <c r="B111" s="740"/>
      <c r="C111" s="740"/>
      <c r="D111" s="740"/>
      <c r="E111" s="740"/>
      <c r="F111" s="740"/>
      <c r="G111" s="740"/>
      <c r="H111" s="740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0"/>
      <c r="T111" s="740"/>
    </row>
    <row r="112" spans="1:20" ht="81">
      <c r="A112" s="12" t="s">
        <v>1190</v>
      </c>
      <c r="B112" s="12" t="s">
        <v>1191</v>
      </c>
      <c r="C112" s="12" t="s">
        <v>1192</v>
      </c>
      <c r="D112" s="12" t="s">
        <v>1193</v>
      </c>
      <c r="E112" s="304">
        <v>20000</v>
      </c>
      <c r="F112" s="12" t="s">
        <v>38</v>
      </c>
      <c r="G112" s="623">
        <v>22282</v>
      </c>
      <c r="H112" s="620"/>
      <c r="I112" s="620"/>
      <c r="J112" s="620"/>
      <c r="K112" s="299">
        <v>20000</v>
      </c>
      <c r="L112" s="620"/>
      <c r="M112" s="620"/>
      <c r="N112" s="620"/>
      <c r="O112" s="620"/>
      <c r="P112" s="620"/>
      <c r="Q112" s="620"/>
      <c r="R112" s="620"/>
      <c r="S112" s="620"/>
      <c r="T112" s="12" t="s">
        <v>1194</v>
      </c>
    </row>
    <row r="113" spans="1:20" ht="54.75">
      <c r="A113" s="720" t="s">
        <v>1578</v>
      </c>
      <c r="B113" s="720"/>
      <c r="C113" s="720"/>
      <c r="D113" s="720"/>
      <c r="E113" s="223">
        <f>SUM(E112)</f>
        <v>20000</v>
      </c>
      <c r="F113" s="216"/>
      <c r="G113" s="216"/>
      <c r="H113" s="216"/>
      <c r="I113" s="216"/>
      <c r="J113" s="216"/>
      <c r="K113" s="217">
        <f>K112</f>
        <v>20000</v>
      </c>
      <c r="L113" s="216"/>
      <c r="M113" s="216"/>
      <c r="N113" s="216"/>
      <c r="O113" s="215"/>
      <c r="P113" s="216"/>
      <c r="Q113" s="216"/>
      <c r="R113" s="216"/>
      <c r="S113" s="216"/>
      <c r="T113" s="216"/>
    </row>
    <row r="114" spans="1:20" ht="20.25">
      <c r="A114" s="740" t="s">
        <v>1195</v>
      </c>
      <c r="B114" s="740"/>
      <c r="C114" s="740"/>
      <c r="D114" s="740"/>
      <c r="E114" s="740"/>
      <c r="F114" s="740"/>
      <c r="G114" s="740"/>
      <c r="H114" s="740"/>
      <c r="I114" s="740"/>
      <c r="J114" s="740"/>
      <c r="K114" s="740"/>
      <c r="L114" s="740"/>
      <c r="M114" s="740"/>
      <c r="N114" s="740"/>
      <c r="O114" s="740"/>
      <c r="P114" s="740"/>
      <c r="Q114" s="740"/>
      <c r="R114" s="740"/>
      <c r="S114" s="740"/>
      <c r="T114" s="740"/>
    </row>
    <row r="115" spans="1:20" ht="70.5" customHeight="1">
      <c r="A115" s="371" t="s">
        <v>1196</v>
      </c>
      <c r="B115" s="268" t="s">
        <v>1197</v>
      </c>
      <c r="C115" s="268" t="s">
        <v>1198</v>
      </c>
      <c r="D115" s="358" t="s">
        <v>1199</v>
      </c>
      <c r="E115" s="135">
        <v>5040000</v>
      </c>
      <c r="F115" s="358" t="s">
        <v>1200</v>
      </c>
      <c r="G115" s="364" t="s">
        <v>1114</v>
      </c>
      <c r="H115" s="137">
        <f>SUM(I130)</f>
        <v>0</v>
      </c>
      <c r="I115" s="299">
        <v>5040000</v>
      </c>
      <c r="J115" s="620"/>
      <c r="K115" s="620"/>
      <c r="L115" s="620"/>
      <c r="M115" s="620"/>
      <c r="N115" s="620"/>
      <c r="O115" s="620"/>
      <c r="P115" s="620"/>
      <c r="Q115" s="620"/>
      <c r="R115" s="620"/>
      <c r="S115" s="620"/>
      <c r="T115" s="12" t="s">
        <v>1373</v>
      </c>
    </row>
    <row r="116" spans="1:20" ht="121.5">
      <c r="A116" s="371" t="s">
        <v>1201</v>
      </c>
      <c r="B116" s="371" t="s">
        <v>1202</v>
      </c>
      <c r="C116" s="268" t="s">
        <v>1203</v>
      </c>
      <c r="D116" s="358" t="s">
        <v>1204</v>
      </c>
      <c r="E116" s="135">
        <v>458000</v>
      </c>
      <c r="F116" s="358" t="s">
        <v>1200</v>
      </c>
      <c r="G116" s="12" t="s">
        <v>1205</v>
      </c>
      <c r="H116" s="299"/>
      <c r="I116" s="299"/>
      <c r="J116" s="299">
        <v>458000</v>
      </c>
      <c r="K116" s="299"/>
      <c r="L116" s="299"/>
      <c r="M116" s="299"/>
      <c r="N116" s="299"/>
      <c r="O116" s="299"/>
      <c r="P116" s="299"/>
      <c r="Q116" s="299"/>
      <c r="R116" s="299"/>
      <c r="S116" s="299"/>
      <c r="T116" s="12" t="s">
        <v>1373</v>
      </c>
    </row>
    <row r="117" spans="1:20" ht="61.5" customHeight="1">
      <c r="A117" s="12" t="s">
        <v>1206</v>
      </c>
      <c r="B117" s="371" t="s">
        <v>1207</v>
      </c>
      <c r="C117" s="361" t="s">
        <v>1208</v>
      </c>
      <c r="D117" s="371" t="s">
        <v>1209</v>
      </c>
      <c r="E117" s="362">
        <v>177000</v>
      </c>
      <c r="F117" s="358" t="s">
        <v>1200</v>
      </c>
      <c r="G117" s="623" t="s">
        <v>1210</v>
      </c>
      <c r="H117" s="628"/>
      <c r="I117" s="299"/>
      <c r="J117" s="299"/>
      <c r="K117" s="299">
        <v>177000</v>
      </c>
      <c r="L117" s="299"/>
      <c r="M117" s="299"/>
      <c r="N117" s="299"/>
      <c r="O117" s="299"/>
      <c r="P117" s="299"/>
      <c r="Q117" s="299"/>
      <c r="R117" s="299"/>
      <c r="S117" s="299"/>
      <c r="T117" s="12" t="s">
        <v>1373</v>
      </c>
    </row>
    <row r="118" spans="1:20" ht="72" customHeight="1">
      <c r="A118" s="12" t="s">
        <v>1211</v>
      </c>
      <c r="B118" s="12" t="s">
        <v>1212</v>
      </c>
      <c r="C118" s="361" t="s">
        <v>1213</v>
      </c>
      <c r="D118" s="12" t="s">
        <v>1214</v>
      </c>
      <c r="E118" s="362">
        <v>2950000</v>
      </c>
      <c r="F118" s="358" t="s">
        <v>1200</v>
      </c>
      <c r="G118" s="12" t="s">
        <v>1215</v>
      </c>
      <c r="H118" s="628"/>
      <c r="I118" s="299"/>
      <c r="J118" s="299"/>
      <c r="K118" s="299"/>
      <c r="L118" s="299"/>
      <c r="M118" s="299">
        <v>2950000</v>
      </c>
      <c r="N118" s="299"/>
      <c r="O118" s="299"/>
      <c r="P118" s="299"/>
      <c r="Q118" s="299"/>
      <c r="R118" s="299"/>
      <c r="S118" s="299"/>
      <c r="T118" s="12" t="s">
        <v>1373</v>
      </c>
    </row>
    <row r="119" spans="1:20" ht="61.5" customHeight="1">
      <c r="A119" s="371" t="s">
        <v>1216</v>
      </c>
      <c r="B119" s="371" t="s">
        <v>1217</v>
      </c>
      <c r="C119" s="268" t="s">
        <v>1218</v>
      </c>
      <c r="D119" s="371" t="s">
        <v>1219</v>
      </c>
      <c r="E119" s="135">
        <v>314600</v>
      </c>
      <c r="F119" s="358" t="s">
        <v>1200</v>
      </c>
      <c r="G119" s="12" t="s">
        <v>1215</v>
      </c>
      <c r="H119" s="299"/>
      <c r="I119" s="299"/>
      <c r="J119" s="299"/>
      <c r="K119" s="299"/>
      <c r="L119" s="299"/>
      <c r="M119" s="299">
        <v>314600</v>
      </c>
      <c r="N119" s="299"/>
      <c r="O119" s="299"/>
      <c r="P119" s="299"/>
      <c r="Q119" s="299"/>
      <c r="R119" s="299"/>
      <c r="S119" s="299"/>
      <c r="T119" s="12" t="s">
        <v>1373</v>
      </c>
    </row>
    <row r="120" spans="1:20" ht="60.75">
      <c r="A120" s="371" t="s">
        <v>1220</v>
      </c>
      <c r="B120" s="371" t="s">
        <v>1221</v>
      </c>
      <c r="C120" s="268" t="s">
        <v>1222</v>
      </c>
      <c r="D120" s="371" t="s">
        <v>1223</v>
      </c>
      <c r="E120" s="549">
        <v>243000</v>
      </c>
      <c r="F120" s="358" t="s">
        <v>1200</v>
      </c>
      <c r="G120" s="12" t="s">
        <v>1224</v>
      </c>
      <c r="H120" s="299"/>
      <c r="I120" s="299"/>
      <c r="J120" s="299"/>
      <c r="K120" s="299"/>
      <c r="L120" s="299">
        <v>243000</v>
      </c>
      <c r="M120" s="299"/>
      <c r="N120" s="299"/>
      <c r="O120" s="299"/>
      <c r="P120" s="299"/>
      <c r="Q120" s="299"/>
      <c r="R120" s="299"/>
      <c r="S120" s="299"/>
      <c r="T120" s="12" t="s">
        <v>1373</v>
      </c>
    </row>
    <row r="121" spans="1:20" ht="60.75">
      <c r="A121" s="371" t="s">
        <v>1225</v>
      </c>
      <c r="B121" s="371" t="s">
        <v>1226</v>
      </c>
      <c r="C121" s="268" t="s">
        <v>1227</v>
      </c>
      <c r="D121" s="371" t="s">
        <v>1228</v>
      </c>
      <c r="E121" s="549">
        <v>590000</v>
      </c>
      <c r="F121" s="358" t="s">
        <v>1200</v>
      </c>
      <c r="G121" s="12" t="s">
        <v>1224</v>
      </c>
      <c r="H121" s="299"/>
      <c r="I121" s="299"/>
      <c r="J121" s="299"/>
      <c r="K121" s="299"/>
      <c r="L121" s="299">
        <v>590000</v>
      </c>
      <c r="M121" s="299"/>
      <c r="N121" s="299"/>
      <c r="O121" s="299"/>
      <c r="P121" s="299"/>
      <c r="Q121" s="299"/>
      <c r="R121" s="299"/>
      <c r="S121" s="299"/>
      <c r="T121" s="12" t="s">
        <v>1373</v>
      </c>
    </row>
    <row r="122" spans="1:20" ht="72" customHeight="1">
      <c r="A122" s="12" t="s">
        <v>1229</v>
      </c>
      <c r="B122" s="371" t="s">
        <v>1230</v>
      </c>
      <c r="C122" s="268" t="s">
        <v>1231</v>
      </c>
      <c r="D122" s="371" t="s">
        <v>1232</v>
      </c>
      <c r="E122" s="549">
        <v>4720000</v>
      </c>
      <c r="F122" s="358" t="s">
        <v>1200</v>
      </c>
      <c r="G122" s="12" t="s">
        <v>1215</v>
      </c>
      <c r="H122" s="299"/>
      <c r="I122" s="299"/>
      <c r="J122" s="299"/>
      <c r="K122" s="299"/>
      <c r="L122" s="299"/>
      <c r="M122" s="299">
        <v>4720000</v>
      </c>
      <c r="N122" s="299"/>
      <c r="O122" s="299"/>
      <c r="P122" s="299"/>
      <c r="Q122" s="299"/>
      <c r="R122" s="299"/>
      <c r="S122" s="299"/>
      <c r="T122" s="12" t="s">
        <v>1373</v>
      </c>
    </row>
    <row r="123" spans="1:20" ht="53.25" customHeight="1">
      <c r="A123" s="12" t="s">
        <v>1233</v>
      </c>
      <c r="B123" s="12" t="s">
        <v>1234</v>
      </c>
      <c r="C123" s="12" t="s">
        <v>1235</v>
      </c>
      <c r="D123" s="12" t="s">
        <v>1236</v>
      </c>
      <c r="E123" s="304">
        <v>500000</v>
      </c>
      <c r="F123" s="200" t="s">
        <v>1200</v>
      </c>
      <c r="G123" s="12" t="s">
        <v>1237</v>
      </c>
      <c r="H123" s="299"/>
      <c r="I123" s="299"/>
      <c r="J123" s="299">
        <v>50000</v>
      </c>
      <c r="K123" s="299">
        <v>50000</v>
      </c>
      <c r="L123" s="299">
        <v>50000</v>
      </c>
      <c r="M123" s="299">
        <v>50000</v>
      </c>
      <c r="N123" s="299">
        <v>50000</v>
      </c>
      <c r="O123" s="299">
        <v>50000</v>
      </c>
      <c r="P123" s="299">
        <v>50000</v>
      </c>
      <c r="Q123" s="299">
        <v>50000</v>
      </c>
      <c r="R123" s="299">
        <v>50000</v>
      </c>
      <c r="S123" s="299">
        <v>50000</v>
      </c>
      <c r="T123" s="12" t="s">
        <v>1373</v>
      </c>
    </row>
    <row r="124" spans="1:20" ht="51" customHeight="1">
      <c r="A124" s="12" t="s">
        <v>1238</v>
      </c>
      <c r="B124" s="12" t="s">
        <v>1239</v>
      </c>
      <c r="C124" s="12" t="s">
        <v>1240</v>
      </c>
      <c r="D124" s="12" t="s">
        <v>1241</v>
      </c>
      <c r="E124" s="304">
        <v>14400</v>
      </c>
      <c r="F124" s="200" t="s">
        <v>1200</v>
      </c>
      <c r="G124" s="12"/>
      <c r="H124" s="299"/>
      <c r="I124" s="299"/>
      <c r="J124" s="299"/>
      <c r="K124" s="299">
        <v>7200</v>
      </c>
      <c r="L124" s="299"/>
      <c r="M124" s="299"/>
      <c r="N124" s="299"/>
      <c r="O124" s="299"/>
      <c r="P124" s="299">
        <v>7200</v>
      </c>
      <c r="Q124" s="299"/>
      <c r="R124" s="299"/>
      <c r="S124" s="299"/>
      <c r="T124" s="12" t="s">
        <v>1373</v>
      </c>
    </row>
    <row r="125" spans="1:20" ht="81">
      <c r="A125" s="12" t="s">
        <v>1242</v>
      </c>
      <c r="B125" s="12" t="s">
        <v>1243</v>
      </c>
      <c r="C125" s="12" t="s">
        <v>1243</v>
      </c>
      <c r="D125" s="12" t="s">
        <v>1244</v>
      </c>
      <c r="E125" s="304">
        <v>150000</v>
      </c>
      <c r="F125" s="200" t="s">
        <v>1200</v>
      </c>
      <c r="G125" s="12" t="s">
        <v>1245</v>
      </c>
      <c r="H125" s="299"/>
      <c r="I125" s="299"/>
      <c r="J125" s="299"/>
      <c r="K125" s="299"/>
      <c r="L125" s="299"/>
      <c r="M125" s="299"/>
      <c r="N125" s="299"/>
      <c r="O125" s="299"/>
      <c r="P125" s="299">
        <v>150000</v>
      </c>
      <c r="Q125" s="299"/>
      <c r="R125" s="299"/>
      <c r="S125" s="299"/>
      <c r="T125" s="12" t="s">
        <v>1373</v>
      </c>
    </row>
    <row r="126" spans="1:20" ht="72.75">
      <c r="A126" s="821" t="s">
        <v>1576</v>
      </c>
      <c r="B126" s="821"/>
      <c r="C126" s="821"/>
      <c r="D126" s="821"/>
      <c r="E126" s="212">
        <f>SUM(E115:E125)</f>
        <v>15157000</v>
      </c>
      <c r="F126" s="212"/>
      <c r="G126" s="212"/>
      <c r="H126" s="213">
        <f>SUM(H115:H125)</f>
        <v>0</v>
      </c>
      <c r="I126" s="213">
        <f t="shared" ref="I126:S126" si="4">SUM(I115:I125)</f>
        <v>5040000</v>
      </c>
      <c r="J126" s="213">
        <f t="shared" si="4"/>
        <v>508000</v>
      </c>
      <c r="K126" s="213">
        <f t="shared" si="4"/>
        <v>234200</v>
      </c>
      <c r="L126" s="213">
        <f t="shared" si="4"/>
        <v>883000</v>
      </c>
      <c r="M126" s="213">
        <f t="shared" si="4"/>
        <v>8034600</v>
      </c>
      <c r="N126" s="213">
        <f t="shared" si="4"/>
        <v>50000</v>
      </c>
      <c r="O126" s="213">
        <f t="shared" si="4"/>
        <v>50000</v>
      </c>
      <c r="P126" s="213">
        <f t="shared" si="4"/>
        <v>207200</v>
      </c>
      <c r="Q126" s="213">
        <f t="shared" si="4"/>
        <v>50000</v>
      </c>
      <c r="R126" s="213">
        <f t="shared" si="4"/>
        <v>50000</v>
      </c>
      <c r="S126" s="213">
        <f t="shared" si="4"/>
        <v>50000</v>
      </c>
      <c r="T126" s="214"/>
    </row>
    <row r="127" spans="1:20" ht="72.75">
      <c r="A127" s="723" t="s">
        <v>1342</v>
      </c>
      <c r="B127" s="723"/>
      <c r="C127" s="723"/>
      <c r="D127" s="723"/>
      <c r="E127" s="212">
        <f>SUM(E87,E93,E102,E108,E113,E126)</f>
        <v>17322080</v>
      </c>
      <c r="F127" s="224"/>
      <c r="G127" s="224"/>
      <c r="H127" s="225">
        <f>SUM(H87,H93,H102,H108,H113,H126)</f>
        <v>19500</v>
      </c>
      <c r="I127" s="225">
        <f t="shared" ref="I127:S127" si="5">SUM(I87,I93,I102,I108,I113,I126)</f>
        <v>5676700</v>
      </c>
      <c r="J127" s="225">
        <f t="shared" si="5"/>
        <v>1112420</v>
      </c>
      <c r="K127" s="225">
        <f t="shared" si="5"/>
        <v>584900</v>
      </c>
      <c r="L127" s="225">
        <f t="shared" si="5"/>
        <v>1049300</v>
      </c>
      <c r="M127" s="225">
        <f t="shared" si="5"/>
        <v>8082940</v>
      </c>
      <c r="N127" s="225">
        <f t="shared" si="5"/>
        <v>98420</v>
      </c>
      <c r="O127" s="225">
        <f t="shared" si="5"/>
        <v>86700</v>
      </c>
      <c r="P127" s="225">
        <f t="shared" si="5"/>
        <v>259700</v>
      </c>
      <c r="Q127" s="225">
        <f t="shared" si="5"/>
        <v>146700</v>
      </c>
      <c r="R127" s="225">
        <f t="shared" si="5"/>
        <v>128100</v>
      </c>
      <c r="S127" s="225">
        <f t="shared" si="5"/>
        <v>76700</v>
      </c>
      <c r="T127" s="629"/>
    </row>
    <row r="129" spans="5:6">
      <c r="E129" s="625">
        <f>SUM(E115:E125)</f>
        <v>15157000</v>
      </c>
      <c r="F129" s="122" t="s">
        <v>1200</v>
      </c>
    </row>
    <row r="130" spans="5:6">
      <c r="E130" s="625">
        <f>E90</f>
        <v>120000</v>
      </c>
      <c r="F130" s="122" t="s">
        <v>1246</v>
      </c>
    </row>
    <row r="131" spans="5:6">
      <c r="E131" s="621">
        <f>E96+E104</f>
        <v>400000</v>
      </c>
      <c r="F131" s="122" t="s">
        <v>1247</v>
      </c>
    </row>
    <row r="132" spans="5:6">
      <c r="E132" s="625">
        <f>E77+E78+E79+E80+E81+E82+E83+E84+E85+E86</f>
        <v>1500000</v>
      </c>
      <c r="F132" s="122" t="s">
        <v>1248</v>
      </c>
    </row>
    <row r="133" spans="5:6">
      <c r="E133" s="621">
        <f>E91+E92+E95+E97+E98+E99+E100+E101+E105+E106+E107+E110+E112</f>
        <v>145080</v>
      </c>
      <c r="F133" s="122" t="s">
        <v>858</v>
      </c>
    </row>
    <row r="134" spans="5:6">
      <c r="E134" s="625">
        <f>SUM(E129:E133)</f>
        <v>17322080</v>
      </c>
    </row>
  </sheetData>
  <mergeCells count="39">
    <mergeCell ref="K74:K75"/>
    <mergeCell ref="J74:J75"/>
    <mergeCell ref="D73:D75"/>
    <mergeCell ref="E74:E75"/>
    <mergeCell ref="F74:F75"/>
    <mergeCell ref="H74:H75"/>
    <mergeCell ref="I74:I75"/>
    <mergeCell ref="C73:C75"/>
    <mergeCell ref="A70:T70"/>
    <mergeCell ref="A71:D71"/>
    <mergeCell ref="A109:T109"/>
    <mergeCell ref="A88:T88"/>
    <mergeCell ref="A89:T89"/>
    <mergeCell ref="N74:N75"/>
    <mergeCell ref="O74:O75"/>
    <mergeCell ref="P74:P75"/>
    <mergeCell ref="Q74:Q75"/>
    <mergeCell ref="R74:R75"/>
    <mergeCell ref="S74:S75"/>
    <mergeCell ref="E73:F73"/>
    <mergeCell ref="H73:S73"/>
    <mergeCell ref="A94:T94"/>
    <mergeCell ref="A103:T103"/>
    <mergeCell ref="A16:T16"/>
    <mergeCell ref="T73:T75"/>
    <mergeCell ref="A114:T114"/>
    <mergeCell ref="A126:D126"/>
    <mergeCell ref="A127:D127"/>
    <mergeCell ref="A93:D93"/>
    <mergeCell ref="A102:D102"/>
    <mergeCell ref="A108:D108"/>
    <mergeCell ref="A113:D113"/>
    <mergeCell ref="A111:T111"/>
    <mergeCell ref="L74:L75"/>
    <mergeCell ref="M74:M75"/>
    <mergeCell ref="G73:G75"/>
    <mergeCell ref="A87:D87"/>
    <mergeCell ref="A73:A75"/>
    <mergeCell ref="B73:B7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89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view="pageLayout" topLeftCell="A67" zoomScaleNormal="90" zoomScaleSheetLayoutView="100" workbookViewId="0">
      <selection activeCell="G8" sqref="G8"/>
    </sheetView>
  </sheetViews>
  <sheetFormatPr defaultRowHeight="20.25"/>
  <cols>
    <col min="1" max="4" width="20.625" style="486" customWidth="1"/>
    <col min="5" max="5" width="12.625" style="486" customWidth="1"/>
    <col min="6" max="7" width="10.625" style="486" customWidth="1"/>
    <col min="8" max="19" width="5.5" style="486" customWidth="1"/>
    <col min="20" max="20" width="12.625" style="486" customWidth="1"/>
    <col min="21" max="16384" width="9" style="486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71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pans="1:20" s="36" customFormat="1"/>
    <row r="50" spans="1:20" s="36" customFormat="1"/>
    <row r="51" spans="1:20" s="36" customFormat="1"/>
    <row r="52" spans="1:20" s="36" customFormat="1"/>
    <row r="53" spans="1:20" s="36" customFormat="1"/>
    <row r="54" spans="1:20" s="36" customFormat="1"/>
    <row r="55" spans="1:20" s="36" customFormat="1"/>
    <row r="56" spans="1:20" s="36" customFormat="1"/>
    <row r="57" spans="1:20" s="36" customFormat="1"/>
    <row r="58" spans="1:20" s="36" customFormat="1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36" customForma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 s="36" customFormat="1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 s="405" customFormat="1" ht="23.25">
      <c r="A70" s="780" t="s">
        <v>1301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0"/>
      <c r="T70" s="780"/>
    </row>
    <row r="71" spans="1:20" s="405" customFormat="1">
      <c r="A71" s="823" t="s">
        <v>71</v>
      </c>
      <c r="B71" s="823"/>
      <c r="C71" s="823"/>
      <c r="D71" s="823"/>
    </row>
    <row r="72" spans="1:20" s="405" customFormat="1" ht="10.5" customHeight="1"/>
    <row r="73" spans="1:20" s="405" customFormat="1">
      <c r="A73" s="741" t="s">
        <v>0</v>
      </c>
      <c r="B73" s="741" t="s">
        <v>1</v>
      </c>
      <c r="C73" s="741" t="s">
        <v>17</v>
      </c>
      <c r="D73" s="741" t="s">
        <v>18</v>
      </c>
      <c r="E73" s="741" t="s">
        <v>2</v>
      </c>
      <c r="F73" s="741"/>
      <c r="G73" s="741" t="s">
        <v>19</v>
      </c>
      <c r="H73" s="741" t="s">
        <v>3</v>
      </c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83" t="s">
        <v>20</v>
      </c>
    </row>
    <row r="74" spans="1:20" s="405" customFormat="1">
      <c r="A74" s="741"/>
      <c r="B74" s="741"/>
      <c r="C74" s="741"/>
      <c r="D74" s="741"/>
      <c r="E74" s="741" t="s">
        <v>21</v>
      </c>
      <c r="F74" s="741" t="s">
        <v>4</v>
      </c>
      <c r="G74" s="741"/>
      <c r="H74" s="741" t="s">
        <v>5</v>
      </c>
      <c r="I74" s="741" t="s">
        <v>6</v>
      </c>
      <c r="J74" s="741" t="s">
        <v>7</v>
      </c>
      <c r="K74" s="741" t="s">
        <v>8</v>
      </c>
      <c r="L74" s="741" t="s">
        <v>9</v>
      </c>
      <c r="M74" s="741" t="s">
        <v>10</v>
      </c>
      <c r="N74" s="741" t="s">
        <v>42</v>
      </c>
      <c r="O74" s="741" t="s">
        <v>12</v>
      </c>
      <c r="P74" s="741" t="s">
        <v>13</v>
      </c>
      <c r="Q74" s="741" t="s">
        <v>14</v>
      </c>
      <c r="R74" s="741" t="s">
        <v>15</v>
      </c>
      <c r="S74" s="741" t="s">
        <v>16</v>
      </c>
      <c r="T74" s="784"/>
    </row>
    <row r="75" spans="1:20" s="405" customFormat="1">
      <c r="A75" s="741"/>
      <c r="B75" s="741"/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1"/>
      <c r="S75" s="741"/>
      <c r="T75" s="785"/>
    </row>
    <row r="76" spans="1:20">
      <c r="A76" s="447" t="s">
        <v>1579</v>
      </c>
      <c r="B76" s="163"/>
      <c r="C76" s="163"/>
      <c r="D76" s="163"/>
      <c r="E76" s="163"/>
      <c r="F76" s="163"/>
      <c r="G76" s="163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3"/>
      <c r="T76" s="163"/>
    </row>
    <row r="77" spans="1:20">
      <c r="A77" s="160" t="s">
        <v>813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1:20" ht="81">
      <c r="A78" s="140" t="s">
        <v>814</v>
      </c>
      <c r="B78" s="140" t="s">
        <v>815</v>
      </c>
      <c r="C78" s="163" t="s">
        <v>816</v>
      </c>
      <c r="D78" s="140" t="s">
        <v>817</v>
      </c>
      <c r="E78" s="168">
        <v>9800</v>
      </c>
      <c r="F78" s="163" t="s">
        <v>38</v>
      </c>
      <c r="G78" s="140" t="s">
        <v>818</v>
      </c>
      <c r="H78" s="163"/>
      <c r="I78" s="163"/>
      <c r="J78" s="166">
        <v>7400</v>
      </c>
      <c r="K78" s="163"/>
      <c r="L78" s="163"/>
      <c r="M78" s="166">
        <v>1200</v>
      </c>
      <c r="N78" s="163"/>
      <c r="O78" s="163"/>
      <c r="P78" s="166">
        <v>1200</v>
      </c>
      <c r="Q78" s="163"/>
      <c r="R78" s="163"/>
      <c r="S78" s="163"/>
      <c r="T78" s="140" t="s">
        <v>1372</v>
      </c>
    </row>
    <row r="79" spans="1:20">
      <c r="A79" s="487" t="s">
        <v>819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1:20" ht="81">
      <c r="A80" s="140" t="s">
        <v>820</v>
      </c>
      <c r="B80" s="140" t="s">
        <v>821</v>
      </c>
      <c r="C80" s="163" t="s">
        <v>822</v>
      </c>
      <c r="D80" s="163" t="s">
        <v>823</v>
      </c>
      <c r="E80" s="168">
        <v>2340</v>
      </c>
      <c r="F80" s="163" t="s">
        <v>38</v>
      </c>
      <c r="G80" s="179">
        <v>22251</v>
      </c>
      <c r="H80" s="163"/>
      <c r="I80" s="163"/>
      <c r="J80" s="166">
        <v>2340</v>
      </c>
      <c r="K80" s="163"/>
      <c r="L80" s="163"/>
      <c r="M80" s="163"/>
      <c r="N80" s="163"/>
      <c r="O80" s="163"/>
      <c r="P80" s="163"/>
      <c r="Q80" s="163"/>
      <c r="R80" s="163"/>
      <c r="S80" s="163"/>
      <c r="T80" s="140" t="s">
        <v>1372</v>
      </c>
    </row>
    <row r="81" spans="1:20" ht="60.75">
      <c r="A81" s="140" t="s">
        <v>824</v>
      </c>
      <c r="B81" s="140" t="s">
        <v>825</v>
      </c>
      <c r="C81" s="163" t="s">
        <v>826</v>
      </c>
      <c r="D81" s="163" t="s">
        <v>823</v>
      </c>
      <c r="E81" s="168">
        <v>10560</v>
      </c>
      <c r="F81" s="163" t="s">
        <v>38</v>
      </c>
      <c r="G81" s="179">
        <v>22251</v>
      </c>
      <c r="H81" s="163"/>
      <c r="I81" s="163"/>
      <c r="J81" s="166">
        <v>10560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40" t="s">
        <v>1372</v>
      </c>
    </row>
    <row r="82" spans="1:20">
      <c r="A82" s="160" t="s">
        <v>827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1:20" ht="81">
      <c r="A83" s="140" t="s">
        <v>828</v>
      </c>
      <c r="B83" s="140" t="s">
        <v>829</v>
      </c>
      <c r="C83" s="163" t="s">
        <v>822</v>
      </c>
      <c r="D83" s="140" t="s">
        <v>830</v>
      </c>
      <c r="E83" s="168">
        <v>6800</v>
      </c>
      <c r="F83" s="163" t="s">
        <v>38</v>
      </c>
      <c r="G83" s="179">
        <v>22251</v>
      </c>
      <c r="H83" s="163"/>
      <c r="I83" s="163"/>
      <c r="J83" s="166">
        <v>6800</v>
      </c>
      <c r="K83" s="163"/>
      <c r="L83" s="163"/>
      <c r="M83" s="163"/>
      <c r="N83" s="163"/>
      <c r="O83" s="163"/>
      <c r="P83" s="163"/>
      <c r="Q83" s="163"/>
      <c r="R83" s="163"/>
      <c r="S83" s="163"/>
      <c r="T83" s="140" t="s">
        <v>1372</v>
      </c>
    </row>
    <row r="84" spans="1:20" ht="81">
      <c r="A84" s="140" t="s">
        <v>831</v>
      </c>
      <c r="B84" s="140" t="s">
        <v>832</v>
      </c>
      <c r="C84" s="163" t="s">
        <v>833</v>
      </c>
      <c r="D84" s="140" t="s">
        <v>830</v>
      </c>
      <c r="E84" s="168">
        <v>6800</v>
      </c>
      <c r="F84" s="163" t="s">
        <v>38</v>
      </c>
      <c r="G84" s="179">
        <v>22341</v>
      </c>
      <c r="H84" s="163"/>
      <c r="I84" s="163"/>
      <c r="J84" s="163"/>
      <c r="K84" s="163"/>
      <c r="L84" s="163"/>
      <c r="M84" s="166">
        <v>6800</v>
      </c>
      <c r="N84" s="163"/>
      <c r="O84" s="163"/>
      <c r="P84" s="163"/>
      <c r="Q84" s="163"/>
      <c r="R84" s="163"/>
      <c r="S84" s="163"/>
      <c r="T84" s="140" t="s">
        <v>1372</v>
      </c>
    </row>
    <row r="85" spans="1:20" ht="46.5">
      <c r="A85" s="798" t="s">
        <v>336</v>
      </c>
      <c r="B85" s="799"/>
      <c r="C85" s="799"/>
      <c r="D85" s="800"/>
      <c r="E85" s="469">
        <f>SUM(E78:E84)</f>
        <v>36300</v>
      </c>
      <c r="F85" s="400"/>
      <c r="G85" s="163"/>
      <c r="H85" s="390">
        <f>SUM(H78:H84)</f>
        <v>0</v>
      </c>
      <c r="I85" s="390">
        <f t="shared" ref="I85:S85" si="0">SUM(I78:I84)</f>
        <v>0</v>
      </c>
      <c r="J85" s="390">
        <f t="shared" si="0"/>
        <v>27100</v>
      </c>
      <c r="K85" s="390">
        <f t="shared" si="0"/>
        <v>0</v>
      </c>
      <c r="L85" s="390">
        <f t="shared" si="0"/>
        <v>0</v>
      </c>
      <c r="M85" s="390">
        <f t="shared" si="0"/>
        <v>8000</v>
      </c>
      <c r="N85" s="390">
        <f t="shared" si="0"/>
        <v>0</v>
      </c>
      <c r="O85" s="390">
        <f t="shared" si="0"/>
        <v>0</v>
      </c>
      <c r="P85" s="390">
        <f t="shared" si="0"/>
        <v>1200</v>
      </c>
      <c r="Q85" s="390">
        <f t="shared" si="0"/>
        <v>0</v>
      </c>
      <c r="R85" s="390">
        <f t="shared" si="0"/>
        <v>0</v>
      </c>
      <c r="S85" s="390">
        <f t="shared" si="0"/>
        <v>0</v>
      </c>
      <c r="T85" s="168"/>
    </row>
    <row r="86" spans="1:20">
      <c r="A86" s="160" t="s">
        <v>1580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01.25">
      <c r="A87" s="140" t="s">
        <v>834</v>
      </c>
      <c r="B87" s="140" t="s">
        <v>835</v>
      </c>
      <c r="C87" s="163" t="s">
        <v>833</v>
      </c>
      <c r="D87" s="140" t="s">
        <v>836</v>
      </c>
      <c r="E87" s="168">
        <v>27000</v>
      </c>
      <c r="F87" s="163" t="s">
        <v>842</v>
      </c>
      <c r="G87" s="395">
        <v>22282</v>
      </c>
      <c r="H87" s="163"/>
      <c r="I87" s="163"/>
      <c r="J87" s="163"/>
      <c r="K87" s="166">
        <v>27000</v>
      </c>
      <c r="L87" s="163"/>
      <c r="M87" s="163"/>
      <c r="N87" s="163"/>
      <c r="O87" s="163"/>
      <c r="P87" s="163"/>
      <c r="Q87" s="163"/>
      <c r="R87" s="163"/>
      <c r="S87" s="163"/>
      <c r="T87" s="140" t="s">
        <v>1372</v>
      </c>
    </row>
    <row r="88" spans="1:20" ht="60.75">
      <c r="A88" s="140" t="s">
        <v>838</v>
      </c>
      <c r="B88" s="140" t="s">
        <v>839</v>
      </c>
      <c r="C88" s="163" t="s">
        <v>840</v>
      </c>
      <c r="D88" s="140" t="s">
        <v>841</v>
      </c>
      <c r="E88" s="168">
        <v>12000</v>
      </c>
      <c r="F88" s="163" t="s">
        <v>842</v>
      </c>
      <c r="G88" s="395">
        <v>22433</v>
      </c>
      <c r="H88" s="163"/>
      <c r="I88" s="163"/>
      <c r="J88" s="163"/>
      <c r="K88" s="163"/>
      <c r="L88" s="163"/>
      <c r="M88" s="163"/>
      <c r="N88" s="163"/>
      <c r="O88" s="163"/>
      <c r="P88" s="166">
        <v>12000</v>
      </c>
      <c r="Q88" s="163"/>
      <c r="R88" s="163"/>
      <c r="S88" s="163"/>
      <c r="T88" s="140" t="s">
        <v>1372</v>
      </c>
    </row>
    <row r="89" spans="1:20" ht="101.25">
      <c r="A89" s="140" t="s">
        <v>843</v>
      </c>
      <c r="B89" s="140" t="s">
        <v>844</v>
      </c>
      <c r="C89" s="163" t="s">
        <v>845</v>
      </c>
      <c r="D89" s="140" t="s">
        <v>846</v>
      </c>
      <c r="E89" s="168">
        <v>26000</v>
      </c>
      <c r="F89" s="163" t="s">
        <v>842</v>
      </c>
      <c r="G89" s="395">
        <v>22313</v>
      </c>
      <c r="H89" s="163"/>
      <c r="I89" s="163"/>
      <c r="J89" s="163"/>
      <c r="K89" s="163"/>
      <c r="L89" s="166">
        <v>26000</v>
      </c>
      <c r="M89" s="163"/>
      <c r="N89" s="163"/>
      <c r="O89" s="163"/>
      <c r="P89" s="163"/>
      <c r="Q89" s="163"/>
      <c r="R89" s="163"/>
      <c r="S89" s="163"/>
      <c r="T89" s="140" t="s">
        <v>1372</v>
      </c>
    </row>
    <row r="90" spans="1:20" ht="81">
      <c r="A90" s="140" t="s">
        <v>847</v>
      </c>
      <c r="B90" s="140" t="s">
        <v>848</v>
      </c>
      <c r="C90" s="140" t="s">
        <v>849</v>
      </c>
      <c r="D90" s="163" t="s">
        <v>840</v>
      </c>
      <c r="E90" s="168">
        <v>35000</v>
      </c>
      <c r="F90" s="163" t="s">
        <v>842</v>
      </c>
      <c r="G90" s="140" t="s">
        <v>850</v>
      </c>
      <c r="H90" s="163"/>
      <c r="I90" s="163"/>
      <c r="J90" s="163"/>
      <c r="K90" s="163"/>
      <c r="L90" s="163"/>
      <c r="M90" s="166">
        <v>20000</v>
      </c>
      <c r="N90" s="163"/>
      <c r="O90" s="166">
        <v>15000</v>
      </c>
      <c r="P90" s="163"/>
      <c r="Q90" s="163"/>
      <c r="R90" s="163"/>
      <c r="S90" s="163"/>
      <c r="T90" s="140" t="s">
        <v>1372</v>
      </c>
    </row>
    <row r="91" spans="1:20">
      <c r="A91" s="487" t="s">
        <v>851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</row>
    <row r="92" spans="1:20">
      <c r="A92" s="487" t="s">
        <v>852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</row>
    <row r="93" spans="1:20">
      <c r="A93" s="487" t="s">
        <v>853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</row>
    <row r="94" spans="1:20">
      <c r="A94" s="487" t="s">
        <v>854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</row>
    <row r="95" spans="1:20" ht="47.25">
      <c r="A95" s="824" t="s">
        <v>55</v>
      </c>
      <c r="B95" s="825"/>
      <c r="C95" s="825"/>
      <c r="D95" s="826"/>
      <c r="E95" s="388">
        <f>SUM(E87:E94)</f>
        <v>100000</v>
      </c>
      <c r="F95" s="389"/>
      <c r="G95" s="163"/>
      <c r="H95" s="390">
        <f>SUM(H87:H94)</f>
        <v>0</v>
      </c>
      <c r="I95" s="390">
        <f t="shared" ref="I95:S95" si="1">SUM(I87:I94)</f>
        <v>0</v>
      </c>
      <c r="J95" s="390">
        <f t="shared" si="1"/>
        <v>0</v>
      </c>
      <c r="K95" s="390">
        <f t="shared" si="1"/>
        <v>27000</v>
      </c>
      <c r="L95" s="390">
        <f t="shared" si="1"/>
        <v>26000</v>
      </c>
      <c r="M95" s="390">
        <f t="shared" si="1"/>
        <v>20000</v>
      </c>
      <c r="N95" s="390">
        <f t="shared" si="1"/>
        <v>0</v>
      </c>
      <c r="O95" s="390">
        <f t="shared" si="1"/>
        <v>15000</v>
      </c>
      <c r="P95" s="390">
        <f t="shared" si="1"/>
        <v>12000</v>
      </c>
      <c r="Q95" s="390">
        <f t="shared" si="1"/>
        <v>0</v>
      </c>
      <c r="R95" s="390">
        <f t="shared" si="1"/>
        <v>0</v>
      </c>
      <c r="S95" s="390">
        <f t="shared" si="1"/>
        <v>0</v>
      </c>
      <c r="T95" s="168"/>
    </row>
    <row r="96" spans="1:20" ht="47.25">
      <c r="A96" s="786" t="s">
        <v>1342</v>
      </c>
      <c r="B96" s="786"/>
      <c r="C96" s="786"/>
      <c r="D96" s="786"/>
      <c r="E96" s="469">
        <f>E85+E95</f>
        <v>136300</v>
      </c>
      <c r="F96" s="163"/>
      <c r="G96" s="163"/>
      <c r="H96" s="390">
        <f>H85+H95</f>
        <v>0</v>
      </c>
      <c r="I96" s="390">
        <f t="shared" ref="I96:S96" si="2">I85+I95</f>
        <v>0</v>
      </c>
      <c r="J96" s="390">
        <f t="shared" si="2"/>
        <v>27100</v>
      </c>
      <c r="K96" s="390">
        <f t="shared" si="2"/>
        <v>27000</v>
      </c>
      <c r="L96" s="390">
        <f t="shared" si="2"/>
        <v>26000</v>
      </c>
      <c r="M96" s="390">
        <f t="shared" si="2"/>
        <v>28000</v>
      </c>
      <c r="N96" s="390">
        <f t="shared" si="2"/>
        <v>0</v>
      </c>
      <c r="O96" s="390">
        <f t="shared" si="2"/>
        <v>15000</v>
      </c>
      <c r="P96" s="390">
        <f t="shared" si="2"/>
        <v>13200</v>
      </c>
      <c r="Q96" s="390">
        <f t="shared" si="2"/>
        <v>0</v>
      </c>
      <c r="R96" s="390">
        <f t="shared" si="2"/>
        <v>0</v>
      </c>
      <c r="S96" s="390">
        <f t="shared" si="2"/>
        <v>0</v>
      </c>
      <c r="T96" s="168"/>
    </row>
    <row r="97" spans="5:5">
      <c r="E97" s="630"/>
    </row>
  </sheetData>
  <mergeCells count="28">
    <mergeCell ref="A96:D96"/>
    <mergeCell ref="A95:D95"/>
    <mergeCell ref="L74:L75"/>
    <mergeCell ref="M74:M75"/>
    <mergeCell ref="N74:N75"/>
    <mergeCell ref="E74:E75"/>
    <mergeCell ref="F74:F75"/>
    <mergeCell ref="H74:H75"/>
    <mergeCell ref="I74:I75"/>
    <mergeCell ref="J74:J75"/>
    <mergeCell ref="K74:K75"/>
    <mergeCell ref="A85:D85"/>
    <mergeCell ref="A16:T16"/>
    <mergeCell ref="A70:T70"/>
    <mergeCell ref="A71:D71"/>
    <mergeCell ref="A73:A75"/>
    <mergeCell ref="B73:B75"/>
    <mergeCell ref="C73:C75"/>
    <mergeCell ref="D73:D75"/>
    <mergeCell ref="E73:F73"/>
    <mergeCell ref="G73:G75"/>
    <mergeCell ref="H73:S73"/>
    <mergeCell ref="T73:T75"/>
    <mergeCell ref="R74:R75"/>
    <mergeCell ref="S74:S75"/>
    <mergeCell ref="O74:O75"/>
    <mergeCell ref="P74:P75"/>
    <mergeCell ref="Q74:Q75"/>
  </mergeCells>
  <pageMargins left="0.23622047244094491" right="0.23622047244094491" top="0.74803149606299213" bottom="0.74803149606299213" header="0.31496062992125984" footer="0.31496062992125984"/>
  <pageSetup paperSize="9" scale="68" firstPageNumber="97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1" manualBreakCount="1">
    <brk id="85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view="pageLayout" topLeftCell="A64" zoomScaleNormal="100" workbookViewId="0">
      <selection activeCell="A70" sqref="A70:T70"/>
    </sheetView>
  </sheetViews>
  <sheetFormatPr defaultRowHeight="24"/>
  <cols>
    <col min="1" max="4" width="20.625" style="65" customWidth="1"/>
    <col min="5" max="5" width="12.625" style="65" customWidth="1"/>
    <col min="6" max="7" width="10.625" style="65" customWidth="1"/>
    <col min="8" max="19" width="5.5" style="65" customWidth="1"/>
    <col min="20" max="20" width="12.625" style="65" customWidth="1"/>
    <col min="21" max="16384" width="9" style="65"/>
  </cols>
  <sheetData>
    <row r="1" spans="1:20" s="36" customFormat="1" ht="20.25"/>
    <row r="2" spans="1:20" s="36" customFormat="1" ht="20.25"/>
    <row r="3" spans="1:20" s="36" customFormat="1" ht="20.25"/>
    <row r="4" spans="1:20" s="36" customFormat="1" ht="20.25"/>
    <row r="5" spans="1:20" s="36" customFormat="1" ht="20.25"/>
    <row r="6" spans="1:20" s="36" customFormat="1" ht="20.25"/>
    <row r="7" spans="1:20" s="36" customFormat="1" ht="20.25"/>
    <row r="8" spans="1:20" s="36" customFormat="1" ht="20.25"/>
    <row r="9" spans="1:20" s="36" customFormat="1" ht="20.25"/>
    <row r="10" spans="1:20" s="36" customFormat="1" ht="20.25"/>
    <row r="11" spans="1:20" s="36" customFormat="1" ht="20.25"/>
    <row r="12" spans="1:20" s="36" customFormat="1" ht="20.25"/>
    <row r="13" spans="1:20" s="36" customFormat="1" ht="20.25"/>
    <row r="14" spans="1:20" s="36" customFormat="1" ht="20.25"/>
    <row r="15" spans="1:20" s="36" customFormat="1" ht="20.25"/>
    <row r="16" spans="1:20" s="36" customFormat="1" ht="45.75">
      <c r="A16" s="803" t="s">
        <v>43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 ht="20.2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 ht="20.2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 ht="20.2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 ht="20.2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 ht="20.2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 ht="20.2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 ht="20.2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 ht="20.2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 ht="20.2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 ht="2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 ht="20.2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 ht="20.2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 ht="20.2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 ht="20.25"/>
    <row r="31" spans="1:20" s="36" customFormat="1" ht="20.25"/>
    <row r="32" spans="1:20" s="36" customFormat="1" ht="20.25"/>
    <row r="33" s="36" customFormat="1" ht="20.25"/>
    <row r="34" s="36" customFormat="1" ht="20.25"/>
    <row r="35" s="36" customFormat="1" ht="20.25"/>
    <row r="36" s="36" customFormat="1" ht="20.25"/>
    <row r="37" s="36" customFormat="1" ht="20.25"/>
    <row r="38" s="36" customFormat="1" ht="20.25"/>
    <row r="39" s="36" customFormat="1" ht="20.25"/>
    <row r="40" s="36" customFormat="1" ht="20.25"/>
    <row r="41" s="36" customFormat="1" ht="20.25"/>
    <row r="42" s="36" customFormat="1" ht="20.25"/>
    <row r="43" s="36" customFormat="1" ht="20.25"/>
    <row r="44" s="36" customFormat="1" ht="20.25"/>
    <row r="45" s="36" customFormat="1" ht="20.25"/>
    <row r="46" s="36" customFormat="1" ht="20.25"/>
    <row r="47" s="36" customFormat="1" ht="20.25"/>
    <row r="48" s="36" customFormat="1" ht="20.25"/>
    <row r="49" spans="1:20" s="36" customFormat="1" ht="20.25"/>
    <row r="50" spans="1:20" s="36" customFormat="1" ht="20.25"/>
    <row r="51" spans="1:20" s="36" customFormat="1" ht="20.25"/>
    <row r="52" spans="1:20" s="36" customFormat="1" ht="20.25"/>
    <row r="53" spans="1:20" s="36" customFormat="1" ht="20.25"/>
    <row r="54" spans="1:20" s="36" customFormat="1" ht="20.25"/>
    <row r="55" spans="1:20" s="36" customFormat="1" ht="20.25"/>
    <row r="56" spans="1:20" s="36" customFormat="1" ht="20.25"/>
    <row r="57" spans="1:20" s="36" customFormat="1" ht="20.25"/>
    <row r="58" spans="1:20" s="36" customFormat="1" ht="20.25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 ht="20.2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 ht="20.2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 ht="20.2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 ht="20.2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 ht="20.2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 ht="20.2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 ht="20.2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 ht="20.2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 ht="20.2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36" customFormat="1" ht="20.2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 s="36" customFormat="1" ht="20.2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>
      <c r="A70" s="827" t="s">
        <v>1301</v>
      </c>
      <c r="B70" s="827"/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</row>
    <row r="71" spans="1:20">
      <c r="A71" s="820" t="s">
        <v>43</v>
      </c>
      <c r="B71" s="820"/>
      <c r="C71" s="820"/>
      <c r="D71" s="820"/>
    </row>
    <row r="72" spans="1:20" ht="10.5" customHeight="1"/>
    <row r="73" spans="1:20">
      <c r="A73" s="730" t="s">
        <v>0</v>
      </c>
      <c r="B73" s="730" t="s">
        <v>1</v>
      </c>
      <c r="C73" s="730" t="s">
        <v>17</v>
      </c>
      <c r="D73" s="730" t="s">
        <v>18</v>
      </c>
      <c r="E73" s="730" t="s">
        <v>2</v>
      </c>
      <c r="F73" s="730"/>
      <c r="G73" s="730" t="s">
        <v>19</v>
      </c>
      <c r="H73" s="730" t="s">
        <v>3</v>
      </c>
      <c r="I73" s="730"/>
      <c r="J73" s="730"/>
      <c r="K73" s="730"/>
      <c r="L73" s="730"/>
      <c r="M73" s="730"/>
      <c r="N73" s="730"/>
      <c r="O73" s="730"/>
      <c r="P73" s="730"/>
      <c r="Q73" s="730"/>
      <c r="R73" s="730"/>
      <c r="S73" s="730"/>
      <c r="T73" s="732" t="s">
        <v>20</v>
      </c>
    </row>
    <row r="74" spans="1:20">
      <c r="A74" s="730"/>
      <c r="B74" s="730"/>
      <c r="C74" s="730"/>
      <c r="D74" s="730"/>
      <c r="E74" s="730" t="s">
        <v>21</v>
      </c>
      <c r="F74" s="730" t="s">
        <v>4</v>
      </c>
      <c r="G74" s="730"/>
      <c r="H74" s="730" t="s">
        <v>5</v>
      </c>
      <c r="I74" s="730" t="s">
        <v>6</v>
      </c>
      <c r="J74" s="730" t="s">
        <v>7</v>
      </c>
      <c r="K74" s="730" t="s">
        <v>8</v>
      </c>
      <c r="L74" s="730" t="s">
        <v>9</v>
      </c>
      <c r="M74" s="730" t="s">
        <v>10</v>
      </c>
      <c r="N74" s="730" t="s">
        <v>42</v>
      </c>
      <c r="O74" s="730" t="s">
        <v>12</v>
      </c>
      <c r="P74" s="730" t="s">
        <v>13</v>
      </c>
      <c r="Q74" s="730" t="s">
        <v>14</v>
      </c>
      <c r="R74" s="730" t="s">
        <v>15</v>
      </c>
      <c r="S74" s="730" t="s">
        <v>16</v>
      </c>
      <c r="T74" s="733"/>
    </row>
    <row r="75" spans="1:20">
      <c r="A75" s="730"/>
      <c r="B75" s="730"/>
      <c r="C75" s="730"/>
      <c r="D75" s="730"/>
      <c r="E75" s="730"/>
      <c r="F75" s="730"/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4"/>
    </row>
    <row r="76" spans="1:20" ht="182.25">
      <c r="A76" s="12" t="s">
        <v>30</v>
      </c>
      <c r="B76" s="371" t="s">
        <v>44</v>
      </c>
      <c r="C76" s="12" t="s">
        <v>32</v>
      </c>
      <c r="D76" s="12" t="s">
        <v>36</v>
      </c>
      <c r="E76" s="124">
        <v>52800</v>
      </c>
      <c r="F76" s="12" t="s">
        <v>38</v>
      </c>
      <c r="G76" s="12" t="s">
        <v>48</v>
      </c>
      <c r="H76" s="12"/>
      <c r="I76" s="631">
        <v>26400</v>
      </c>
      <c r="J76" s="12"/>
      <c r="K76" s="12"/>
      <c r="L76" s="12"/>
      <c r="M76" s="631"/>
      <c r="N76" s="12"/>
      <c r="O76" s="620">
        <v>26400</v>
      </c>
      <c r="P76" s="631"/>
      <c r="Q76" s="12"/>
      <c r="R76" s="620"/>
      <c r="S76" s="12"/>
      <c r="T76" s="12" t="s">
        <v>1374</v>
      </c>
    </row>
    <row r="77" spans="1:20" ht="162">
      <c r="A77" s="123" t="s">
        <v>31</v>
      </c>
      <c r="B77" s="12" t="s">
        <v>45</v>
      </c>
      <c r="C77" s="12" t="s">
        <v>32</v>
      </c>
      <c r="D77" s="12" t="s">
        <v>37</v>
      </c>
      <c r="E77" s="124">
        <v>10000</v>
      </c>
      <c r="F77" s="12" t="s">
        <v>38</v>
      </c>
      <c r="G77" s="12" t="s">
        <v>46</v>
      </c>
      <c r="H77" s="12"/>
      <c r="I77" s="631"/>
      <c r="J77" s="631">
        <v>2500</v>
      </c>
      <c r="K77" s="133"/>
      <c r="L77" s="631">
        <v>2500</v>
      </c>
      <c r="M77" s="133"/>
      <c r="N77" s="631">
        <v>2500</v>
      </c>
      <c r="O77" s="133"/>
      <c r="P77" s="631">
        <v>2500</v>
      </c>
      <c r="Q77" s="631"/>
      <c r="R77" s="631"/>
      <c r="S77" s="12"/>
      <c r="T77" s="12" t="s">
        <v>1374</v>
      </c>
    </row>
    <row r="78" spans="1:20" ht="81">
      <c r="A78" s="12" t="s">
        <v>33</v>
      </c>
      <c r="B78" s="12" t="s">
        <v>34</v>
      </c>
      <c r="C78" s="12" t="s">
        <v>32</v>
      </c>
      <c r="D78" s="12" t="s">
        <v>35</v>
      </c>
      <c r="E78" s="124">
        <v>40000</v>
      </c>
      <c r="F78" s="12" t="s">
        <v>38</v>
      </c>
      <c r="G78" s="594">
        <v>22276</v>
      </c>
      <c r="H78" s="12"/>
      <c r="I78" s="12"/>
      <c r="J78" s="631">
        <v>40000</v>
      </c>
      <c r="K78" s="12"/>
      <c r="L78" s="12"/>
      <c r="M78" s="12"/>
      <c r="N78" s="12"/>
      <c r="O78" s="12"/>
      <c r="P78" s="12"/>
      <c r="Q78" s="12"/>
      <c r="R78" s="12"/>
      <c r="S78" s="12"/>
      <c r="T78" s="12" t="s">
        <v>1374</v>
      </c>
    </row>
    <row r="79" spans="1:20" ht="202.5">
      <c r="A79" s="12" t="s">
        <v>39</v>
      </c>
      <c r="B79" s="12" t="s">
        <v>1304</v>
      </c>
      <c r="C79" s="12" t="s">
        <v>32</v>
      </c>
      <c r="D79" s="12" t="s">
        <v>40</v>
      </c>
      <c r="E79" s="124">
        <v>250000</v>
      </c>
      <c r="F79" s="12" t="s">
        <v>41</v>
      </c>
      <c r="G79" s="12" t="s">
        <v>47</v>
      </c>
      <c r="H79" s="210"/>
      <c r="I79" s="210"/>
      <c r="J79" s="210"/>
      <c r="K79" s="210"/>
      <c r="L79" s="631">
        <v>250000</v>
      </c>
      <c r="M79" s="210"/>
      <c r="N79" s="210"/>
      <c r="O79" s="210"/>
      <c r="P79" s="210"/>
      <c r="Q79" s="210"/>
      <c r="R79" s="210"/>
      <c r="S79" s="210"/>
      <c r="T79" s="12" t="s">
        <v>1374</v>
      </c>
    </row>
    <row r="80" spans="1:20" ht="62.25">
      <c r="A80" s="723" t="s">
        <v>55</v>
      </c>
      <c r="B80" s="723"/>
      <c r="C80" s="723"/>
      <c r="D80" s="723"/>
      <c r="E80" s="125">
        <f>SUM(E76:E79)</f>
        <v>352800</v>
      </c>
      <c r="F80" s="121"/>
      <c r="G80" s="121"/>
      <c r="H80" s="126">
        <f>SUM(H76:H79)</f>
        <v>0</v>
      </c>
      <c r="I80" s="126">
        <f t="shared" ref="I80:S80" si="0">SUM(I76:I79)</f>
        <v>26400</v>
      </c>
      <c r="J80" s="126">
        <f t="shared" si="0"/>
        <v>42500</v>
      </c>
      <c r="K80" s="126">
        <f t="shared" si="0"/>
        <v>0</v>
      </c>
      <c r="L80" s="126">
        <f t="shared" si="0"/>
        <v>252500</v>
      </c>
      <c r="M80" s="126">
        <f t="shared" si="0"/>
        <v>0</v>
      </c>
      <c r="N80" s="126">
        <f t="shared" si="0"/>
        <v>2500</v>
      </c>
      <c r="O80" s="126">
        <f t="shared" si="0"/>
        <v>26400</v>
      </c>
      <c r="P80" s="126">
        <f t="shared" si="0"/>
        <v>2500</v>
      </c>
      <c r="Q80" s="126">
        <f t="shared" si="0"/>
        <v>0</v>
      </c>
      <c r="R80" s="126">
        <f t="shared" si="0"/>
        <v>0</v>
      </c>
      <c r="S80" s="126">
        <f t="shared" si="0"/>
        <v>0</v>
      </c>
      <c r="T80" s="127"/>
    </row>
    <row r="81" spans="5:6">
      <c r="E81" s="128">
        <f>SUM(E76:E78)</f>
        <v>102800</v>
      </c>
      <c r="F81" s="65" t="s">
        <v>38</v>
      </c>
    </row>
  </sheetData>
  <mergeCells count="26">
    <mergeCell ref="E73:F73"/>
    <mergeCell ref="G73:G75"/>
    <mergeCell ref="S74:S75"/>
    <mergeCell ref="H73:S73"/>
    <mergeCell ref="T73:T75"/>
    <mergeCell ref="E74:E75"/>
    <mergeCell ref="F74:F75"/>
    <mergeCell ref="H74:H75"/>
    <mergeCell ref="I74:I75"/>
    <mergeCell ref="O74:O75"/>
    <mergeCell ref="A16:T16"/>
    <mergeCell ref="P74:P75"/>
    <mergeCell ref="Q74:Q75"/>
    <mergeCell ref="R74:R75"/>
    <mergeCell ref="A80:D80"/>
    <mergeCell ref="J74:J75"/>
    <mergeCell ref="K74:K75"/>
    <mergeCell ref="L74:L75"/>
    <mergeCell ref="M74:M75"/>
    <mergeCell ref="N74:N75"/>
    <mergeCell ref="A70:T70"/>
    <mergeCell ref="A71:D71"/>
    <mergeCell ref="A73:A75"/>
    <mergeCell ref="B73:B75"/>
    <mergeCell ref="C73:C75"/>
    <mergeCell ref="D73:D75"/>
  </mergeCells>
  <pageMargins left="0.23622047244094491" right="0.23622047244094491" top="0.74803149606299213" bottom="0.74803149606299213" header="0.31496062992125984" footer="0.31496062992125984"/>
  <pageSetup paperSize="9" scale="68" firstPageNumber="101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view="pageBreakPreview" topLeftCell="A84" zoomScale="90" zoomScaleNormal="100" zoomScaleSheetLayoutView="90" workbookViewId="0">
      <selection activeCell="G87" sqref="G87:G89"/>
    </sheetView>
  </sheetViews>
  <sheetFormatPr defaultColWidth="9.125" defaultRowHeight="20.25"/>
  <cols>
    <col min="1" max="4" width="20.625" style="8" customWidth="1"/>
    <col min="5" max="5" width="12.625" style="8" customWidth="1"/>
    <col min="6" max="7" width="10.625" style="8" customWidth="1"/>
    <col min="8" max="19" width="5.5" style="8" customWidth="1"/>
    <col min="20" max="20" width="12.625" style="8" customWidth="1"/>
    <col min="21" max="16384" width="9.125" style="8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1710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pans="1:20" s="36" customFormat="1"/>
    <row r="50" spans="1:20" s="36" customFormat="1"/>
    <row r="51" spans="1:20" s="36" customFormat="1"/>
    <row r="52" spans="1:20" s="36" customFormat="1"/>
    <row r="53" spans="1:20" s="36" customFormat="1"/>
    <row r="54" spans="1:20" s="36" customFormat="1"/>
    <row r="55" spans="1:20" s="36" customFormat="1"/>
    <row r="56" spans="1:20" s="36" customFormat="1"/>
    <row r="57" spans="1:20" s="36" customFormat="1"/>
    <row r="58" spans="1:20" s="36" customFormat="1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36" customForma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 s="36" customFormat="1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 s="65" customFormat="1" ht="24">
      <c r="A70" s="707" t="s">
        <v>1301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</row>
    <row r="71" spans="1:20" s="65" customFormat="1" ht="24">
      <c r="A71" s="820" t="s">
        <v>1710</v>
      </c>
      <c r="B71" s="820"/>
      <c r="C71" s="820"/>
      <c r="D71" s="820"/>
    </row>
    <row r="72" spans="1:20" s="65" customFormat="1" ht="10.5" customHeight="1"/>
    <row r="73" spans="1:20" s="36" customFormat="1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0" s="36" customFormat="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11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0"/>
    </row>
    <row r="75" spans="1:20" s="36" customForma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20">
      <c r="A76" s="828" t="s">
        <v>1583</v>
      </c>
      <c r="B76" s="828"/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</row>
    <row r="77" spans="1:20" s="50" customFormat="1" ht="141.75">
      <c r="A77" s="11" t="s">
        <v>1588</v>
      </c>
      <c r="B77" s="11" t="s">
        <v>855</v>
      </c>
      <c r="C77" s="11" t="s">
        <v>856</v>
      </c>
      <c r="D77" s="11" t="s">
        <v>857</v>
      </c>
      <c r="E77" s="298">
        <v>85220</v>
      </c>
      <c r="F77" s="11" t="s">
        <v>858</v>
      </c>
      <c r="G77" s="632" t="s">
        <v>859</v>
      </c>
      <c r="H77" s="203"/>
      <c r="I77" s="203"/>
      <c r="J77" s="203"/>
      <c r="K77" s="203"/>
      <c r="L77" s="203"/>
      <c r="M77" s="203">
        <v>40000</v>
      </c>
      <c r="N77" s="203"/>
      <c r="O77" s="203"/>
      <c r="P77" s="203">
        <v>45220</v>
      </c>
      <c r="Q77" s="203"/>
      <c r="R77" s="203"/>
      <c r="S77" s="203"/>
      <c r="T77" s="11" t="s">
        <v>72</v>
      </c>
    </row>
    <row r="78" spans="1:20" s="50" customFormat="1" ht="121.5">
      <c r="A78" s="11" t="s">
        <v>1587</v>
      </c>
      <c r="B78" s="11" t="s">
        <v>1526</v>
      </c>
      <c r="C78" s="11" t="s">
        <v>1527</v>
      </c>
      <c r="D78" s="11" t="s">
        <v>1528</v>
      </c>
      <c r="E78" s="298">
        <v>20000</v>
      </c>
      <c r="F78" s="11" t="s">
        <v>858</v>
      </c>
      <c r="G78" s="633" t="s">
        <v>1210</v>
      </c>
      <c r="H78" s="203"/>
      <c r="I78" s="203"/>
      <c r="J78" s="203"/>
      <c r="K78" s="203"/>
      <c r="L78" s="203"/>
      <c r="M78" s="203">
        <v>20000</v>
      </c>
      <c r="N78" s="203"/>
      <c r="O78" s="203"/>
      <c r="P78" s="203"/>
      <c r="Q78" s="203"/>
      <c r="R78" s="203"/>
      <c r="S78" s="203"/>
      <c r="T78" s="11"/>
    </row>
    <row r="79" spans="1:20" s="50" customFormat="1" ht="263.25">
      <c r="A79" s="143" t="s">
        <v>1586</v>
      </c>
      <c r="B79" s="143" t="s">
        <v>1581</v>
      </c>
      <c r="C79" s="143" t="s">
        <v>860</v>
      </c>
      <c r="D79" s="143" t="s">
        <v>861</v>
      </c>
      <c r="E79" s="391">
        <v>3600</v>
      </c>
      <c r="F79" s="11" t="s">
        <v>858</v>
      </c>
      <c r="G79" s="634" t="s">
        <v>862</v>
      </c>
      <c r="H79" s="203"/>
      <c r="I79" s="203">
        <v>900</v>
      </c>
      <c r="J79" s="203"/>
      <c r="K79" s="203">
        <v>900</v>
      </c>
      <c r="L79" s="203"/>
      <c r="M79" s="203"/>
      <c r="N79" s="203"/>
      <c r="O79" s="203">
        <v>900</v>
      </c>
      <c r="P79" s="203"/>
      <c r="Q79" s="203">
        <v>900</v>
      </c>
      <c r="R79" s="203"/>
      <c r="S79" s="203"/>
      <c r="T79" s="11" t="s">
        <v>72</v>
      </c>
    </row>
    <row r="80" spans="1:20" s="36" customFormat="1">
      <c r="A80" s="720" t="s">
        <v>0</v>
      </c>
      <c r="B80" s="720" t="s">
        <v>1</v>
      </c>
      <c r="C80" s="720" t="s">
        <v>17</v>
      </c>
      <c r="D80" s="720" t="s">
        <v>18</v>
      </c>
      <c r="E80" s="720" t="s">
        <v>2</v>
      </c>
      <c r="F80" s="720"/>
      <c r="G80" s="720" t="s">
        <v>19</v>
      </c>
      <c r="H80" s="720" t="s">
        <v>3</v>
      </c>
      <c r="I80" s="720"/>
      <c r="J80" s="720"/>
      <c r="K80" s="720"/>
      <c r="L80" s="720"/>
      <c r="M80" s="720"/>
      <c r="N80" s="720"/>
      <c r="O80" s="720"/>
      <c r="P80" s="720"/>
      <c r="Q80" s="720"/>
      <c r="R80" s="720"/>
      <c r="S80" s="720"/>
      <c r="T80" s="720" t="s">
        <v>20</v>
      </c>
    </row>
    <row r="81" spans="1:20" s="36" customFormat="1">
      <c r="A81" s="720"/>
      <c r="B81" s="720"/>
      <c r="C81" s="720"/>
      <c r="D81" s="720"/>
      <c r="E81" s="720" t="s">
        <v>21</v>
      </c>
      <c r="F81" s="720" t="s">
        <v>4</v>
      </c>
      <c r="G81" s="720"/>
      <c r="H81" s="720" t="s">
        <v>5</v>
      </c>
      <c r="I81" s="720" t="s">
        <v>6</v>
      </c>
      <c r="J81" s="720" t="s">
        <v>7</v>
      </c>
      <c r="K81" s="720" t="s">
        <v>8</v>
      </c>
      <c r="L81" s="720" t="s">
        <v>9</v>
      </c>
      <c r="M81" s="720" t="s">
        <v>10</v>
      </c>
      <c r="N81" s="720" t="s">
        <v>11</v>
      </c>
      <c r="O81" s="720" t="s">
        <v>12</v>
      </c>
      <c r="P81" s="720" t="s">
        <v>13</v>
      </c>
      <c r="Q81" s="720" t="s">
        <v>14</v>
      </c>
      <c r="R81" s="720" t="s">
        <v>15</v>
      </c>
      <c r="S81" s="720" t="s">
        <v>16</v>
      </c>
      <c r="T81" s="720"/>
    </row>
    <row r="82" spans="1:20" s="36" customFormat="1">
      <c r="A82" s="720"/>
      <c r="B82" s="720"/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</row>
    <row r="83" spans="1:20" s="50" customFormat="1" ht="141.75">
      <c r="A83" s="11" t="s">
        <v>1584</v>
      </c>
      <c r="B83" s="11" t="s">
        <v>1582</v>
      </c>
      <c r="C83" s="11" t="s">
        <v>863</v>
      </c>
      <c r="D83" s="11" t="s">
        <v>861</v>
      </c>
      <c r="E83" s="298">
        <v>54600</v>
      </c>
      <c r="F83" s="11" t="s">
        <v>858</v>
      </c>
      <c r="G83" s="634" t="s">
        <v>864</v>
      </c>
      <c r="H83" s="203"/>
      <c r="I83" s="203"/>
      <c r="J83" s="203"/>
      <c r="K83" s="203">
        <v>18200</v>
      </c>
      <c r="L83" s="203"/>
      <c r="M83" s="203">
        <v>18200</v>
      </c>
      <c r="N83" s="203"/>
      <c r="O83" s="203"/>
      <c r="P83" s="203">
        <v>18200</v>
      </c>
      <c r="Q83" s="203"/>
      <c r="R83" s="203"/>
      <c r="S83" s="203"/>
      <c r="T83" s="11"/>
    </row>
    <row r="84" spans="1:20" s="50" customFormat="1" ht="101.25">
      <c r="A84" s="11" t="s">
        <v>1585</v>
      </c>
      <c r="B84" s="11" t="s">
        <v>865</v>
      </c>
      <c r="C84" s="11" t="s">
        <v>866</v>
      </c>
      <c r="D84" s="11" t="s">
        <v>867</v>
      </c>
      <c r="E84" s="298">
        <v>16200</v>
      </c>
      <c r="F84" s="11" t="s">
        <v>858</v>
      </c>
      <c r="G84" s="634" t="s">
        <v>868</v>
      </c>
      <c r="H84" s="203"/>
      <c r="I84" s="203"/>
      <c r="J84" s="203"/>
      <c r="K84" s="203"/>
      <c r="L84" s="203"/>
      <c r="M84" s="203"/>
      <c r="N84" s="203">
        <v>16200</v>
      </c>
      <c r="O84" s="203"/>
      <c r="P84" s="203"/>
      <c r="Q84" s="203"/>
      <c r="R84" s="203"/>
      <c r="S84" s="203"/>
      <c r="T84" s="11" t="s">
        <v>72</v>
      </c>
    </row>
    <row r="85" spans="1:20" s="50" customFormat="1" ht="60.75">
      <c r="A85" s="11" t="s">
        <v>1590</v>
      </c>
      <c r="B85" s="11" t="s">
        <v>869</v>
      </c>
      <c r="C85" s="11" t="s">
        <v>870</v>
      </c>
      <c r="D85" s="11" t="s">
        <v>871</v>
      </c>
      <c r="E85" s="298">
        <v>7920</v>
      </c>
      <c r="F85" s="11" t="s">
        <v>858</v>
      </c>
      <c r="G85" s="634" t="s">
        <v>872</v>
      </c>
      <c r="H85" s="203"/>
      <c r="I85" s="203"/>
      <c r="J85" s="203"/>
      <c r="K85" s="203"/>
      <c r="L85" s="203">
        <v>3960</v>
      </c>
      <c r="M85" s="203"/>
      <c r="N85" s="203"/>
      <c r="O85" s="203">
        <v>3960</v>
      </c>
      <c r="P85" s="203"/>
      <c r="Q85" s="203"/>
      <c r="R85" s="203"/>
      <c r="S85" s="203"/>
      <c r="T85" s="11" t="s">
        <v>72</v>
      </c>
    </row>
    <row r="86" spans="1:20" s="636" customFormat="1" ht="54.75">
      <c r="A86" s="720" t="s">
        <v>55</v>
      </c>
      <c r="B86" s="720"/>
      <c r="C86" s="720"/>
      <c r="D86" s="720"/>
      <c r="E86" s="635">
        <f>SUM(E77:E85)</f>
        <v>187540</v>
      </c>
      <c r="F86" s="216"/>
      <c r="G86" s="216"/>
      <c r="H86" s="300">
        <f>SUM(H77:H85)</f>
        <v>0</v>
      </c>
      <c r="I86" s="300">
        <f t="shared" ref="I86:S86" si="0">SUM(I77:I85)</f>
        <v>900</v>
      </c>
      <c r="J86" s="300">
        <f t="shared" si="0"/>
        <v>0</v>
      </c>
      <c r="K86" s="300">
        <f t="shared" si="0"/>
        <v>19100</v>
      </c>
      <c r="L86" s="300">
        <f t="shared" si="0"/>
        <v>3960</v>
      </c>
      <c r="M86" s="300">
        <f t="shared" si="0"/>
        <v>78200</v>
      </c>
      <c r="N86" s="300">
        <f t="shared" si="0"/>
        <v>16200</v>
      </c>
      <c r="O86" s="300">
        <f t="shared" si="0"/>
        <v>4860</v>
      </c>
      <c r="P86" s="300">
        <f t="shared" si="0"/>
        <v>63420</v>
      </c>
      <c r="Q86" s="300">
        <f t="shared" si="0"/>
        <v>900</v>
      </c>
      <c r="R86" s="300">
        <f t="shared" si="0"/>
        <v>0</v>
      </c>
      <c r="S86" s="300">
        <f t="shared" si="0"/>
        <v>0</v>
      </c>
      <c r="T86" s="215"/>
    </row>
    <row r="87" spans="1:20" s="36" customFormat="1">
      <c r="A87" s="720" t="s">
        <v>0</v>
      </c>
      <c r="B87" s="720" t="s">
        <v>1</v>
      </c>
      <c r="C87" s="720" t="s">
        <v>17</v>
      </c>
      <c r="D87" s="720" t="s">
        <v>18</v>
      </c>
      <c r="E87" s="720" t="s">
        <v>2</v>
      </c>
      <c r="F87" s="720"/>
      <c r="G87" s="720" t="s">
        <v>19</v>
      </c>
      <c r="H87" s="720" t="s">
        <v>3</v>
      </c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 t="s">
        <v>20</v>
      </c>
    </row>
    <row r="88" spans="1:20" s="36" customFormat="1">
      <c r="A88" s="720"/>
      <c r="B88" s="720"/>
      <c r="C88" s="720"/>
      <c r="D88" s="720"/>
      <c r="E88" s="720" t="s">
        <v>21</v>
      </c>
      <c r="F88" s="720" t="s">
        <v>4</v>
      </c>
      <c r="G88" s="720"/>
      <c r="H88" s="720" t="s">
        <v>5</v>
      </c>
      <c r="I88" s="720" t="s">
        <v>6</v>
      </c>
      <c r="J88" s="720" t="s">
        <v>7</v>
      </c>
      <c r="K88" s="720" t="s">
        <v>8</v>
      </c>
      <c r="L88" s="720" t="s">
        <v>9</v>
      </c>
      <c r="M88" s="720" t="s">
        <v>10</v>
      </c>
      <c r="N88" s="720" t="s">
        <v>11</v>
      </c>
      <c r="O88" s="720" t="s">
        <v>12</v>
      </c>
      <c r="P88" s="720" t="s">
        <v>13</v>
      </c>
      <c r="Q88" s="720" t="s">
        <v>14</v>
      </c>
      <c r="R88" s="720" t="s">
        <v>15</v>
      </c>
      <c r="S88" s="720" t="s">
        <v>16</v>
      </c>
      <c r="T88" s="720"/>
    </row>
    <row r="89" spans="1:20" s="36" customFormat="1">
      <c r="A89" s="720"/>
      <c r="B89" s="720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</row>
    <row r="90" spans="1:20">
      <c r="A90" s="828" t="s">
        <v>1589</v>
      </c>
      <c r="B90" s="828"/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</row>
    <row r="91" spans="1:20" s="50" customFormat="1" ht="81">
      <c r="A91" s="11" t="s">
        <v>873</v>
      </c>
      <c r="B91" s="11" t="s">
        <v>874</v>
      </c>
      <c r="C91" s="11" t="s">
        <v>875</v>
      </c>
      <c r="D91" s="11" t="s">
        <v>876</v>
      </c>
      <c r="E91" s="298">
        <v>169200</v>
      </c>
      <c r="F91" s="11" t="s">
        <v>877</v>
      </c>
      <c r="G91" s="634" t="s">
        <v>878</v>
      </c>
      <c r="H91" s="203"/>
      <c r="I91" s="203">
        <v>84600</v>
      </c>
      <c r="J91" s="203"/>
      <c r="K91" s="203"/>
      <c r="L91" s="203"/>
      <c r="M91" s="203"/>
      <c r="N91" s="203"/>
      <c r="O91" s="203"/>
      <c r="P91" s="203">
        <v>84600</v>
      </c>
      <c r="Q91" s="203"/>
      <c r="R91" s="203"/>
      <c r="S91" s="203"/>
      <c r="T91" s="11" t="s">
        <v>879</v>
      </c>
    </row>
    <row r="92" spans="1:20" s="50" customFormat="1" ht="81">
      <c r="A92" s="11" t="s">
        <v>880</v>
      </c>
      <c r="B92" s="11" t="s">
        <v>881</v>
      </c>
      <c r="C92" s="11" t="s">
        <v>882</v>
      </c>
      <c r="D92" s="11" t="s">
        <v>883</v>
      </c>
      <c r="E92" s="298"/>
      <c r="F92" s="11" t="s">
        <v>884</v>
      </c>
      <c r="G92" s="634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11" t="s">
        <v>72</v>
      </c>
    </row>
    <row r="93" spans="1:20" s="636" customFormat="1" ht="61.5" customHeight="1">
      <c r="A93" s="720" t="s">
        <v>55</v>
      </c>
      <c r="B93" s="720"/>
      <c r="C93" s="720"/>
      <c r="D93" s="720"/>
      <c r="E93" s="635">
        <f>SUM(E91:E92)</f>
        <v>169200</v>
      </c>
      <c r="F93" s="216"/>
      <c r="G93" s="216"/>
      <c r="H93" s="300">
        <f>SUM(H91:H92)</f>
        <v>0</v>
      </c>
      <c r="I93" s="300">
        <f t="shared" ref="I93:S93" si="1">SUM(I91:I92)</f>
        <v>84600</v>
      </c>
      <c r="J93" s="300">
        <f t="shared" si="1"/>
        <v>0</v>
      </c>
      <c r="K93" s="300">
        <f t="shared" si="1"/>
        <v>0</v>
      </c>
      <c r="L93" s="300">
        <f t="shared" si="1"/>
        <v>0</v>
      </c>
      <c r="M93" s="300">
        <f t="shared" si="1"/>
        <v>0</v>
      </c>
      <c r="N93" s="300">
        <f t="shared" si="1"/>
        <v>0</v>
      </c>
      <c r="O93" s="300">
        <f t="shared" si="1"/>
        <v>0</v>
      </c>
      <c r="P93" s="300">
        <f t="shared" si="1"/>
        <v>84600</v>
      </c>
      <c r="Q93" s="300">
        <f t="shared" si="1"/>
        <v>0</v>
      </c>
      <c r="R93" s="300">
        <f t="shared" si="1"/>
        <v>0</v>
      </c>
      <c r="S93" s="300">
        <f t="shared" si="1"/>
        <v>0</v>
      </c>
      <c r="T93" s="216"/>
    </row>
    <row r="94" spans="1:20" s="40" customFormat="1" ht="67.5" customHeight="1">
      <c r="A94" s="763" t="s">
        <v>1342</v>
      </c>
      <c r="B94" s="763"/>
      <c r="C94" s="763"/>
      <c r="D94" s="763"/>
      <c r="E94" s="111">
        <f>SUM(E93,E86)</f>
        <v>356740</v>
      </c>
      <c r="F94" s="367"/>
      <c r="G94" s="367"/>
      <c r="H94" s="563">
        <f>SUM(H93,H86)</f>
        <v>0</v>
      </c>
      <c r="I94" s="563">
        <f t="shared" ref="I94:S94" si="2">SUM(I93,I86)</f>
        <v>85500</v>
      </c>
      <c r="J94" s="563">
        <f t="shared" si="2"/>
        <v>0</v>
      </c>
      <c r="K94" s="563">
        <f t="shared" si="2"/>
        <v>19100</v>
      </c>
      <c r="L94" s="563">
        <f t="shared" si="2"/>
        <v>3960</v>
      </c>
      <c r="M94" s="563">
        <f t="shared" si="2"/>
        <v>78200</v>
      </c>
      <c r="N94" s="563">
        <f t="shared" si="2"/>
        <v>16200</v>
      </c>
      <c r="O94" s="563">
        <f t="shared" si="2"/>
        <v>4860</v>
      </c>
      <c r="P94" s="563">
        <f t="shared" si="2"/>
        <v>148020</v>
      </c>
      <c r="Q94" s="563">
        <f t="shared" si="2"/>
        <v>900</v>
      </c>
      <c r="R94" s="563">
        <f t="shared" si="2"/>
        <v>0</v>
      </c>
      <c r="S94" s="563">
        <f t="shared" si="2"/>
        <v>0</v>
      </c>
      <c r="T94" s="367"/>
    </row>
  </sheetData>
  <mergeCells count="74">
    <mergeCell ref="T80:T82"/>
    <mergeCell ref="E81:E82"/>
    <mergeCell ref="F81:F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C80:C82"/>
    <mergeCell ref="D80:D82"/>
    <mergeCell ref="E80:F80"/>
    <mergeCell ref="G80:G82"/>
    <mergeCell ref="H80:S80"/>
    <mergeCell ref="P74:P75"/>
    <mergeCell ref="A86:D86"/>
    <mergeCell ref="A70:T70"/>
    <mergeCell ref="A71:D71"/>
    <mergeCell ref="A73:A75"/>
    <mergeCell ref="B73:B75"/>
    <mergeCell ref="C73:C75"/>
    <mergeCell ref="D73:D75"/>
    <mergeCell ref="E73:F73"/>
    <mergeCell ref="G73:G75"/>
    <mergeCell ref="H73:S73"/>
    <mergeCell ref="Q74:Q75"/>
    <mergeCell ref="R74:R75"/>
    <mergeCell ref="S74:S75"/>
    <mergeCell ref="A80:A82"/>
    <mergeCell ref="B80:B82"/>
    <mergeCell ref="A16:T16"/>
    <mergeCell ref="A94:D94"/>
    <mergeCell ref="A93:D93"/>
    <mergeCell ref="T73:T75"/>
    <mergeCell ref="E74:E75"/>
    <mergeCell ref="F74:F75"/>
    <mergeCell ref="H74:H75"/>
    <mergeCell ref="I74:I75"/>
    <mergeCell ref="J74:J75"/>
    <mergeCell ref="K74:K75"/>
    <mergeCell ref="L74:L75"/>
    <mergeCell ref="M74:M75"/>
    <mergeCell ref="N74:N75"/>
    <mergeCell ref="A90:T90"/>
    <mergeCell ref="A76:T76"/>
    <mergeCell ref="O74:O75"/>
    <mergeCell ref="R88:R89"/>
    <mergeCell ref="A87:A89"/>
    <mergeCell ref="B87:B89"/>
    <mergeCell ref="C87:C89"/>
    <mergeCell ref="D87:D89"/>
    <mergeCell ref="E87:F87"/>
    <mergeCell ref="S88:S89"/>
    <mergeCell ref="G87:G89"/>
    <mergeCell ref="H87:S87"/>
    <mergeCell ref="T87:T89"/>
    <mergeCell ref="E88:E89"/>
    <mergeCell ref="F88:F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105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2" manualBreakCount="2">
    <brk id="79" max="19" man="1"/>
    <brk id="86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view="pageLayout" topLeftCell="A103" zoomScale="90" zoomScaleNormal="100" zoomScaleSheetLayoutView="100" zoomScalePageLayoutView="90" workbookViewId="0">
      <selection activeCell="A103" sqref="A103:D103"/>
    </sheetView>
  </sheetViews>
  <sheetFormatPr defaultRowHeight="20.25"/>
  <cols>
    <col min="1" max="4" width="20.625" style="8" customWidth="1"/>
    <col min="5" max="5" width="12.625" style="8" customWidth="1"/>
    <col min="6" max="7" width="10.625" style="8" customWidth="1"/>
    <col min="8" max="19" width="5.5" style="8" customWidth="1"/>
    <col min="20" max="20" width="12.625" style="8" customWidth="1"/>
    <col min="21" max="21" width="10.75" style="8" bestFit="1" customWidth="1"/>
    <col min="22" max="16384" width="9" style="8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1711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pans="1:20" s="36" customFormat="1"/>
    <row r="50" spans="1:20" s="36" customFormat="1"/>
    <row r="51" spans="1:20" s="36" customFormat="1"/>
    <row r="52" spans="1:20" s="36" customFormat="1"/>
    <row r="53" spans="1:20" s="36" customFormat="1"/>
    <row r="54" spans="1:20" s="36" customFormat="1"/>
    <row r="55" spans="1:20" s="36" customFormat="1"/>
    <row r="56" spans="1:20" s="36" customFormat="1"/>
    <row r="57" spans="1:20" s="36" customFormat="1"/>
    <row r="58" spans="1:20" s="36" customFormat="1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36" customForma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 s="36" customFormat="1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 s="1" customFormat="1" ht="24">
      <c r="A70" s="715" t="s">
        <v>1301</v>
      </c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</row>
    <row r="71" spans="1:20" s="1" customFormat="1" ht="24">
      <c r="A71" s="829" t="s">
        <v>1302</v>
      </c>
      <c r="B71" s="829"/>
      <c r="C71" s="829"/>
      <c r="D71" s="829"/>
    </row>
    <row r="72" spans="1:20" s="1" customFormat="1" ht="10.5" customHeight="1"/>
    <row r="73" spans="1:20" s="36" customFormat="1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20" s="36" customFormat="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11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0"/>
    </row>
    <row r="75" spans="1:20" s="36" customForma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20" s="36" customFormat="1">
      <c r="A76" s="740" t="s">
        <v>454</v>
      </c>
      <c r="B76" s="740"/>
      <c r="C76" s="740"/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</row>
    <row r="77" spans="1:20" s="36" customFormat="1" ht="60.75">
      <c r="A77" s="12" t="s">
        <v>455</v>
      </c>
      <c r="B77" s="12" t="s">
        <v>456</v>
      </c>
      <c r="C77" s="437" t="s">
        <v>457</v>
      </c>
      <c r="D77" s="140" t="s">
        <v>458</v>
      </c>
      <c r="E77" s="124">
        <v>25280</v>
      </c>
      <c r="F77" s="12" t="s">
        <v>184</v>
      </c>
      <c r="G77" s="623">
        <v>22341</v>
      </c>
      <c r="H77" s="637"/>
      <c r="I77" s="637"/>
      <c r="J77" s="637"/>
      <c r="K77" s="637"/>
      <c r="L77" s="637"/>
      <c r="M77" s="604">
        <v>25280</v>
      </c>
      <c r="N77" s="637"/>
      <c r="O77" s="637"/>
      <c r="P77" s="637"/>
      <c r="Q77" s="637"/>
      <c r="R77" s="637"/>
      <c r="S77" s="637"/>
      <c r="T77" s="12" t="s">
        <v>459</v>
      </c>
    </row>
    <row r="78" spans="1:20" s="36" customFormat="1" ht="101.25">
      <c r="A78" s="12" t="s">
        <v>460</v>
      </c>
      <c r="B78" s="12" t="s">
        <v>461</v>
      </c>
      <c r="C78" s="12" t="s">
        <v>462</v>
      </c>
      <c r="D78" s="12" t="s">
        <v>463</v>
      </c>
      <c r="E78" s="124">
        <v>16260</v>
      </c>
      <c r="F78" s="12" t="s">
        <v>184</v>
      </c>
      <c r="G78" s="12" t="s">
        <v>464</v>
      </c>
      <c r="H78" s="635"/>
      <c r="I78" s="635"/>
      <c r="J78" s="635"/>
      <c r="K78" s="635"/>
      <c r="L78" s="635"/>
      <c r="M78" s="635"/>
      <c r="N78" s="635"/>
      <c r="O78" s="635"/>
      <c r="P78" s="635"/>
      <c r="Q78" s="604">
        <v>16260</v>
      </c>
      <c r="R78" s="635"/>
      <c r="S78" s="635"/>
      <c r="T78" s="12" t="s">
        <v>459</v>
      </c>
    </row>
    <row r="79" spans="1:20" s="36" customFormat="1" ht="47.25">
      <c r="A79" s="830" t="s">
        <v>336</v>
      </c>
      <c r="B79" s="830"/>
      <c r="C79" s="830"/>
      <c r="D79" s="830"/>
      <c r="E79" s="222">
        <f>E77+E78</f>
        <v>41540</v>
      </c>
      <c r="F79" s="18"/>
      <c r="G79" s="18"/>
      <c r="H79" s="704">
        <f>H77+H78</f>
        <v>0</v>
      </c>
      <c r="I79" s="704">
        <f t="shared" ref="I79:S79" si="0">I77+I78</f>
        <v>0</v>
      </c>
      <c r="J79" s="704">
        <f t="shared" si="0"/>
        <v>0</v>
      </c>
      <c r="K79" s="704">
        <f t="shared" si="0"/>
        <v>0</v>
      </c>
      <c r="L79" s="704">
        <f t="shared" si="0"/>
        <v>0</v>
      </c>
      <c r="M79" s="704">
        <f t="shared" si="0"/>
        <v>25280</v>
      </c>
      <c r="N79" s="704">
        <f t="shared" si="0"/>
        <v>0</v>
      </c>
      <c r="O79" s="704">
        <f t="shared" si="0"/>
        <v>0</v>
      </c>
      <c r="P79" s="704">
        <f t="shared" si="0"/>
        <v>0</v>
      </c>
      <c r="Q79" s="704">
        <f t="shared" si="0"/>
        <v>16260</v>
      </c>
      <c r="R79" s="704">
        <f t="shared" si="0"/>
        <v>0</v>
      </c>
      <c r="S79" s="704">
        <f t="shared" si="0"/>
        <v>0</v>
      </c>
      <c r="T79" s="360"/>
    </row>
    <row r="80" spans="1:20" s="36" customFormat="1">
      <c r="A80" s="802" t="s">
        <v>465</v>
      </c>
      <c r="B80" s="802"/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</row>
    <row r="81" spans="1:20" s="36" customFormat="1">
      <c r="A81" s="792" t="s">
        <v>466</v>
      </c>
      <c r="B81" s="792"/>
      <c r="C81" s="792"/>
      <c r="D81" s="792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</row>
    <row r="82" spans="1:20" s="36" customFormat="1" ht="121.5">
      <c r="A82" s="140" t="s">
        <v>467</v>
      </c>
      <c r="B82" s="140" t="s">
        <v>468</v>
      </c>
      <c r="C82" s="140" t="s">
        <v>469</v>
      </c>
      <c r="D82" s="140" t="s">
        <v>470</v>
      </c>
      <c r="E82" s="444">
        <v>43040</v>
      </c>
      <c r="F82" s="175" t="s">
        <v>471</v>
      </c>
      <c r="G82" s="140" t="s">
        <v>472</v>
      </c>
      <c r="H82" s="142"/>
      <c r="I82" s="142">
        <v>10760</v>
      </c>
      <c r="J82" s="142"/>
      <c r="K82" s="142"/>
      <c r="L82" s="142"/>
      <c r="M82" s="142">
        <v>10760</v>
      </c>
      <c r="N82" s="142"/>
      <c r="O82" s="142">
        <v>10760</v>
      </c>
      <c r="P82" s="142"/>
      <c r="Q82" s="142"/>
      <c r="R82" s="142">
        <v>10760</v>
      </c>
      <c r="S82" s="142"/>
      <c r="T82" s="12" t="s">
        <v>473</v>
      </c>
    </row>
    <row r="83" spans="1:20" s="36" customFormat="1" ht="81">
      <c r="A83" s="140" t="s">
        <v>474</v>
      </c>
      <c r="B83" s="140" t="s">
        <v>475</v>
      </c>
      <c r="C83" s="140" t="s">
        <v>476</v>
      </c>
      <c r="D83" s="140" t="s">
        <v>477</v>
      </c>
      <c r="E83" s="444">
        <v>50000</v>
      </c>
      <c r="F83" s="175" t="s">
        <v>471</v>
      </c>
      <c r="G83" s="163" t="s">
        <v>290</v>
      </c>
      <c r="H83" s="142"/>
      <c r="I83" s="142">
        <v>10000</v>
      </c>
      <c r="J83" s="142"/>
      <c r="K83" s="142">
        <v>10000</v>
      </c>
      <c r="L83" s="142"/>
      <c r="M83" s="142">
        <v>10000</v>
      </c>
      <c r="N83" s="142"/>
      <c r="O83" s="142">
        <v>10000</v>
      </c>
      <c r="P83" s="142"/>
      <c r="Q83" s="142">
        <v>10000</v>
      </c>
      <c r="R83" s="142"/>
      <c r="S83" s="142"/>
      <c r="T83" s="12" t="s">
        <v>473</v>
      </c>
    </row>
    <row r="84" spans="1:20" s="36" customFormat="1" ht="60.75">
      <c r="A84" s="140" t="s">
        <v>478</v>
      </c>
      <c r="B84" s="448" t="s">
        <v>479</v>
      </c>
      <c r="C84" s="448" t="s">
        <v>480</v>
      </c>
      <c r="D84" s="140" t="s">
        <v>481</v>
      </c>
      <c r="E84" s="444">
        <v>9320</v>
      </c>
      <c r="F84" s="175" t="s">
        <v>471</v>
      </c>
      <c r="G84" s="638" t="s">
        <v>482</v>
      </c>
      <c r="H84" s="142"/>
      <c r="I84" s="142">
        <v>4000</v>
      </c>
      <c r="J84" s="142">
        <v>5430</v>
      </c>
      <c r="K84" s="142"/>
      <c r="L84" s="142"/>
      <c r="M84" s="142"/>
      <c r="N84" s="142"/>
      <c r="O84" s="142"/>
      <c r="P84" s="142"/>
      <c r="Q84" s="142"/>
      <c r="R84" s="142"/>
      <c r="S84" s="142"/>
      <c r="T84" s="12" t="s">
        <v>473</v>
      </c>
    </row>
    <row r="85" spans="1:20" s="337" customFormat="1">
      <c r="A85" s="792" t="s">
        <v>483</v>
      </c>
      <c r="B85" s="792"/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  <c r="T85" s="792"/>
    </row>
    <row r="86" spans="1:20" s="36" customFormat="1" ht="40.5">
      <c r="A86" s="140" t="s">
        <v>484</v>
      </c>
      <c r="B86" s="448"/>
      <c r="C86" s="448"/>
      <c r="D86" s="140"/>
      <c r="E86" s="177"/>
      <c r="F86" s="175" t="s">
        <v>471</v>
      </c>
      <c r="G86" s="392" t="s">
        <v>290</v>
      </c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2" t="s">
        <v>473</v>
      </c>
    </row>
    <row r="87" spans="1:20" s="36" customFormat="1" ht="81">
      <c r="A87" s="437" t="s">
        <v>485</v>
      </c>
      <c r="B87" s="140" t="s">
        <v>486</v>
      </c>
      <c r="C87" s="393" t="s">
        <v>487</v>
      </c>
      <c r="D87" s="393" t="s">
        <v>488</v>
      </c>
      <c r="E87" s="454">
        <v>1500000</v>
      </c>
      <c r="F87" s="448" t="s">
        <v>489</v>
      </c>
      <c r="G87" s="392" t="s">
        <v>290</v>
      </c>
      <c r="H87" s="394"/>
      <c r="I87" s="394"/>
      <c r="J87" s="394">
        <v>200000</v>
      </c>
      <c r="K87" s="394"/>
      <c r="L87" s="394"/>
      <c r="M87" s="394">
        <v>550000</v>
      </c>
      <c r="N87" s="394"/>
      <c r="O87" s="394">
        <v>550000</v>
      </c>
      <c r="P87" s="394"/>
      <c r="Q87" s="394">
        <v>200000</v>
      </c>
      <c r="R87" s="394"/>
      <c r="S87" s="394"/>
      <c r="T87" s="12" t="s">
        <v>490</v>
      </c>
    </row>
    <row r="88" spans="1:20" s="36" customFormat="1" ht="60.75">
      <c r="A88" s="437" t="s">
        <v>491</v>
      </c>
      <c r="B88" s="140" t="s">
        <v>492</v>
      </c>
      <c r="C88" s="393" t="s">
        <v>493</v>
      </c>
      <c r="D88" s="393" t="s">
        <v>494</v>
      </c>
      <c r="E88" s="454">
        <v>783000</v>
      </c>
      <c r="F88" s="448" t="s">
        <v>489</v>
      </c>
      <c r="G88" s="392" t="s">
        <v>290</v>
      </c>
      <c r="H88" s="394"/>
      <c r="I88" s="394"/>
      <c r="J88" s="394">
        <v>140000</v>
      </c>
      <c r="K88" s="394"/>
      <c r="L88" s="394"/>
      <c r="M88" s="394">
        <v>220000</v>
      </c>
      <c r="N88" s="394"/>
      <c r="O88" s="394">
        <v>220000</v>
      </c>
      <c r="P88" s="394"/>
      <c r="Q88" s="394">
        <v>203000</v>
      </c>
      <c r="R88" s="394"/>
      <c r="S88" s="394"/>
      <c r="T88" s="12" t="s">
        <v>490</v>
      </c>
    </row>
    <row r="89" spans="1:20" s="36" customFormat="1" ht="101.25">
      <c r="A89" s="140" t="s">
        <v>495</v>
      </c>
      <c r="B89" s="140" t="s">
        <v>496</v>
      </c>
      <c r="C89" s="140" t="s">
        <v>497</v>
      </c>
      <c r="D89" s="140" t="s">
        <v>498</v>
      </c>
      <c r="E89" s="454">
        <v>92000</v>
      </c>
      <c r="F89" s="175" t="s">
        <v>471</v>
      </c>
      <c r="G89" s="392" t="s">
        <v>290</v>
      </c>
      <c r="H89" s="394"/>
      <c r="I89" s="394"/>
      <c r="J89" s="394"/>
      <c r="K89" s="394"/>
      <c r="L89" s="394"/>
      <c r="M89" s="394"/>
      <c r="N89" s="394"/>
      <c r="O89" s="394"/>
      <c r="P89" s="394"/>
      <c r="Q89" s="394">
        <v>92000</v>
      </c>
      <c r="R89" s="394"/>
      <c r="S89" s="394"/>
      <c r="T89" s="12" t="s">
        <v>490</v>
      </c>
    </row>
    <row r="90" spans="1:20" s="36" customFormat="1" ht="121.5">
      <c r="A90" s="140" t="s">
        <v>499</v>
      </c>
      <c r="B90" s="140" t="s">
        <v>500</v>
      </c>
      <c r="C90" s="140" t="s">
        <v>501</v>
      </c>
      <c r="D90" s="140" t="s">
        <v>502</v>
      </c>
      <c r="E90" s="454">
        <v>50200</v>
      </c>
      <c r="F90" s="175" t="s">
        <v>471</v>
      </c>
      <c r="G90" s="395" t="s">
        <v>503</v>
      </c>
      <c r="H90" s="394"/>
      <c r="I90" s="394"/>
      <c r="J90" s="394"/>
      <c r="K90" s="394"/>
      <c r="L90" s="394"/>
      <c r="M90" s="394"/>
      <c r="N90" s="394">
        <v>50200</v>
      </c>
      <c r="O90" s="394"/>
      <c r="P90" s="394"/>
      <c r="Q90" s="394"/>
      <c r="R90" s="394"/>
      <c r="S90" s="394"/>
      <c r="T90" s="12" t="s">
        <v>490</v>
      </c>
    </row>
    <row r="91" spans="1:20" s="36" customFormat="1">
      <c r="A91" s="792" t="s">
        <v>504</v>
      </c>
      <c r="B91" s="792"/>
      <c r="C91" s="792"/>
      <c r="D91" s="792"/>
      <c r="E91" s="792"/>
      <c r="F91" s="792"/>
      <c r="G91" s="792"/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/>
      <c r="S91" s="792"/>
      <c r="T91" s="792"/>
    </row>
    <row r="92" spans="1:20" s="36" customFormat="1" ht="121.5">
      <c r="A92" s="140" t="s">
        <v>505</v>
      </c>
      <c r="B92" s="140" t="s">
        <v>506</v>
      </c>
      <c r="C92" s="140" t="s">
        <v>507</v>
      </c>
      <c r="D92" s="140" t="s">
        <v>508</v>
      </c>
      <c r="E92" s="141">
        <v>194000</v>
      </c>
      <c r="F92" s="175" t="s">
        <v>471</v>
      </c>
      <c r="G92" s="395">
        <v>22251</v>
      </c>
      <c r="H92" s="394"/>
      <c r="I92" s="394"/>
      <c r="J92" s="394">
        <v>194000</v>
      </c>
      <c r="K92" s="394"/>
      <c r="L92" s="394"/>
      <c r="M92" s="394"/>
      <c r="N92" s="394"/>
      <c r="O92" s="394"/>
      <c r="P92" s="394"/>
      <c r="Q92" s="394"/>
      <c r="R92" s="394"/>
      <c r="S92" s="394"/>
      <c r="T92" s="12" t="s">
        <v>509</v>
      </c>
    </row>
    <row r="93" spans="1:20" s="36" customFormat="1" ht="81">
      <c r="A93" s="140" t="s">
        <v>510</v>
      </c>
      <c r="B93" s="140" t="s">
        <v>511</v>
      </c>
      <c r="C93" s="140" t="s">
        <v>512</v>
      </c>
      <c r="D93" s="140" t="s">
        <v>513</v>
      </c>
      <c r="E93" s="454">
        <v>30000</v>
      </c>
      <c r="F93" s="175" t="s">
        <v>471</v>
      </c>
      <c r="G93" s="395" t="s">
        <v>514</v>
      </c>
      <c r="H93" s="394"/>
      <c r="I93" s="394"/>
      <c r="J93" s="394"/>
      <c r="K93" s="394"/>
      <c r="L93" s="394"/>
      <c r="M93" s="394"/>
      <c r="N93" s="394"/>
      <c r="O93" s="394"/>
      <c r="P93" s="394">
        <v>30000</v>
      </c>
      <c r="Q93" s="394"/>
      <c r="R93" s="394"/>
      <c r="S93" s="394"/>
      <c r="T93" s="12" t="s">
        <v>515</v>
      </c>
    </row>
    <row r="94" spans="1:20" s="36" customFormat="1" ht="121.5">
      <c r="A94" s="140" t="s">
        <v>516</v>
      </c>
      <c r="B94" s="140" t="s">
        <v>517</v>
      </c>
      <c r="C94" s="140" t="s">
        <v>518</v>
      </c>
      <c r="D94" s="140" t="s">
        <v>519</v>
      </c>
      <c r="E94" s="454">
        <v>200000</v>
      </c>
      <c r="F94" s="175" t="s">
        <v>471</v>
      </c>
      <c r="G94" s="395">
        <v>22251</v>
      </c>
      <c r="H94" s="394"/>
      <c r="I94" s="394"/>
      <c r="J94" s="394">
        <v>200000</v>
      </c>
      <c r="K94" s="394"/>
      <c r="L94" s="394"/>
      <c r="M94" s="394"/>
      <c r="N94" s="394"/>
      <c r="O94" s="394"/>
      <c r="P94" s="394"/>
      <c r="Q94" s="394"/>
      <c r="R94" s="394"/>
      <c r="S94" s="394"/>
      <c r="T94" s="12" t="s">
        <v>515</v>
      </c>
    </row>
    <row r="95" spans="1:20" s="36" customFormat="1" ht="81">
      <c r="A95" s="140" t="s">
        <v>520</v>
      </c>
      <c r="B95" s="140" t="s">
        <v>521</v>
      </c>
      <c r="C95" s="140" t="s">
        <v>522</v>
      </c>
      <c r="D95" s="140" t="s">
        <v>519</v>
      </c>
      <c r="E95" s="454">
        <v>330000</v>
      </c>
      <c r="F95" s="175" t="s">
        <v>471</v>
      </c>
      <c r="G95" s="395" t="s">
        <v>523</v>
      </c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>
        <v>330000</v>
      </c>
      <c r="S95" s="394"/>
      <c r="T95" s="12" t="s">
        <v>515</v>
      </c>
    </row>
    <row r="96" spans="1:20" s="36" customFormat="1">
      <c r="A96" s="796" t="s">
        <v>524</v>
      </c>
      <c r="B96" s="796"/>
      <c r="C96" s="796"/>
      <c r="D96" s="796"/>
      <c r="E96" s="796"/>
      <c r="F96" s="796"/>
      <c r="G96" s="796"/>
      <c r="H96" s="796"/>
      <c r="I96" s="796"/>
      <c r="J96" s="796"/>
      <c r="K96" s="796"/>
      <c r="L96" s="796"/>
      <c r="M96" s="796"/>
      <c r="N96" s="796"/>
      <c r="O96" s="796"/>
      <c r="P96" s="796"/>
      <c r="Q96" s="796"/>
      <c r="R96" s="796"/>
      <c r="S96" s="796"/>
      <c r="T96" s="796"/>
    </row>
    <row r="97" spans="1:21" s="36" customFormat="1" ht="101.25">
      <c r="A97" s="140" t="s">
        <v>525</v>
      </c>
      <c r="B97" s="140" t="s">
        <v>526</v>
      </c>
      <c r="C97" s="140" t="s">
        <v>527</v>
      </c>
      <c r="D97" s="140" t="s">
        <v>528</v>
      </c>
      <c r="E97" s="454">
        <v>300000</v>
      </c>
      <c r="F97" s="175" t="s">
        <v>471</v>
      </c>
      <c r="G97" s="392" t="s">
        <v>290</v>
      </c>
      <c r="H97" s="394"/>
      <c r="I97" s="394"/>
      <c r="J97" s="394"/>
      <c r="K97" s="394">
        <v>60000</v>
      </c>
      <c r="L97" s="394"/>
      <c r="M97" s="394"/>
      <c r="N97" s="394">
        <v>100000</v>
      </c>
      <c r="O97" s="394"/>
      <c r="P97" s="394">
        <v>100000</v>
      </c>
      <c r="Q97" s="394"/>
      <c r="R97" s="394">
        <v>40000</v>
      </c>
      <c r="S97" s="394"/>
      <c r="T97" s="12" t="s">
        <v>490</v>
      </c>
    </row>
    <row r="98" spans="1:21" s="36" customFormat="1" ht="81">
      <c r="A98" s="140" t="s">
        <v>529</v>
      </c>
      <c r="B98" s="140" t="s">
        <v>530</v>
      </c>
      <c r="C98" s="140" t="s">
        <v>531</v>
      </c>
      <c r="D98" s="140" t="s">
        <v>528</v>
      </c>
      <c r="E98" s="177"/>
      <c r="F98" s="175"/>
      <c r="G98" s="392" t="s">
        <v>290</v>
      </c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12" t="s">
        <v>490</v>
      </c>
    </row>
    <row r="99" spans="1:21" s="36" customFormat="1">
      <c r="A99" s="792" t="s">
        <v>532</v>
      </c>
      <c r="B99" s="792"/>
      <c r="C99" s="792"/>
      <c r="D99" s="792"/>
      <c r="E99" s="792"/>
      <c r="F99" s="792"/>
      <c r="G99" s="792"/>
      <c r="H99" s="792"/>
      <c r="I99" s="792"/>
      <c r="J99" s="792"/>
      <c r="K99" s="792"/>
      <c r="L99" s="792"/>
      <c r="M99" s="792"/>
      <c r="N99" s="792"/>
      <c r="O99" s="792"/>
      <c r="P99" s="792"/>
      <c r="Q99" s="792"/>
      <c r="R99" s="792"/>
      <c r="S99" s="792"/>
      <c r="T99" s="792"/>
    </row>
    <row r="100" spans="1:21" s="36" customFormat="1" ht="101.25">
      <c r="A100" s="140" t="s">
        <v>533</v>
      </c>
      <c r="B100" s="140" t="s">
        <v>534</v>
      </c>
      <c r="C100" s="140" t="s">
        <v>535</v>
      </c>
      <c r="D100" s="140" t="s">
        <v>536</v>
      </c>
      <c r="E100" s="444">
        <v>50200</v>
      </c>
      <c r="F100" s="175" t="s">
        <v>471</v>
      </c>
      <c r="G100" s="395" t="s">
        <v>537</v>
      </c>
      <c r="H100" s="394"/>
      <c r="I100" s="394">
        <v>50200</v>
      </c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12" t="s">
        <v>538</v>
      </c>
    </row>
    <row r="101" spans="1:21" s="36" customFormat="1" ht="81">
      <c r="A101" s="140" t="s">
        <v>539</v>
      </c>
      <c r="B101" s="140" t="s">
        <v>540</v>
      </c>
      <c r="C101" s="381" t="s">
        <v>541</v>
      </c>
      <c r="D101" s="140" t="s">
        <v>542</v>
      </c>
      <c r="E101" s="444">
        <v>100000</v>
      </c>
      <c r="F101" s="175" t="s">
        <v>471</v>
      </c>
      <c r="G101" s="392" t="s">
        <v>290</v>
      </c>
      <c r="H101" s="394"/>
      <c r="I101" s="394"/>
      <c r="J101" s="394"/>
      <c r="K101" s="394">
        <v>20000</v>
      </c>
      <c r="L101" s="394"/>
      <c r="M101" s="394"/>
      <c r="N101" s="394">
        <v>30000</v>
      </c>
      <c r="O101" s="394"/>
      <c r="P101" s="394">
        <v>30000</v>
      </c>
      <c r="Q101" s="394"/>
      <c r="R101" s="394">
        <v>20000</v>
      </c>
      <c r="S101" s="394"/>
      <c r="T101" s="12" t="s">
        <v>538</v>
      </c>
    </row>
    <row r="102" spans="1:21" s="36" customFormat="1" ht="81">
      <c r="A102" s="140" t="s">
        <v>543</v>
      </c>
      <c r="B102" s="140" t="s">
        <v>540</v>
      </c>
      <c r="C102" s="381" t="s">
        <v>541</v>
      </c>
      <c r="D102" s="140" t="s">
        <v>542</v>
      </c>
      <c r="E102" s="175"/>
      <c r="F102" s="175"/>
      <c r="G102" s="392" t="s">
        <v>290</v>
      </c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12" t="s">
        <v>538</v>
      </c>
    </row>
    <row r="103" spans="1:21" s="36" customFormat="1" ht="63.75" customHeight="1">
      <c r="A103" s="723" t="s">
        <v>336</v>
      </c>
      <c r="B103" s="723"/>
      <c r="C103" s="723"/>
      <c r="D103" s="723"/>
      <c r="E103" s="212">
        <f>SUM(E82:E102)</f>
        <v>3731760</v>
      </c>
      <c r="F103" s="79"/>
      <c r="G103" s="79"/>
      <c r="H103" s="705">
        <f>SUM(H82:H102)</f>
        <v>0</v>
      </c>
      <c r="I103" s="705">
        <f t="shared" ref="I103:S103" si="1">SUM(I82:I102)</f>
        <v>74960</v>
      </c>
      <c r="J103" s="705">
        <f t="shared" si="1"/>
        <v>739430</v>
      </c>
      <c r="K103" s="705">
        <f t="shared" si="1"/>
        <v>90000</v>
      </c>
      <c r="L103" s="705">
        <f t="shared" si="1"/>
        <v>0</v>
      </c>
      <c r="M103" s="705">
        <f t="shared" si="1"/>
        <v>790760</v>
      </c>
      <c r="N103" s="705">
        <f t="shared" si="1"/>
        <v>180200</v>
      </c>
      <c r="O103" s="705">
        <f t="shared" si="1"/>
        <v>790760</v>
      </c>
      <c r="P103" s="705">
        <f t="shared" si="1"/>
        <v>160000</v>
      </c>
      <c r="Q103" s="705">
        <f t="shared" si="1"/>
        <v>505000</v>
      </c>
      <c r="R103" s="705">
        <f t="shared" si="1"/>
        <v>400760</v>
      </c>
      <c r="S103" s="705">
        <f t="shared" si="1"/>
        <v>0</v>
      </c>
      <c r="T103" s="79"/>
      <c r="U103" s="639"/>
    </row>
    <row r="104" spans="1:21" s="36" customFormat="1">
      <c r="A104" s="802" t="s">
        <v>544</v>
      </c>
      <c r="B104" s="802"/>
      <c r="C104" s="802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  <c r="S104" s="802"/>
      <c r="T104" s="802"/>
    </row>
    <row r="105" spans="1:21" s="36" customFormat="1">
      <c r="A105" s="792" t="s">
        <v>545</v>
      </c>
      <c r="B105" s="792"/>
      <c r="C105" s="792"/>
      <c r="D105" s="792"/>
      <c r="E105" s="792"/>
      <c r="F105" s="792"/>
      <c r="G105" s="792"/>
      <c r="H105" s="792"/>
      <c r="I105" s="792"/>
      <c r="J105" s="792"/>
      <c r="K105" s="792"/>
      <c r="L105" s="792"/>
      <c r="M105" s="792"/>
      <c r="N105" s="792"/>
      <c r="O105" s="792"/>
      <c r="P105" s="792"/>
      <c r="Q105" s="792"/>
      <c r="R105" s="792"/>
      <c r="S105" s="792"/>
      <c r="T105" s="792"/>
    </row>
    <row r="106" spans="1:21" s="36" customFormat="1" ht="81">
      <c r="A106" s="437" t="s">
        <v>546</v>
      </c>
      <c r="B106" s="140" t="s">
        <v>547</v>
      </c>
      <c r="C106" s="140" t="s">
        <v>548</v>
      </c>
      <c r="D106" s="140" t="s">
        <v>549</v>
      </c>
      <c r="E106" s="444">
        <v>59100</v>
      </c>
      <c r="F106" s="381" t="s">
        <v>320</v>
      </c>
      <c r="G106" s="396" t="s">
        <v>537</v>
      </c>
      <c r="H106" s="142"/>
      <c r="I106" s="142">
        <v>59100</v>
      </c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2" t="s">
        <v>550</v>
      </c>
    </row>
    <row r="107" spans="1:21" s="36" customFormat="1" ht="101.25">
      <c r="A107" s="140" t="s">
        <v>551</v>
      </c>
      <c r="B107" s="437" t="s">
        <v>552</v>
      </c>
      <c r="C107" s="437" t="s">
        <v>553</v>
      </c>
      <c r="D107" s="140" t="s">
        <v>554</v>
      </c>
      <c r="E107" s="444">
        <v>50400</v>
      </c>
      <c r="F107" s="448" t="s">
        <v>320</v>
      </c>
      <c r="G107" s="448" t="s">
        <v>555</v>
      </c>
      <c r="H107" s="142"/>
      <c r="I107" s="142"/>
      <c r="J107" s="142"/>
      <c r="K107" s="142">
        <v>50400</v>
      </c>
      <c r="L107" s="142"/>
      <c r="M107" s="142"/>
      <c r="N107" s="142"/>
      <c r="O107" s="142"/>
      <c r="P107" s="142"/>
      <c r="Q107" s="142"/>
      <c r="R107" s="142"/>
      <c r="S107" s="142"/>
      <c r="T107" s="12" t="s">
        <v>550</v>
      </c>
    </row>
    <row r="108" spans="1:21" s="36" customFormat="1" ht="141.75">
      <c r="A108" s="140" t="s">
        <v>556</v>
      </c>
      <c r="B108" s="140" t="s">
        <v>557</v>
      </c>
      <c r="C108" s="140" t="s">
        <v>558</v>
      </c>
      <c r="D108" s="140" t="s">
        <v>559</v>
      </c>
      <c r="E108" s="454">
        <v>12800</v>
      </c>
      <c r="F108" s="448" t="s">
        <v>320</v>
      </c>
      <c r="G108" s="397" t="s">
        <v>560</v>
      </c>
      <c r="H108" s="142"/>
      <c r="I108" s="142"/>
      <c r="J108" s="142"/>
      <c r="K108" s="142"/>
      <c r="L108" s="142">
        <v>12800</v>
      </c>
      <c r="M108" s="142"/>
      <c r="N108" s="142"/>
      <c r="O108" s="142"/>
      <c r="P108" s="142"/>
      <c r="Q108" s="142"/>
      <c r="R108" s="142"/>
      <c r="S108" s="142"/>
      <c r="T108" s="12" t="s">
        <v>550</v>
      </c>
    </row>
    <row r="109" spans="1:21" s="36" customFormat="1" ht="101.25">
      <c r="A109" s="140" t="s">
        <v>561</v>
      </c>
      <c r="B109" s="140" t="s">
        <v>562</v>
      </c>
      <c r="C109" s="140" t="s">
        <v>558</v>
      </c>
      <c r="D109" s="140" t="s">
        <v>559</v>
      </c>
      <c r="E109" s="454">
        <v>46000</v>
      </c>
      <c r="F109" s="448" t="s">
        <v>320</v>
      </c>
      <c r="G109" s="397" t="s">
        <v>563</v>
      </c>
      <c r="H109" s="142"/>
      <c r="I109" s="142"/>
      <c r="J109" s="142"/>
      <c r="K109" s="142"/>
      <c r="L109" s="142"/>
      <c r="M109" s="142">
        <v>46000</v>
      </c>
      <c r="N109" s="142"/>
      <c r="O109" s="142"/>
      <c r="P109" s="142"/>
      <c r="Q109" s="142"/>
      <c r="R109" s="142"/>
      <c r="S109" s="142"/>
      <c r="T109" s="12" t="s">
        <v>550</v>
      </c>
    </row>
    <row r="110" spans="1:21" s="36" customFormat="1" ht="81">
      <c r="A110" s="437" t="s">
        <v>564</v>
      </c>
      <c r="B110" s="140" t="s">
        <v>565</v>
      </c>
      <c r="C110" s="140" t="s">
        <v>566</v>
      </c>
      <c r="D110" s="140" t="s">
        <v>567</v>
      </c>
      <c r="E110" s="444">
        <v>120000</v>
      </c>
      <c r="F110" s="381" t="s">
        <v>568</v>
      </c>
      <c r="G110" s="398">
        <v>22282</v>
      </c>
      <c r="H110" s="392"/>
      <c r="I110" s="142"/>
      <c r="J110" s="142"/>
      <c r="K110" s="142">
        <v>120000</v>
      </c>
      <c r="L110" s="142"/>
      <c r="M110" s="142"/>
      <c r="N110" s="142"/>
      <c r="O110" s="142"/>
      <c r="P110" s="142"/>
      <c r="Q110" s="142"/>
      <c r="R110" s="142"/>
      <c r="S110" s="142"/>
      <c r="T110" s="12" t="s">
        <v>473</v>
      </c>
    </row>
    <row r="111" spans="1:21" s="36" customFormat="1" ht="101.25">
      <c r="A111" s="437" t="s">
        <v>569</v>
      </c>
      <c r="B111" s="437" t="s">
        <v>570</v>
      </c>
      <c r="C111" s="140" t="s">
        <v>571</v>
      </c>
      <c r="D111" s="140" t="s">
        <v>572</v>
      </c>
      <c r="E111" s="444">
        <v>140000</v>
      </c>
      <c r="F111" s="381" t="s">
        <v>320</v>
      </c>
      <c r="G111" s="398" t="s">
        <v>573</v>
      </c>
      <c r="H111" s="39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>
        <v>140000</v>
      </c>
      <c r="S111" s="142"/>
      <c r="T111" s="12" t="s">
        <v>473</v>
      </c>
    </row>
    <row r="112" spans="1:21" s="36" customFormat="1">
      <c r="A112" s="792" t="s">
        <v>574</v>
      </c>
      <c r="B112" s="792"/>
      <c r="C112" s="792"/>
      <c r="D112" s="792"/>
      <c r="E112" s="792"/>
      <c r="F112" s="792"/>
      <c r="G112" s="792"/>
      <c r="H112" s="792"/>
      <c r="I112" s="792"/>
      <c r="J112" s="792"/>
      <c r="K112" s="792"/>
      <c r="L112" s="792"/>
      <c r="M112" s="792"/>
      <c r="N112" s="792"/>
      <c r="O112" s="792"/>
      <c r="P112" s="792"/>
      <c r="Q112" s="792"/>
      <c r="R112" s="792"/>
      <c r="S112" s="792"/>
      <c r="T112" s="792"/>
    </row>
    <row r="113" spans="1:20" s="36" customFormat="1" ht="81">
      <c r="A113" s="437" t="s">
        <v>575</v>
      </c>
      <c r="B113" s="140" t="s">
        <v>576</v>
      </c>
      <c r="C113" s="140" t="s">
        <v>577</v>
      </c>
      <c r="D113" s="140" t="s">
        <v>578</v>
      </c>
      <c r="E113" s="175"/>
      <c r="F113" s="381"/>
      <c r="G113" s="398">
        <v>22282</v>
      </c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12" t="s">
        <v>580</v>
      </c>
    </row>
    <row r="114" spans="1:20" s="36" customFormat="1" ht="81">
      <c r="A114" s="437" t="s">
        <v>581</v>
      </c>
      <c r="B114" s="140" t="s">
        <v>582</v>
      </c>
      <c r="C114" s="140" t="s">
        <v>583</v>
      </c>
      <c r="D114" s="140" t="s">
        <v>584</v>
      </c>
      <c r="E114" s="444">
        <v>250000</v>
      </c>
      <c r="F114" s="381" t="s">
        <v>579</v>
      </c>
      <c r="G114" s="398">
        <v>22433</v>
      </c>
      <c r="H114" s="394"/>
      <c r="I114" s="394"/>
      <c r="J114" s="394"/>
      <c r="K114" s="394"/>
      <c r="L114" s="394"/>
      <c r="M114" s="394"/>
      <c r="N114" s="394"/>
      <c r="O114" s="394"/>
      <c r="P114" s="394">
        <v>250000</v>
      </c>
      <c r="Q114" s="394"/>
      <c r="R114" s="394"/>
      <c r="S114" s="394"/>
      <c r="T114" s="12" t="s">
        <v>585</v>
      </c>
    </row>
    <row r="115" spans="1:20" s="36" customFormat="1">
      <c r="A115" s="796" t="s">
        <v>586</v>
      </c>
      <c r="B115" s="796"/>
      <c r="C115" s="796"/>
      <c r="D115" s="796"/>
      <c r="E115" s="796"/>
      <c r="F115" s="796"/>
      <c r="G115" s="796"/>
      <c r="H115" s="796"/>
      <c r="I115" s="796"/>
      <c r="J115" s="796"/>
      <c r="K115" s="796"/>
      <c r="L115" s="796"/>
      <c r="M115" s="796"/>
      <c r="N115" s="796"/>
      <c r="O115" s="796"/>
      <c r="P115" s="796"/>
      <c r="Q115" s="796"/>
      <c r="R115" s="796"/>
      <c r="S115" s="796"/>
      <c r="T115" s="796"/>
    </row>
    <row r="116" spans="1:20" s="36" customFormat="1" ht="81">
      <c r="A116" s="437" t="s">
        <v>587</v>
      </c>
      <c r="B116" s="140" t="s">
        <v>588</v>
      </c>
      <c r="C116" s="140" t="s">
        <v>589</v>
      </c>
      <c r="D116" s="140" t="s">
        <v>590</v>
      </c>
      <c r="E116" s="444">
        <v>53040</v>
      </c>
      <c r="F116" s="381" t="s">
        <v>471</v>
      </c>
      <c r="G116" s="395">
        <v>22251</v>
      </c>
      <c r="H116" s="394"/>
      <c r="I116" s="394"/>
      <c r="J116" s="394">
        <v>53040</v>
      </c>
      <c r="K116" s="394"/>
      <c r="L116" s="394"/>
      <c r="M116" s="394"/>
      <c r="N116" s="394"/>
      <c r="O116" s="394"/>
      <c r="P116" s="394"/>
      <c r="Q116" s="394"/>
      <c r="R116" s="394"/>
      <c r="S116" s="394"/>
      <c r="T116" s="12" t="s">
        <v>580</v>
      </c>
    </row>
    <row r="117" spans="1:20" s="36" customFormat="1" ht="81">
      <c r="A117" s="437" t="s">
        <v>591</v>
      </c>
      <c r="B117" s="140" t="s">
        <v>592</v>
      </c>
      <c r="C117" s="140" t="s">
        <v>589</v>
      </c>
      <c r="D117" s="140" t="s">
        <v>593</v>
      </c>
      <c r="E117" s="444">
        <v>30000</v>
      </c>
      <c r="F117" s="381" t="s">
        <v>471</v>
      </c>
      <c r="G117" s="398" t="s">
        <v>594</v>
      </c>
      <c r="H117" s="394"/>
      <c r="I117" s="394"/>
      <c r="J117" s="394">
        <v>30000</v>
      </c>
      <c r="K117" s="394"/>
      <c r="L117" s="394"/>
      <c r="M117" s="394"/>
      <c r="N117" s="394"/>
      <c r="O117" s="394"/>
      <c r="P117" s="394"/>
      <c r="Q117" s="394"/>
      <c r="R117" s="394"/>
      <c r="S117" s="394"/>
      <c r="T117" s="12" t="s">
        <v>585</v>
      </c>
    </row>
    <row r="118" spans="1:20" s="36" customFormat="1" ht="101.25">
      <c r="A118" s="437" t="s">
        <v>595</v>
      </c>
      <c r="B118" s="437" t="s">
        <v>596</v>
      </c>
      <c r="C118" s="140" t="s">
        <v>597</v>
      </c>
      <c r="D118" s="140" t="s">
        <v>598</v>
      </c>
      <c r="E118" s="444">
        <v>216040</v>
      </c>
      <c r="F118" s="381" t="s">
        <v>599</v>
      </c>
      <c r="G118" s="444" t="s">
        <v>600</v>
      </c>
      <c r="H118" s="394"/>
      <c r="I118" s="394"/>
      <c r="J118" s="394"/>
      <c r="K118" s="394"/>
      <c r="L118" s="394"/>
      <c r="M118" s="394">
        <v>216040</v>
      </c>
      <c r="N118" s="394"/>
      <c r="O118" s="394"/>
      <c r="P118" s="394"/>
      <c r="Q118" s="394"/>
      <c r="R118" s="394"/>
      <c r="S118" s="394"/>
      <c r="T118" s="12" t="s">
        <v>585</v>
      </c>
    </row>
    <row r="119" spans="1:20" s="36" customFormat="1" ht="101.25">
      <c r="A119" s="437" t="s">
        <v>601</v>
      </c>
      <c r="B119" s="140" t="s">
        <v>602</v>
      </c>
      <c r="C119" s="140" t="s">
        <v>603</v>
      </c>
      <c r="D119" s="140" t="s">
        <v>604</v>
      </c>
      <c r="E119" s="454">
        <v>300000</v>
      </c>
      <c r="F119" s="175" t="s">
        <v>605</v>
      </c>
      <c r="G119" s="395" t="s">
        <v>606</v>
      </c>
      <c r="H119" s="394"/>
      <c r="I119" s="394"/>
      <c r="J119" s="394"/>
      <c r="K119" s="394"/>
      <c r="L119" s="394"/>
      <c r="M119" s="394"/>
      <c r="N119" s="394"/>
      <c r="O119" s="394"/>
      <c r="P119" s="394">
        <v>300000</v>
      </c>
      <c r="Q119" s="394"/>
      <c r="R119" s="394"/>
      <c r="S119" s="394"/>
      <c r="T119" s="12" t="s">
        <v>607</v>
      </c>
    </row>
    <row r="120" spans="1:20" s="36" customFormat="1" ht="121.5">
      <c r="A120" s="437" t="s">
        <v>608</v>
      </c>
      <c r="B120" s="140" t="s">
        <v>609</v>
      </c>
      <c r="C120" s="437" t="s">
        <v>610</v>
      </c>
      <c r="D120" s="140" t="s">
        <v>611</v>
      </c>
      <c r="E120" s="444">
        <v>241000</v>
      </c>
      <c r="F120" s="175" t="s">
        <v>599</v>
      </c>
      <c r="G120" s="444" t="s">
        <v>612</v>
      </c>
      <c r="H120" s="394"/>
      <c r="I120" s="394"/>
      <c r="J120" s="394"/>
      <c r="K120" s="394"/>
      <c r="L120" s="394"/>
      <c r="M120" s="394"/>
      <c r="N120" s="394"/>
      <c r="O120" s="394">
        <v>113000</v>
      </c>
      <c r="P120" s="394">
        <v>128000</v>
      </c>
      <c r="Q120" s="394"/>
      <c r="R120" s="394"/>
      <c r="S120" s="394"/>
      <c r="T120" s="12" t="s">
        <v>509</v>
      </c>
    </row>
    <row r="121" spans="1:20" s="36" customFormat="1" ht="81">
      <c r="A121" s="437" t="s">
        <v>613</v>
      </c>
      <c r="B121" s="140" t="s">
        <v>614</v>
      </c>
      <c r="C121" s="437" t="s">
        <v>615</v>
      </c>
      <c r="D121" s="140" t="s">
        <v>616</v>
      </c>
      <c r="E121" s="444">
        <v>542960</v>
      </c>
      <c r="F121" s="175" t="s">
        <v>599</v>
      </c>
      <c r="G121" s="398">
        <v>22463</v>
      </c>
      <c r="H121" s="394"/>
      <c r="I121" s="394"/>
      <c r="J121" s="394"/>
      <c r="K121" s="394"/>
      <c r="L121" s="394"/>
      <c r="M121" s="394"/>
      <c r="N121" s="394"/>
      <c r="O121" s="394"/>
      <c r="P121" s="394"/>
      <c r="Q121" s="394">
        <v>542960</v>
      </c>
      <c r="R121" s="394"/>
      <c r="S121" s="394"/>
      <c r="T121" s="12" t="s">
        <v>617</v>
      </c>
    </row>
    <row r="122" spans="1:20" s="36" customFormat="1">
      <c r="A122" s="792" t="s">
        <v>618</v>
      </c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</row>
    <row r="123" spans="1:20" s="36" customFormat="1" ht="101.25">
      <c r="A123" s="437" t="s">
        <v>619</v>
      </c>
      <c r="B123" s="140" t="s">
        <v>620</v>
      </c>
      <c r="C123" s="140" t="s">
        <v>621</v>
      </c>
      <c r="D123" s="140" t="s">
        <v>622</v>
      </c>
      <c r="E123" s="454">
        <v>13840</v>
      </c>
      <c r="F123" s="175" t="s">
        <v>471</v>
      </c>
      <c r="G123" s="392" t="s">
        <v>623</v>
      </c>
      <c r="H123" s="394"/>
      <c r="I123" s="394"/>
      <c r="J123" s="394">
        <v>6920</v>
      </c>
      <c r="K123" s="394"/>
      <c r="L123" s="394"/>
      <c r="M123" s="394"/>
      <c r="N123" s="394"/>
      <c r="O123" s="394"/>
      <c r="P123" s="394">
        <v>6920</v>
      </c>
      <c r="Q123" s="394"/>
      <c r="R123" s="394"/>
      <c r="S123" s="394"/>
      <c r="T123" s="12" t="s">
        <v>617</v>
      </c>
    </row>
    <row r="124" spans="1:20" s="36" customFormat="1" ht="81">
      <c r="A124" s="140" t="s">
        <v>624</v>
      </c>
      <c r="B124" s="140" t="s">
        <v>625</v>
      </c>
      <c r="C124" s="437" t="s">
        <v>621</v>
      </c>
      <c r="D124" s="140" t="s">
        <v>626</v>
      </c>
      <c r="E124" s="454">
        <v>5600</v>
      </c>
      <c r="F124" s="175" t="s">
        <v>471</v>
      </c>
      <c r="G124" s="392" t="s">
        <v>627</v>
      </c>
      <c r="H124" s="394"/>
      <c r="I124" s="394">
        <v>2400</v>
      </c>
      <c r="J124" s="394"/>
      <c r="K124" s="394"/>
      <c r="L124" s="394">
        <v>400</v>
      </c>
      <c r="M124" s="394"/>
      <c r="N124" s="394"/>
      <c r="O124" s="394">
        <v>400</v>
      </c>
      <c r="P124" s="394">
        <v>2400</v>
      </c>
      <c r="Q124" s="394"/>
      <c r="R124" s="394"/>
      <c r="S124" s="394"/>
      <c r="T124" s="12" t="s">
        <v>617</v>
      </c>
    </row>
    <row r="125" spans="1:20" s="36" customFormat="1" ht="62.25">
      <c r="A125" s="723" t="s">
        <v>336</v>
      </c>
      <c r="B125" s="723"/>
      <c r="C125" s="723"/>
      <c r="D125" s="723"/>
      <c r="E125" s="212">
        <f>SUM(E106:E124)</f>
        <v>2080780</v>
      </c>
      <c r="F125" s="121"/>
      <c r="G125" s="121"/>
      <c r="H125" s="225">
        <f>SUM(H106:H124)</f>
        <v>0</v>
      </c>
      <c r="I125" s="225">
        <f t="shared" ref="I125:S125" si="2">SUM(I106:I124)</f>
        <v>61500</v>
      </c>
      <c r="J125" s="225">
        <f t="shared" si="2"/>
        <v>89960</v>
      </c>
      <c r="K125" s="225">
        <f t="shared" si="2"/>
        <v>170400</v>
      </c>
      <c r="L125" s="225">
        <f t="shared" si="2"/>
        <v>13200</v>
      </c>
      <c r="M125" s="225">
        <f t="shared" si="2"/>
        <v>262040</v>
      </c>
      <c r="N125" s="225">
        <f t="shared" si="2"/>
        <v>0</v>
      </c>
      <c r="O125" s="225">
        <f t="shared" si="2"/>
        <v>113400</v>
      </c>
      <c r="P125" s="225">
        <f t="shared" si="2"/>
        <v>687320</v>
      </c>
      <c r="Q125" s="225">
        <f t="shared" si="2"/>
        <v>542960</v>
      </c>
      <c r="R125" s="225">
        <f t="shared" si="2"/>
        <v>140000</v>
      </c>
      <c r="S125" s="225">
        <f t="shared" si="2"/>
        <v>0</v>
      </c>
      <c r="T125" s="121"/>
    </row>
    <row r="126" spans="1:20" s="36" customFormat="1" ht="72">
      <c r="A126" s="723" t="s">
        <v>1342</v>
      </c>
      <c r="B126" s="723"/>
      <c r="C126" s="723"/>
      <c r="D126" s="723"/>
      <c r="E126" s="212">
        <f>SUM(E79,E103,E125)</f>
        <v>5854080</v>
      </c>
      <c r="F126" s="121"/>
      <c r="G126" s="121"/>
      <c r="H126" s="225">
        <f>SUM(H79,H103,H125)</f>
        <v>0</v>
      </c>
      <c r="I126" s="225">
        <f t="shared" ref="I126:S126" si="3">SUM(I79,I103,I125)</f>
        <v>136460</v>
      </c>
      <c r="J126" s="225">
        <f t="shared" si="3"/>
        <v>829390</v>
      </c>
      <c r="K126" s="225">
        <f t="shared" si="3"/>
        <v>260400</v>
      </c>
      <c r="L126" s="225">
        <f t="shared" si="3"/>
        <v>13200</v>
      </c>
      <c r="M126" s="225">
        <f t="shared" si="3"/>
        <v>1078080</v>
      </c>
      <c r="N126" s="225">
        <f t="shared" si="3"/>
        <v>180200</v>
      </c>
      <c r="O126" s="225">
        <f t="shared" si="3"/>
        <v>904160</v>
      </c>
      <c r="P126" s="225">
        <f t="shared" si="3"/>
        <v>847320</v>
      </c>
      <c r="Q126" s="225">
        <f t="shared" si="3"/>
        <v>1064220</v>
      </c>
      <c r="R126" s="225">
        <f t="shared" si="3"/>
        <v>540760</v>
      </c>
      <c r="S126" s="225">
        <f t="shared" si="3"/>
        <v>0</v>
      </c>
      <c r="T126" s="640"/>
    </row>
    <row r="127" spans="1:20">
      <c r="E127" s="574">
        <f>E77+E78+E106+E107+E108+E109+E111</f>
        <v>349840</v>
      </c>
      <c r="F127" s="8" t="s">
        <v>320</v>
      </c>
      <c r="G127" s="574">
        <f>SUM(E127:E131)</f>
        <v>5854080</v>
      </c>
    </row>
    <row r="128" spans="1:20">
      <c r="E128" s="574">
        <f>E82+E83+E84+E86+E87+E88+E89+E90+E92+E93+E94+E95+E97+E100+E101+E116+E117+E123+E124</f>
        <v>3834240</v>
      </c>
      <c r="F128" s="8" t="s">
        <v>639</v>
      </c>
    </row>
    <row r="129" spans="5:6">
      <c r="E129" s="574">
        <f>E113+E114</f>
        <v>250000</v>
      </c>
      <c r="F129" s="8" t="s">
        <v>1029</v>
      </c>
    </row>
    <row r="130" spans="5:6">
      <c r="E130" s="574">
        <f>E118+E120+E121</f>
        <v>1000000</v>
      </c>
      <c r="F130" s="8" t="s">
        <v>599</v>
      </c>
    </row>
    <row r="131" spans="5:6">
      <c r="E131" s="574">
        <f>E110+E119</f>
        <v>420000</v>
      </c>
      <c r="F131" s="8" t="s">
        <v>1649</v>
      </c>
    </row>
    <row r="132" spans="5:6">
      <c r="E132" s="574"/>
    </row>
  </sheetData>
  <mergeCells count="41">
    <mergeCell ref="G73:G75"/>
    <mergeCell ref="E73:F73"/>
    <mergeCell ref="R74:R75"/>
    <mergeCell ref="S74:S75"/>
    <mergeCell ref="I74:I75"/>
    <mergeCell ref="J74:J75"/>
    <mergeCell ref="K74:K75"/>
    <mergeCell ref="L74:L75"/>
    <mergeCell ref="M74:M75"/>
    <mergeCell ref="B73:B75"/>
    <mergeCell ref="C73:C75"/>
    <mergeCell ref="D73:D75"/>
    <mergeCell ref="A16:T16"/>
    <mergeCell ref="A125:D125"/>
    <mergeCell ref="A91:T91"/>
    <mergeCell ref="A96:T96"/>
    <mergeCell ref="A99:T99"/>
    <mergeCell ref="A103:D103"/>
    <mergeCell ref="A104:T104"/>
    <mergeCell ref="A105:T105"/>
    <mergeCell ref="H73:S73"/>
    <mergeCell ref="T73:T75"/>
    <mergeCell ref="E74:E75"/>
    <mergeCell ref="F74:F75"/>
    <mergeCell ref="H74:H75"/>
    <mergeCell ref="A126:D126"/>
    <mergeCell ref="A70:T70"/>
    <mergeCell ref="A71:D71"/>
    <mergeCell ref="A112:T112"/>
    <mergeCell ref="A115:T115"/>
    <mergeCell ref="A122:T122"/>
    <mergeCell ref="A76:T76"/>
    <mergeCell ref="A79:D79"/>
    <mergeCell ref="A80:T80"/>
    <mergeCell ref="A81:T81"/>
    <mergeCell ref="A85:T85"/>
    <mergeCell ref="N74:N75"/>
    <mergeCell ref="O74:O75"/>
    <mergeCell ref="P74:P75"/>
    <mergeCell ref="Q74:Q75"/>
    <mergeCell ref="A73:A75"/>
  </mergeCells>
  <pageMargins left="0.23622047244094491" right="0.23622047244094491" top="0.74803149606299213" bottom="0.74803149606299213" header="0.31496062992125984" footer="0.31496062992125984"/>
  <pageSetup paperSize="9" scale="68" firstPageNumber="111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6"/>
  <sheetViews>
    <sheetView view="pageLayout" topLeftCell="A146" zoomScaleNormal="100" zoomScaleSheetLayoutView="90" workbookViewId="0">
      <selection activeCell="A157" sqref="A157"/>
    </sheetView>
  </sheetViews>
  <sheetFormatPr defaultColWidth="8.75" defaultRowHeight="20.25"/>
  <cols>
    <col min="1" max="4" width="20.625" style="8" customWidth="1"/>
    <col min="5" max="5" width="12.625" style="8" customWidth="1"/>
    <col min="6" max="7" width="10.625" style="8" customWidth="1"/>
    <col min="8" max="19" width="5.5" style="32" customWidth="1"/>
    <col min="20" max="20" width="12.625" style="8" customWidth="1"/>
    <col min="21" max="16384" width="8.75" style="8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74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pans="1:20" s="36" customFormat="1"/>
    <row r="50" spans="1:20" s="36" customFormat="1"/>
    <row r="51" spans="1:20" s="36" customFormat="1"/>
    <row r="52" spans="1:20" s="36" customFormat="1"/>
    <row r="53" spans="1:20" s="36" customFormat="1"/>
    <row r="54" spans="1:20" s="36" customFormat="1"/>
    <row r="55" spans="1:20" s="36" customFormat="1"/>
    <row r="56" spans="1:20" s="36" customFormat="1"/>
    <row r="57" spans="1:20" s="36" customFormat="1"/>
    <row r="58" spans="1:20" s="36" customFormat="1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16384" s="36" customForma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16384" s="36" customForma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16384" s="36" customForma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16384" s="36" customForma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16384" s="36" customFormat="1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16384" ht="23.25">
      <c r="A70" s="715" t="s">
        <v>1301</v>
      </c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</row>
    <row r="71" spans="1:16384">
      <c r="A71" s="724" t="s">
        <v>74</v>
      </c>
      <c r="B71" s="724"/>
      <c r="C71" s="724"/>
      <c r="D71" s="72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6384" ht="10.5" customHeight="1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6384" s="36" customFormat="1">
      <c r="A73" s="720" t="s">
        <v>0</v>
      </c>
      <c r="B73" s="720" t="s">
        <v>1</v>
      </c>
      <c r="C73" s="720" t="s">
        <v>17</v>
      </c>
      <c r="D73" s="720" t="s">
        <v>18</v>
      </c>
      <c r="E73" s="720" t="s">
        <v>2</v>
      </c>
      <c r="F73" s="720"/>
      <c r="G73" s="720" t="s">
        <v>19</v>
      </c>
      <c r="H73" s="720" t="s">
        <v>3</v>
      </c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 t="s">
        <v>20</v>
      </c>
    </row>
    <row r="74" spans="1:16384" s="36" customFormat="1">
      <c r="A74" s="720"/>
      <c r="B74" s="720"/>
      <c r="C74" s="720"/>
      <c r="D74" s="720"/>
      <c r="E74" s="720" t="s">
        <v>21</v>
      </c>
      <c r="F74" s="720" t="s">
        <v>4</v>
      </c>
      <c r="G74" s="720"/>
      <c r="H74" s="720" t="s">
        <v>5</v>
      </c>
      <c r="I74" s="720" t="s">
        <v>6</v>
      </c>
      <c r="J74" s="720" t="s">
        <v>7</v>
      </c>
      <c r="K74" s="720" t="s">
        <v>8</v>
      </c>
      <c r="L74" s="720" t="s">
        <v>9</v>
      </c>
      <c r="M74" s="720" t="s">
        <v>10</v>
      </c>
      <c r="N74" s="720" t="s">
        <v>11</v>
      </c>
      <c r="O74" s="720" t="s">
        <v>12</v>
      </c>
      <c r="P74" s="720" t="s">
        <v>13</v>
      </c>
      <c r="Q74" s="720" t="s">
        <v>14</v>
      </c>
      <c r="R74" s="720" t="s">
        <v>15</v>
      </c>
      <c r="S74" s="720" t="s">
        <v>16</v>
      </c>
      <c r="T74" s="720"/>
    </row>
    <row r="75" spans="1:16384" s="36" customFormat="1">
      <c r="A75" s="720"/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</row>
    <row r="76" spans="1:16384" s="36" customFormat="1">
      <c r="A76" s="23" t="s">
        <v>92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86"/>
      <c r="NA76" s="86"/>
      <c r="NB76" s="86"/>
      <c r="NC76" s="86"/>
      <c r="ND76" s="86"/>
      <c r="NE76" s="86"/>
      <c r="NF76" s="86"/>
      <c r="NG76" s="86"/>
      <c r="NH76" s="86"/>
      <c r="NI76" s="86"/>
      <c r="NJ76" s="86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6"/>
      <c r="NY76" s="86"/>
      <c r="NZ76" s="86"/>
      <c r="OA76" s="86"/>
      <c r="OB76" s="86"/>
      <c r="OC76" s="86"/>
      <c r="OD76" s="86"/>
      <c r="OE76" s="86"/>
      <c r="OF76" s="86"/>
      <c r="OG76" s="86"/>
      <c r="OH76" s="86"/>
      <c r="OI76" s="86"/>
      <c r="OJ76" s="86"/>
      <c r="OK76" s="86"/>
      <c r="OL76" s="86"/>
      <c r="OM76" s="86"/>
      <c r="ON76" s="86"/>
      <c r="OO76" s="86"/>
      <c r="OP76" s="86"/>
      <c r="OQ76" s="86"/>
      <c r="OR76" s="86"/>
      <c r="OS76" s="86"/>
      <c r="OT76" s="86"/>
      <c r="OU76" s="86"/>
      <c r="OV76" s="86"/>
      <c r="OW76" s="86"/>
      <c r="OX76" s="86"/>
      <c r="OY76" s="86"/>
      <c r="OZ76" s="86"/>
      <c r="PA76" s="86"/>
      <c r="PB76" s="86"/>
      <c r="PC76" s="86"/>
      <c r="PD76" s="86"/>
      <c r="PE76" s="86"/>
      <c r="PF76" s="86"/>
      <c r="PG76" s="86"/>
      <c r="PH76" s="86"/>
      <c r="PI76" s="86"/>
      <c r="PJ76" s="86"/>
      <c r="PK76" s="86"/>
      <c r="PL76" s="86"/>
      <c r="PM76" s="86"/>
      <c r="PN76" s="86"/>
      <c r="PO76" s="86"/>
      <c r="PP76" s="86"/>
      <c r="PQ76" s="86"/>
      <c r="PR76" s="86"/>
      <c r="PS76" s="86"/>
      <c r="PT76" s="86"/>
      <c r="PU76" s="86"/>
      <c r="PV76" s="86"/>
      <c r="PW76" s="86"/>
      <c r="PX76" s="86"/>
      <c r="PY76" s="86"/>
      <c r="PZ76" s="86"/>
      <c r="QA76" s="86"/>
      <c r="QB76" s="86"/>
      <c r="QC76" s="86"/>
      <c r="QD76" s="86"/>
      <c r="QE76" s="86"/>
      <c r="QF76" s="86"/>
      <c r="QG76" s="86"/>
      <c r="QH76" s="86"/>
      <c r="QI76" s="86"/>
      <c r="QJ76" s="86"/>
      <c r="QK76" s="86"/>
      <c r="QL76" s="86"/>
      <c r="QM76" s="86"/>
      <c r="QN76" s="86"/>
      <c r="QO76" s="86"/>
      <c r="QP76" s="86"/>
      <c r="QQ76" s="86"/>
      <c r="QR76" s="86"/>
      <c r="QS76" s="86"/>
      <c r="QT76" s="86"/>
      <c r="QU76" s="86"/>
      <c r="QV76" s="86"/>
      <c r="QW76" s="86"/>
      <c r="QX76" s="86"/>
      <c r="QY76" s="86"/>
      <c r="QZ76" s="86"/>
      <c r="RA76" s="86"/>
      <c r="RB76" s="86"/>
      <c r="RC76" s="86"/>
      <c r="RD76" s="86"/>
      <c r="RE76" s="86"/>
      <c r="RF76" s="86"/>
      <c r="RG76" s="86"/>
      <c r="RH76" s="86"/>
      <c r="RI76" s="86"/>
      <c r="RJ76" s="86"/>
      <c r="RK76" s="86"/>
      <c r="RL76" s="86"/>
      <c r="RM76" s="86"/>
      <c r="RN76" s="86"/>
      <c r="RO76" s="86"/>
      <c r="RP76" s="86"/>
      <c r="RQ76" s="86"/>
      <c r="RR76" s="86"/>
      <c r="RS76" s="86"/>
      <c r="RT76" s="86"/>
      <c r="RU76" s="86"/>
      <c r="RV76" s="86"/>
      <c r="RW76" s="86"/>
      <c r="RX76" s="86"/>
      <c r="RY76" s="86"/>
      <c r="RZ76" s="86"/>
      <c r="SA76" s="86"/>
      <c r="SB76" s="86"/>
      <c r="SC76" s="86"/>
      <c r="SD76" s="86"/>
      <c r="SE76" s="86"/>
      <c r="SF76" s="86"/>
      <c r="SG76" s="86"/>
      <c r="SH76" s="86"/>
      <c r="SI76" s="86"/>
      <c r="SJ76" s="86"/>
      <c r="SK76" s="86"/>
      <c r="SL76" s="86"/>
      <c r="SM76" s="86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6"/>
      <c r="TB76" s="86"/>
      <c r="TC76" s="86"/>
      <c r="TD76" s="86"/>
      <c r="TE76" s="86"/>
      <c r="TF76" s="86"/>
      <c r="TG76" s="86"/>
      <c r="TH76" s="86"/>
      <c r="TI76" s="86"/>
      <c r="TJ76" s="86"/>
      <c r="TK76" s="86"/>
      <c r="TL76" s="86"/>
      <c r="TM76" s="86"/>
      <c r="TN76" s="86"/>
      <c r="TO76" s="86"/>
      <c r="TP76" s="86"/>
      <c r="TQ76" s="86"/>
      <c r="TR76" s="86"/>
      <c r="TS76" s="86"/>
      <c r="TT76" s="86"/>
      <c r="TU76" s="86"/>
      <c r="TV76" s="86"/>
      <c r="TW76" s="86"/>
      <c r="TX76" s="86"/>
      <c r="TY76" s="86"/>
      <c r="TZ76" s="86"/>
      <c r="UA76" s="86"/>
      <c r="UB76" s="86"/>
      <c r="UC76" s="86"/>
      <c r="UD76" s="86"/>
      <c r="UE76" s="86"/>
      <c r="UF76" s="86"/>
      <c r="UG76" s="86"/>
      <c r="UH76" s="86"/>
      <c r="UI76" s="86"/>
      <c r="UJ76" s="86"/>
      <c r="UK76" s="86"/>
      <c r="UL76" s="86"/>
      <c r="UM76" s="86"/>
      <c r="UN76" s="86"/>
      <c r="UO76" s="86"/>
      <c r="UP76" s="86"/>
      <c r="UQ76" s="86"/>
      <c r="UR76" s="86"/>
      <c r="US76" s="86"/>
      <c r="UT76" s="86"/>
      <c r="UU76" s="86"/>
      <c r="UV76" s="86"/>
      <c r="UW76" s="86"/>
      <c r="UX76" s="86"/>
      <c r="UY76" s="86"/>
      <c r="UZ76" s="86"/>
      <c r="VA76" s="86"/>
      <c r="VB76" s="86"/>
      <c r="VC76" s="86"/>
      <c r="VD76" s="86"/>
      <c r="VE76" s="86"/>
      <c r="VF76" s="86"/>
      <c r="VG76" s="86"/>
      <c r="VH76" s="86"/>
      <c r="VI76" s="86"/>
      <c r="VJ76" s="86"/>
      <c r="VK76" s="86"/>
      <c r="VL76" s="86"/>
      <c r="VM76" s="86"/>
      <c r="VN76" s="86"/>
      <c r="VO76" s="86"/>
      <c r="VP76" s="86"/>
      <c r="VQ76" s="86"/>
      <c r="VR76" s="86"/>
      <c r="VS76" s="86"/>
      <c r="VT76" s="86"/>
      <c r="VU76" s="86"/>
      <c r="VV76" s="86"/>
      <c r="VW76" s="86"/>
      <c r="VX76" s="86"/>
      <c r="VY76" s="86"/>
      <c r="VZ76" s="86"/>
      <c r="WA76" s="86"/>
      <c r="WB76" s="86"/>
      <c r="WC76" s="86"/>
      <c r="WD76" s="86"/>
      <c r="WE76" s="86"/>
      <c r="WF76" s="86"/>
      <c r="WG76" s="86"/>
      <c r="WH76" s="86"/>
      <c r="WI76" s="86"/>
      <c r="WJ76" s="86"/>
      <c r="WK76" s="86"/>
      <c r="WL76" s="86"/>
      <c r="WM76" s="86"/>
      <c r="WN76" s="86"/>
      <c r="WO76" s="86"/>
      <c r="WP76" s="86"/>
      <c r="WQ76" s="86"/>
      <c r="WR76" s="86"/>
      <c r="WS76" s="86"/>
      <c r="WT76" s="86"/>
      <c r="WU76" s="86"/>
      <c r="WV76" s="86"/>
      <c r="WW76" s="86"/>
      <c r="WX76" s="86"/>
      <c r="WY76" s="86"/>
      <c r="WZ76" s="86"/>
      <c r="XA76" s="86"/>
      <c r="XB76" s="86"/>
      <c r="XC76" s="86"/>
      <c r="XD76" s="86"/>
      <c r="XE76" s="86"/>
      <c r="XF76" s="86"/>
      <c r="XG76" s="86"/>
      <c r="XH76" s="86"/>
      <c r="XI76" s="86"/>
      <c r="XJ76" s="86"/>
      <c r="XK76" s="86"/>
      <c r="XL76" s="86"/>
      <c r="XM76" s="86"/>
      <c r="XN76" s="86"/>
      <c r="XO76" s="86"/>
      <c r="XP76" s="86"/>
      <c r="XQ76" s="86"/>
      <c r="XR76" s="86"/>
      <c r="XS76" s="86"/>
      <c r="XT76" s="86"/>
      <c r="XU76" s="86"/>
      <c r="XV76" s="86"/>
      <c r="XW76" s="86"/>
      <c r="XX76" s="86"/>
      <c r="XY76" s="86"/>
      <c r="XZ76" s="86"/>
      <c r="YA76" s="86"/>
      <c r="YB76" s="86"/>
      <c r="YC76" s="86"/>
      <c r="YD76" s="86"/>
      <c r="YE76" s="86"/>
      <c r="YF76" s="86"/>
      <c r="YG76" s="86"/>
      <c r="YH76" s="86"/>
      <c r="YI76" s="86"/>
      <c r="YJ76" s="86"/>
      <c r="YK76" s="86"/>
      <c r="YL76" s="86"/>
      <c r="YM76" s="86"/>
      <c r="YN76" s="86"/>
      <c r="YO76" s="86"/>
      <c r="YP76" s="86"/>
      <c r="YQ76" s="86"/>
      <c r="YR76" s="86"/>
      <c r="YS76" s="86"/>
      <c r="YT76" s="86"/>
      <c r="YU76" s="86"/>
      <c r="YV76" s="86"/>
      <c r="YW76" s="86"/>
      <c r="YX76" s="86"/>
      <c r="YY76" s="86"/>
      <c r="YZ76" s="86"/>
      <c r="ZA76" s="86"/>
      <c r="ZB76" s="86"/>
      <c r="ZC76" s="86"/>
      <c r="ZD76" s="86"/>
      <c r="ZE76" s="86"/>
      <c r="ZF76" s="86"/>
      <c r="ZG76" s="86"/>
      <c r="ZH76" s="86"/>
      <c r="ZI76" s="86"/>
      <c r="ZJ76" s="86"/>
      <c r="ZK76" s="86"/>
      <c r="ZL76" s="86"/>
      <c r="ZM76" s="86"/>
      <c r="ZN76" s="86"/>
      <c r="ZO76" s="86"/>
      <c r="ZP76" s="86"/>
      <c r="ZQ76" s="86"/>
      <c r="ZR76" s="86"/>
      <c r="ZS76" s="86"/>
      <c r="ZT76" s="86"/>
      <c r="ZU76" s="86"/>
      <c r="ZV76" s="86"/>
      <c r="ZW76" s="86"/>
      <c r="ZX76" s="86"/>
      <c r="ZY76" s="86"/>
      <c r="ZZ76" s="86"/>
      <c r="AAA76" s="86"/>
      <c r="AAB76" s="86"/>
      <c r="AAC76" s="86"/>
      <c r="AAD76" s="86"/>
      <c r="AAE76" s="86"/>
      <c r="AAF76" s="86"/>
      <c r="AAG76" s="86"/>
      <c r="AAH76" s="86"/>
      <c r="AAI76" s="86"/>
      <c r="AAJ76" s="86"/>
      <c r="AAK76" s="86"/>
      <c r="AAL76" s="86"/>
      <c r="AAM76" s="86"/>
      <c r="AAN76" s="86"/>
      <c r="AAO76" s="86"/>
      <c r="AAP76" s="86"/>
      <c r="AAQ76" s="86"/>
      <c r="AAR76" s="86"/>
      <c r="AAS76" s="86"/>
      <c r="AAT76" s="86"/>
      <c r="AAU76" s="86"/>
      <c r="AAV76" s="86"/>
      <c r="AAW76" s="86"/>
      <c r="AAX76" s="86"/>
      <c r="AAY76" s="86"/>
      <c r="AAZ76" s="86"/>
      <c r="ABA76" s="86"/>
      <c r="ABB76" s="86"/>
      <c r="ABC76" s="86"/>
      <c r="ABD76" s="86"/>
      <c r="ABE76" s="86"/>
      <c r="ABF76" s="86"/>
      <c r="ABG76" s="86"/>
      <c r="ABH76" s="86"/>
      <c r="ABI76" s="86"/>
      <c r="ABJ76" s="86"/>
      <c r="ABK76" s="86"/>
      <c r="ABL76" s="86"/>
      <c r="ABM76" s="86"/>
      <c r="ABN76" s="86"/>
      <c r="ABO76" s="86"/>
      <c r="ABP76" s="86"/>
      <c r="ABQ76" s="86"/>
      <c r="ABR76" s="86"/>
      <c r="ABS76" s="86"/>
      <c r="ABT76" s="86"/>
      <c r="ABU76" s="86"/>
      <c r="ABV76" s="86"/>
      <c r="ABW76" s="86"/>
      <c r="ABX76" s="86"/>
      <c r="ABY76" s="86"/>
      <c r="ABZ76" s="86"/>
      <c r="ACA76" s="86"/>
      <c r="ACB76" s="86"/>
      <c r="ACC76" s="86"/>
      <c r="ACD76" s="86"/>
      <c r="ACE76" s="86"/>
      <c r="ACF76" s="86"/>
      <c r="ACG76" s="86"/>
      <c r="ACH76" s="86"/>
      <c r="ACI76" s="86"/>
      <c r="ACJ76" s="86"/>
      <c r="ACK76" s="86"/>
      <c r="ACL76" s="86"/>
      <c r="ACM76" s="86"/>
      <c r="ACN76" s="86"/>
      <c r="ACO76" s="86"/>
      <c r="ACP76" s="86"/>
      <c r="ACQ76" s="86"/>
      <c r="ACR76" s="86"/>
      <c r="ACS76" s="86"/>
      <c r="ACT76" s="86"/>
      <c r="ACU76" s="86"/>
      <c r="ACV76" s="86"/>
      <c r="ACW76" s="86"/>
      <c r="ACX76" s="86"/>
      <c r="ACY76" s="86"/>
      <c r="ACZ76" s="86"/>
      <c r="ADA76" s="86"/>
      <c r="ADB76" s="86"/>
      <c r="ADC76" s="86"/>
      <c r="ADD76" s="86"/>
      <c r="ADE76" s="86"/>
      <c r="ADF76" s="86"/>
      <c r="ADG76" s="86"/>
      <c r="ADH76" s="86"/>
      <c r="ADI76" s="86"/>
      <c r="ADJ76" s="86"/>
      <c r="ADK76" s="86"/>
      <c r="ADL76" s="86"/>
      <c r="ADM76" s="86"/>
      <c r="ADN76" s="86"/>
      <c r="ADO76" s="86"/>
      <c r="ADP76" s="86"/>
      <c r="ADQ76" s="86"/>
      <c r="ADR76" s="86"/>
      <c r="ADS76" s="86"/>
      <c r="ADT76" s="86"/>
      <c r="ADU76" s="86"/>
      <c r="ADV76" s="86"/>
      <c r="ADW76" s="86"/>
      <c r="ADX76" s="86"/>
      <c r="ADY76" s="86"/>
      <c r="ADZ76" s="86"/>
      <c r="AEA76" s="86"/>
      <c r="AEB76" s="86"/>
      <c r="AEC76" s="86"/>
      <c r="AED76" s="86"/>
      <c r="AEE76" s="86"/>
      <c r="AEF76" s="86"/>
      <c r="AEG76" s="86"/>
      <c r="AEH76" s="86"/>
      <c r="AEI76" s="86"/>
      <c r="AEJ76" s="86"/>
      <c r="AEK76" s="86"/>
      <c r="AEL76" s="86"/>
      <c r="AEM76" s="86"/>
      <c r="AEN76" s="86"/>
      <c r="AEO76" s="86"/>
      <c r="AEP76" s="86"/>
      <c r="AEQ76" s="86"/>
      <c r="AER76" s="86"/>
      <c r="AES76" s="86"/>
      <c r="AET76" s="86"/>
      <c r="AEU76" s="86"/>
      <c r="AEV76" s="86"/>
      <c r="AEW76" s="86"/>
      <c r="AEX76" s="86"/>
      <c r="AEY76" s="86"/>
      <c r="AEZ76" s="86"/>
      <c r="AFA76" s="86"/>
      <c r="AFB76" s="86"/>
      <c r="AFC76" s="86"/>
      <c r="AFD76" s="86"/>
      <c r="AFE76" s="86"/>
      <c r="AFF76" s="86"/>
      <c r="AFG76" s="86"/>
      <c r="AFH76" s="86"/>
      <c r="AFI76" s="86"/>
      <c r="AFJ76" s="86"/>
      <c r="AFK76" s="86"/>
      <c r="AFL76" s="86"/>
      <c r="AFM76" s="86"/>
      <c r="AFN76" s="86"/>
      <c r="AFO76" s="86"/>
      <c r="AFP76" s="86"/>
      <c r="AFQ76" s="86"/>
      <c r="AFR76" s="86"/>
      <c r="AFS76" s="86"/>
      <c r="AFT76" s="86"/>
      <c r="AFU76" s="86"/>
      <c r="AFV76" s="86"/>
      <c r="AFW76" s="86"/>
      <c r="AFX76" s="86"/>
      <c r="AFY76" s="86"/>
      <c r="AFZ76" s="86"/>
      <c r="AGA76" s="86"/>
      <c r="AGB76" s="86"/>
      <c r="AGC76" s="86"/>
      <c r="AGD76" s="86"/>
      <c r="AGE76" s="86"/>
      <c r="AGF76" s="86"/>
      <c r="AGG76" s="86"/>
      <c r="AGH76" s="86"/>
      <c r="AGI76" s="86"/>
      <c r="AGJ76" s="86"/>
      <c r="AGK76" s="86"/>
      <c r="AGL76" s="86"/>
      <c r="AGM76" s="86"/>
      <c r="AGN76" s="86"/>
      <c r="AGO76" s="86"/>
      <c r="AGP76" s="86"/>
      <c r="AGQ76" s="86"/>
      <c r="AGR76" s="86"/>
      <c r="AGS76" s="86"/>
      <c r="AGT76" s="86"/>
      <c r="AGU76" s="86"/>
      <c r="AGV76" s="86"/>
      <c r="AGW76" s="86"/>
      <c r="AGX76" s="86"/>
      <c r="AGY76" s="86"/>
      <c r="AGZ76" s="86"/>
      <c r="AHA76" s="86"/>
      <c r="AHB76" s="86"/>
      <c r="AHC76" s="86"/>
      <c r="AHD76" s="86"/>
      <c r="AHE76" s="86"/>
      <c r="AHF76" s="86"/>
      <c r="AHG76" s="86"/>
      <c r="AHH76" s="86"/>
      <c r="AHI76" s="86"/>
      <c r="AHJ76" s="86"/>
      <c r="AHK76" s="86"/>
      <c r="AHL76" s="86"/>
      <c r="AHM76" s="86"/>
      <c r="AHN76" s="86"/>
      <c r="AHO76" s="86"/>
      <c r="AHP76" s="86"/>
      <c r="AHQ76" s="86"/>
      <c r="AHR76" s="86"/>
      <c r="AHS76" s="86"/>
      <c r="AHT76" s="86"/>
      <c r="AHU76" s="86"/>
      <c r="AHV76" s="86"/>
      <c r="AHW76" s="86"/>
      <c r="AHX76" s="86"/>
      <c r="AHY76" s="86"/>
      <c r="AHZ76" s="86"/>
      <c r="AIA76" s="86"/>
      <c r="AIB76" s="86"/>
      <c r="AIC76" s="86"/>
      <c r="AID76" s="86"/>
      <c r="AIE76" s="86"/>
      <c r="AIF76" s="86"/>
      <c r="AIG76" s="86"/>
      <c r="AIH76" s="86"/>
      <c r="AII76" s="86"/>
      <c r="AIJ76" s="86"/>
      <c r="AIK76" s="86"/>
      <c r="AIL76" s="86"/>
      <c r="AIM76" s="86"/>
      <c r="AIN76" s="86"/>
      <c r="AIO76" s="86"/>
      <c r="AIP76" s="86"/>
      <c r="AIQ76" s="86"/>
      <c r="AIR76" s="86"/>
      <c r="AIS76" s="86"/>
      <c r="AIT76" s="86"/>
      <c r="AIU76" s="86"/>
      <c r="AIV76" s="86"/>
      <c r="AIW76" s="86"/>
      <c r="AIX76" s="86"/>
      <c r="AIY76" s="86"/>
      <c r="AIZ76" s="86"/>
      <c r="AJA76" s="86"/>
      <c r="AJB76" s="86"/>
      <c r="AJC76" s="86"/>
      <c r="AJD76" s="86"/>
      <c r="AJE76" s="86"/>
      <c r="AJF76" s="86"/>
      <c r="AJG76" s="86"/>
      <c r="AJH76" s="86"/>
      <c r="AJI76" s="86"/>
      <c r="AJJ76" s="86"/>
      <c r="AJK76" s="86"/>
      <c r="AJL76" s="86"/>
      <c r="AJM76" s="86"/>
      <c r="AJN76" s="86"/>
      <c r="AJO76" s="86"/>
      <c r="AJP76" s="86"/>
      <c r="AJQ76" s="86"/>
      <c r="AJR76" s="86"/>
      <c r="AJS76" s="86"/>
      <c r="AJT76" s="86"/>
      <c r="AJU76" s="86"/>
      <c r="AJV76" s="86"/>
      <c r="AJW76" s="86"/>
      <c r="AJX76" s="86"/>
      <c r="AJY76" s="86"/>
      <c r="AJZ76" s="86"/>
      <c r="AKA76" s="86"/>
      <c r="AKB76" s="86"/>
      <c r="AKC76" s="86"/>
      <c r="AKD76" s="86"/>
      <c r="AKE76" s="86"/>
      <c r="AKF76" s="86"/>
      <c r="AKG76" s="86"/>
      <c r="AKH76" s="86"/>
      <c r="AKI76" s="86"/>
      <c r="AKJ76" s="86"/>
      <c r="AKK76" s="86"/>
      <c r="AKL76" s="86"/>
      <c r="AKM76" s="86"/>
      <c r="AKN76" s="86"/>
      <c r="AKO76" s="86"/>
      <c r="AKP76" s="86"/>
      <c r="AKQ76" s="86"/>
      <c r="AKR76" s="86"/>
      <c r="AKS76" s="86"/>
      <c r="AKT76" s="86"/>
      <c r="AKU76" s="86"/>
      <c r="AKV76" s="86"/>
      <c r="AKW76" s="86"/>
      <c r="AKX76" s="86"/>
      <c r="AKY76" s="86"/>
      <c r="AKZ76" s="86"/>
      <c r="ALA76" s="86"/>
      <c r="ALB76" s="86"/>
      <c r="ALC76" s="86"/>
      <c r="ALD76" s="86"/>
      <c r="ALE76" s="86"/>
      <c r="ALF76" s="86"/>
      <c r="ALG76" s="86"/>
      <c r="ALH76" s="86"/>
      <c r="ALI76" s="86"/>
      <c r="ALJ76" s="86"/>
      <c r="ALK76" s="86"/>
      <c r="ALL76" s="86"/>
      <c r="ALM76" s="86"/>
      <c r="ALN76" s="86"/>
      <c r="ALO76" s="86"/>
      <c r="ALP76" s="86"/>
      <c r="ALQ76" s="86"/>
      <c r="ALR76" s="86"/>
      <c r="ALS76" s="86"/>
      <c r="ALT76" s="86"/>
      <c r="ALU76" s="86"/>
      <c r="ALV76" s="86"/>
      <c r="ALW76" s="86"/>
      <c r="ALX76" s="86"/>
      <c r="ALY76" s="86"/>
      <c r="ALZ76" s="86"/>
      <c r="AMA76" s="86"/>
      <c r="AMB76" s="86"/>
      <c r="AMC76" s="86"/>
      <c r="AMD76" s="86"/>
      <c r="AME76" s="86"/>
      <c r="AMF76" s="86"/>
      <c r="AMG76" s="86"/>
      <c r="AMH76" s="86"/>
      <c r="AMI76" s="86"/>
      <c r="AMJ76" s="86"/>
      <c r="AMK76" s="86"/>
      <c r="AML76" s="86"/>
      <c r="AMM76" s="86"/>
      <c r="AMN76" s="86"/>
      <c r="AMO76" s="86"/>
      <c r="AMP76" s="86"/>
      <c r="AMQ76" s="86"/>
      <c r="AMR76" s="86"/>
      <c r="AMS76" s="86"/>
      <c r="AMT76" s="86"/>
      <c r="AMU76" s="86"/>
      <c r="AMV76" s="86"/>
      <c r="AMW76" s="86"/>
      <c r="AMX76" s="86"/>
      <c r="AMY76" s="86"/>
      <c r="AMZ76" s="86"/>
      <c r="ANA76" s="86"/>
      <c r="ANB76" s="86"/>
      <c r="ANC76" s="86"/>
      <c r="AND76" s="86"/>
      <c r="ANE76" s="86"/>
      <c r="ANF76" s="86"/>
      <c r="ANG76" s="86"/>
      <c r="ANH76" s="86"/>
      <c r="ANI76" s="86"/>
      <c r="ANJ76" s="86"/>
      <c r="ANK76" s="86"/>
      <c r="ANL76" s="86"/>
      <c r="ANM76" s="86"/>
      <c r="ANN76" s="86"/>
      <c r="ANO76" s="86"/>
      <c r="ANP76" s="86"/>
      <c r="ANQ76" s="86"/>
      <c r="ANR76" s="86"/>
      <c r="ANS76" s="86"/>
      <c r="ANT76" s="86"/>
      <c r="ANU76" s="86"/>
      <c r="ANV76" s="86"/>
      <c r="ANW76" s="86"/>
      <c r="ANX76" s="86"/>
      <c r="ANY76" s="86"/>
      <c r="ANZ76" s="86"/>
      <c r="AOA76" s="86"/>
      <c r="AOB76" s="86"/>
      <c r="AOC76" s="86"/>
      <c r="AOD76" s="86"/>
      <c r="AOE76" s="86"/>
      <c r="AOF76" s="86"/>
      <c r="AOG76" s="86"/>
      <c r="AOH76" s="86"/>
      <c r="AOI76" s="86"/>
      <c r="AOJ76" s="86"/>
      <c r="AOK76" s="86"/>
      <c r="AOL76" s="86"/>
      <c r="AOM76" s="86"/>
      <c r="AON76" s="86"/>
      <c r="AOO76" s="86"/>
      <c r="AOP76" s="86"/>
      <c r="AOQ76" s="86"/>
      <c r="AOR76" s="86"/>
      <c r="AOS76" s="86"/>
      <c r="AOT76" s="86"/>
      <c r="AOU76" s="86"/>
      <c r="AOV76" s="86"/>
      <c r="AOW76" s="86"/>
      <c r="AOX76" s="86"/>
      <c r="AOY76" s="86"/>
      <c r="AOZ76" s="86"/>
      <c r="APA76" s="86"/>
      <c r="APB76" s="86"/>
      <c r="APC76" s="86"/>
      <c r="APD76" s="86"/>
      <c r="APE76" s="86"/>
      <c r="APF76" s="86"/>
      <c r="APG76" s="86"/>
      <c r="APH76" s="86"/>
      <c r="API76" s="86"/>
      <c r="APJ76" s="86"/>
      <c r="APK76" s="86"/>
      <c r="APL76" s="86"/>
      <c r="APM76" s="86"/>
      <c r="APN76" s="86"/>
      <c r="APO76" s="86"/>
      <c r="APP76" s="86"/>
      <c r="APQ76" s="86"/>
      <c r="APR76" s="86"/>
      <c r="APS76" s="86"/>
      <c r="APT76" s="86"/>
      <c r="APU76" s="86"/>
      <c r="APV76" s="86"/>
      <c r="APW76" s="86"/>
      <c r="APX76" s="86"/>
      <c r="APY76" s="86"/>
      <c r="APZ76" s="86"/>
      <c r="AQA76" s="86"/>
      <c r="AQB76" s="86"/>
      <c r="AQC76" s="86"/>
      <c r="AQD76" s="86"/>
      <c r="AQE76" s="86"/>
      <c r="AQF76" s="86"/>
      <c r="AQG76" s="86"/>
      <c r="AQH76" s="86"/>
      <c r="AQI76" s="86"/>
      <c r="AQJ76" s="86"/>
      <c r="AQK76" s="86"/>
      <c r="AQL76" s="86"/>
      <c r="AQM76" s="86"/>
      <c r="AQN76" s="86"/>
      <c r="AQO76" s="86"/>
      <c r="AQP76" s="86"/>
      <c r="AQQ76" s="86"/>
      <c r="AQR76" s="86"/>
      <c r="AQS76" s="86"/>
      <c r="AQT76" s="86"/>
      <c r="AQU76" s="86"/>
      <c r="AQV76" s="86"/>
      <c r="AQW76" s="86"/>
      <c r="AQX76" s="86"/>
      <c r="AQY76" s="86"/>
      <c r="AQZ76" s="86"/>
      <c r="ARA76" s="86"/>
      <c r="ARB76" s="86"/>
      <c r="ARC76" s="86"/>
      <c r="ARD76" s="86"/>
      <c r="ARE76" s="86"/>
      <c r="ARF76" s="86"/>
      <c r="ARG76" s="86"/>
      <c r="ARH76" s="86"/>
      <c r="ARI76" s="86"/>
      <c r="ARJ76" s="86"/>
      <c r="ARK76" s="86"/>
      <c r="ARL76" s="86"/>
      <c r="ARM76" s="86"/>
      <c r="ARN76" s="86"/>
      <c r="ARO76" s="86"/>
      <c r="ARP76" s="86"/>
      <c r="ARQ76" s="86"/>
      <c r="ARR76" s="86"/>
      <c r="ARS76" s="86"/>
      <c r="ART76" s="86"/>
      <c r="ARU76" s="86"/>
      <c r="ARV76" s="86"/>
      <c r="ARW76" s="86"/>
      <c r="ARX76" s="86"/>
      <c r="ARY76" s="86"/>
      <c r="ARZ76" s="86"/>
      <c r="ASA76" s="86"/>
      <c r="ASB76" s="86"/>
      <c r="ASC76" s="86"/>
      <c r="ASD76" s="86"/>
      <c r="ASE76" s="86"/>
      <c r="ASF76" s="86"/>
      <c r="ASG76" s="86"/>
      <c r="ASH76" s="86"/>
      <c r="ASI76" s="86"/>
      <c r="ASJ76" s="86"/>
      <c r="ASK76" s="86"/>
      <c r="ASL76" s="86"/>
      <c r="ASM76" s="86"/>
      <c r="ASN76" s="86"/>
      <c r="ASO76" s="86"/>
      <c r="ASP76" s="86"/>
      <c r="ASQ76" s="86"/>
      <c r="ASR76" s="86"/>
      <c r="ASS76" s="86"/>
      <c r="AST76" s="86"/>
      <c r="ASU76" s="86"/>
      <c r="ASV76" s="86"/>
      <c r="ASW76" s="86"/>
      <c r="ASX76" s="86"/>
      <c r="ASY76" s="86"/>
      <c r="ASZ76" s="86"/>
      <c r="ATA76" s="86"/>
      <c r="ATB76" s="86"/>
      <c r="ATC76" s="86"/>
      <c r="ATD76" s="86"/>
      <c r="ATE76" s="86"/>
      <c r="ATF76" s="86"/>
      <c r="ATG76" s="86"/>
      <c r="ATH76" s="86"/>
      <c r="ATI76" s="86"/>
      <c r="ATJ76" s="86"/>
      <c r="ATK76" s="86"/>
      <c r="ATL76" s="86"/>
      <c r="ATM76" s="86"/>
      <c r="ATN76" s="86"/>
      <c r="ATO76" s="86"/>
      <c r="ATP76" s="86"/>
      <c r="ATQ76" s="86"/>
      <c r="ATR76" s="86"/>
      <c r="ATS76" s="86"/>
      <c r="ATT76" s="86"/>
      <c r="ATU76" s="86"/>
      <c r="ATV76" s="86"/>
      <c r="ATW76" s="86"/>
      <c r="ATX76" s="86"/>
      <c r="ATY76" s="86"/>
      <c r="ATZ76" s="86"/>
      <c r="AUA76" s="86"/>
      <c r="AUB76" s="86"/>
      <c r="AUC76" s="86"/>
      <c r="AUD76" s="86"/>
      <c r="AUE76" s="86"/>
      <c r="AUF76" s="86"/>
      <c r="AUG76" s="86"/>
      <c r="AUH76" s="86"/>
      <c r="AUI76" s="86"/>
      <c r="AUJ76" s="86"/>
      <c r="AUK76" s="86"/>
      <c r="AUL76" s="86"/>
      <c r="AUM76" s="86"/>
      <c r="AUN76" s="86"/>
      <c r="AUO76" s="86"/>
      <c r="AUP76" s="86"/>
      <c r="AUQ76" s="86"/>
      <c r="AUR76" s="86"/>
      <c r="AUS76" s="86"/>
      <c r="AUT76" s="86"/>
      <c r="AUU76" s="86"/>
      <c r="AUV76" s="86"/>
      <c r="AUW76" s="86"/>
      <c r="AUX76" s="86"/>
      <c r="AUY76" s="86"/>
      <c r="AUZ76" s="86"/>
      <c r="AVA76" s="86"/>
      <c r="AVB76" s="86"/>
      <c r="AVC76" s="86"/>
      <c r="AVD76" s="86"/>
      <c r="AVE76" s="86"/>
      <c r="AVF76" s="86"/>
      <c r="AVG76" s="86"/>
      <c r="AVH76" s="86"/>
      <c r="AVI76" s="86"/>
      <c r="AVJ76" s="86"/>
      <c r="AVK76" s="86"/>
      <c r="AVL76" s="86"/>
      <c r="AVM76" s="86"/>
      <c r="AVN76" s="86"/>
      <c r="AVO76" s="86"/>
      <c r="AVP76" s="86"/>
      <c r="AVQ76" s="86"/>
      <c r="AVR76" s="86"/>
      <c r="AVS76" s="86"/>
      <c r="AVT76" s="86"/>
      <c r="AVU76" s="86"/>
      <c r="AVV76" s="86"/>
      <c r="AVW76" s="86"/>
      <c r="AVX76" s="86"/>
      <c r="AVY76" s="86"/>
      <c r="AVZ76" s="86"/>
      <c r="AWA76" s="86"/>
      <c r="AWB76" s="86"/>
      <c r="AWC76" s="86"/>
      <c r="AWD76" s="86"/>
      <c r="AWE76" s="86"/>
      <c r="AWF76" s="86"/>
      <c r="AWG76" s="86"/>
      <c r="AWH76" s="86"/>
      <c r="AWI76" s="86"/>
      <c r="AWJ76" s="86"/>
      <c r="AWK76" s="86"/>
      <c r="AWL76" s="86"/>
      <c r="AWM76" s="86"/>
      <c r="AWN76" s="86"/>
      <c r="AWO76" s="86"/>
      <c r="AWP76" s="86"/>
      <c r="AWQ76" s="86"/>
      <c r="AWR76" s="86"/>
      <c r="AWS76" s="86"/>
      <c r="AWT76" s="86"/>
      <c r="AWU76" s="86"/>
      <c r="AWV76" s="86"/>
      <c r="AWW76" s="86"/>
      <c r="AWX76" s="86"/>
      <c r="AWY76" s="86"/>
      <c r="AWZ76" s="86"/>
      <c r="AXA76" s="86"/>
      <c r="AXB76" s="86"/>
      <c r="AXC76" s="86"/>
      <c r="AXD76" s="86"/>
      <c r="AXE76" s="86"/>
      <c r="AXF76" s="86"/>
      <c r="AXG76" s="86"/>
      <c r="AXH76" s="86"/>
      <c r="AXI76" s="86"/>
      <c r="AXJ76" s="86"/>
      <c r="AXK76" s="86"/>
      <c r="AXL76" s="86"/>
      <c r="AXM76" s="86"/>
      <c r="AXN76" s="86"/>
      <c r="AXO76" s="86"/>
      <c r="AXP76" s="86"/>
      <c r="AXQ76" s="86"/>
      <c r="AXR76" s="86"/>
      <c r="AXS76" s="86"/>
      <c r="AXT76" s="86"/>
      <c r="AXU76" s="86"/>
      <c r="AXV76" s="86"/>
      <c r="AXW76" s="86"/>
      <c r="AXX76" s="86"/>
      <c r="AXY76" s="86"/>
      <c r="AXZ76" s="86"/>
      <c r="AYA76" s="86"/>
      <c r="AYB76" s="86"/>
      <c r="AYC76" s="86"/>
      <c r="AYD76" s="86"/>
      <c r="AYE76" s="86"/>
      <c r="AYF76" s="86"/>
      <c r="AYG76" s="86"/>
      <c r="AYH76" s="86"/>
      <c r="AYI76" s="86"/>
      <c r="AYJ76" s="86"/>
      <c r="AYK76" s="86"/>
      <c r="AYL76" s="86"/>
      <c r="AYM76" s="86"/>
      <c r="AYN76" s="86"/>
      <c r="AYO76" s="86"/>
      <c r="AYP76" s="86"/>
      <c r="AYQ76" s="86"/>
      <c r="AYR76" s="86"/>
      <c r="AYS76" s="86"/>
      <c r="AYT76" s="86"/>
      <c r="AYU76" s="86"/>
      <c r="AYV76" s="86"/>
      <c r="AYW76" s="86"/>
      <c r="AYX76" s="86"/>
      <c r="AYY76" s="86"/>
      <c r="AYZ76" s="86"/>
      <c r="AZA76" s="86"/>
      <c r="AZB76" s="86"/>
      <c r="AZC76" s="86"/>
      <c r="AZD76" s="86"/>
      <c r="AZE76" s="86"/>
      <c r="AZF76" s="86"/>
      <c r="AZG76" s="86"/>
      <c r="AZH76" s="86"/>
      <c r="AZI76" s="86"/>
      <c r="AZJ76" s="86"/>
      <c r="AZK76" s="86"/>
      <c r="AZL76" s="86"/>
      <c r="AZM76" s="86"/>
      <c r="AZN76" s="86"/>
      <c r="AZO76" s="86"/>
      <c r="AZP76" s="86"/>
      <c r="AZQ76" s="86"/>
      <c r="AZR76" s="86"/>
      <c r="AZS76" s="86"/>
      <c r="AZT76" s="86"/>
      <c r="AZU76" s="86"/>
      <c r="AZV76" s="86"/>
      <c r="AZW76" s="86"/>
      <c r="AZX76" s="86"/>
      <c r="AZY76" s="86"/>
      <c r="AZZ76" s="86"/>
      <c r="BAA76" s="86"/>
      <c r="BAB76" s="86"/>
      <c r="BAC76" s="86"/>
      <c r="BAD76" s="86"/>
      <c r="BAE76" s="86"/>
      <c r="BAF76" s="86"/>
      <c r="BAG76" s="86"/>
      <c r="BAH76" s="86"/>
      <c r="BAI76" s="86"/>
      <c r="BAJ76" s="86"/>
      <c r="BAK76" s="86"/>
      <c r="BAL76" s="86"/>
      <c r="BAM76" s="86"/>
      <c r="BAN76" s="86"/>
      <c r="BAO76" s="86"/>
      <c r="BAP76" s="86"/>
      <c r="BAQ76" s="86"/>
      <c r="BAR76" s="86"/>
      <c r="BAS76" s="86"/>
      <c r="BAT76" s="86"/>
      <c r="BAU76" s="86"/>
      <c r="BAV76" s="86"/>
      <c r="BAW76" s="86"/>
      <c r="BAX76" s="86"/>
      <c r="BAY76" s="86"/>
      <c r="BAZ76" s="86"/>
      <c r="BBA76" s="86"/>
      <c r="BBB76" s="86"/>
      <c r="BBC76" s="86"/>
      <c r="BBD76" s="86"/>
      <c r="BBE76" s="86"/>
      <c r="BBF76" s="86"/>
      <c r="BBG76" s="86"/>
      <c r="BBH76" s="86"/>
      <c r="BBI76" s="86"/>
      <c r="BBJ76" s="86"/>
      <c r="BBK76" s="86"/>
      <c r="BBL76" s="86"/>
      <c r="BBM76" s="86"/>
      <c r="BBN76" s="86"/>
      <c r="BBO76" s="86"/>
      <c r="BBP76" s="86"/>
      <c r="BBQ76" s="86"/>
      <c r="BBR76" s="86"/>
      <c r="BBS76" s="86"/>
      <c r="BBT76" s="86"/>
      <c r="BBU76" s="86"/>
      <c r="BBV76" s="86"/>
      <c r="BBW76" s="86"/>
      <c r="BBX76" s="86"/>
      <c r="BBY76" s="86"/>
      <c r="BBZ76" s="86"/>
      <c r="BCA76" s="86"/>
      <c r="BCB76" s="86"/>
      <c r="BCC76" s="86"/>
      <c r="BCD76" s="86"/>
      <c r="BCE76" s="86"/>
      <c r="BCF76" s="86"/>
      <c r="BCG76" s="86"/>
      <c r="BCH76" s="86"/>
      <c r="BCI76" s="86"/>
      <c r="BCJ76" s="86"/>
      <c r="BCK76" s="86"/>
      <c r="BCL76" s="86"/>
      <c r="BCM76" s="86"/>
      <c r="BCN76" s="86"/>
      <c r="BCO76" s="86"/>
      <c r="BCP76" s="86"/>
      <c r="BCQ76" s="86"/>
      <c r="BCR76" s="86"/>
      <c r="BCS76" s="86"/>
      <c r="BCT76" s="86"/>
      <c r="BCU76" s="86"/>
      <c r="BCV76" s="86"/>
      <c r="BCW76" s="86"/>
      <c r="BCX76" s="86"/>
      <c r="BCY76" s="86"/>
      <c r="BCZ76" s="86"/>
      <c r="BDA76" s="86"/>
      <c r="BDB76" s="86"/>
      <c r="BDC76" s="86"/>
      <c r="BDD76" s="86"/>
      <c r="BDE76" s="86"/>
      <c r="BDF76" s="86"/>
      <c r="BDG76" s="86"/>
      <c r="BDH76" s="86"/>
      <c r="BDI76" s="86"/>
      <c r="BDJ76" s="86"/>
      <c r="BDK76" s="86"/>
      <c r="BDL76" s="86"/>
      <c r="BDM76" s="86"/>
      <c r="BDN76" s="86"/>
      <c r="BDO76" s="86"/>
      <c r="BDP76" s="86"/>
      <c r="BDQ76" s="86"/>
      <c r="BDR76" s="86"/>
      <c r="BDS76" s="86"/>
      <c r="BDT76" s="86"/>
      <c r="BDU76" s="86"/>
      <c r="BDV76" s="86"/>
      <c r="BDW76" s="86"/>
      <c r="BDX76" s="86"/>
      <c r="BDY76" s="86"/>
      <c r="BDZ76" s="86"/>
      <c r="BEA76" s="86"/>
      <c r="BEB76" s="86"/>
      <c r="BEC76" s="86"/>
      <c r="BED76" s="86"/>
      <c r="BEE76" s="86"/>
      <c r="BEF76" s="86"/>
      <c r="BEG76" s="86"/>
      <c r="BEH76" s="86"/>
      <c r="BEI76" s="86"/>
      <c r="BEJ76" s="86"/>
      <c r="BEK76" s="86"/>
      <c r="BEL76" s="86"/>
      <c r="BEM76" s="86"/>
      <c r="BEN76" s="86"/>
      <c r="BEO76" s="86"/>
      <c r="BEP76" s="86"/>
      <c r="BEQ76" s="86"/>
      <c r="BER76" s="86"/>
      <c r="BES76" s="86"/>
      <c r="BET76" s="86"/>
      <c r="BEU76" s="86"/>
      <c r="BEV76" s="86"/>
      <c r="BEW76" s="86"/>
      <c r="BEX76" s="86"/>
      <c r="BEY76" s="86"/>
      <c r="BEZ76" s="86"/>
      <c r="BFA76" s="86"/>
      <c r="BFB76" s="86"/>
      <c r="BFC76" s="86"/>
      <c r="BFD76" s="86"/>
      <c r="BFE76" s="86"/>
      <c r="BFF76" s="86"/>
      <c r="BFG76" s="86"/>
      <c r="BFH76" s="86"/>
      <c r="BFI76" s="86"/>
      <c r="BFJ76" s="86"/>
      <c r="BFK76" s="86"/>
      <c r="BFL76" s="86"/>
      <c r="BFM76" s="86"/>
      <c r="BFN76" s="86"/>
      <c r="BFO76" s="86"/>
      <c r="BFP76" s="86"/>
      <c r="BFQ76" s="86"/>
      <c r="BFR76" s="86"/>
      <c r="BFS76" s="86"/>
      <c r="BFT76" s="86"/>
      <c r="BFU76" s="86"/>
      <c r="BFV76" s="86"/>
      <c r="BFW76" s="86"/>
      <c r="BFX76" s="86"/>
      <c r="BFY76" s="86"/>
      <c r="BFZ76" s="86"/>
      <c r="BGA76" s="86"/>
      <c r="BGB76" s="86"/>
      <c r="BGC76" s="86"/>
      <c r="BGD76" s="86"/>
      <c r="BGE76" s="86"/>
      <c r="BGF76" s="86"/>
      <c r="BGG76" s="86"/>
      <c r="BGH76" s="86"/>
      <c r="BGI76" s="86"/>
      <c r="BGJ76" s="86"/>
      <c r="BGK76" s="86"/>
      <c r="BGL76" s="86"/>
      <c r="BGM76" s="86"/>
      <c r="BGN76" s="86"/>
      <c r="BGO76" s="86"/>
      <c r="BGP76" s="86"/>
      <c r="BGQ76" s="86"/>
      <c r="BGR76" s="86"/>
      <c r="BGS76" s="86"/>
      <c r="BGT76" s="86"/>
      <c r="BGU76" s="86"/>
      <c r="BGV76" s="86"/>
      <c r="BGW76" s="86"/>
      <c r="BGX76" s="86"/>
      <c r="BGY76" s="86"/>
      <c r="BGZ76" s="86"/>
      <c r="BHA76" s="86"/>
      <c r="BHB76" s="86"/>
      <c r="BHC76" s="86"/>
      <c r="BHD76" s="86"/>
      <c r="BHE76" s="86"/>
      <c r="BHF76" s="86"/>
      <c r="BHG76" s="86"/>
      <c r="BHH76" s="86"/>
      <c r="BHI76" s="86"/>
      <c r="BHJ76" s="86"/>
      <c r="BHK76" s="86"/>
      <c r="BHL76" s="86"/>
      <c r="BHM76" s="86"/>
      <c r="BHN76" s="86"/>
      <c r="BHO76" s="86"/>
      <c r="BHP76" s="86"/>
      <c r="BHQ76" s="86"/>
      <c r="BHR76" s="86"/>
      <c r="BHS76" s="86"/>
      <c r="BHT76" s="86"/>
      <c r="BHU76" s="86"/>
      <c r="BHV76" s="86"/>
      <c r="BHW76" s="86"/>
      <c r="BHX76" s="86"/>
      <c r="BHY76" s="86"/>
      <c r="BHZ76" s="86"/>
      <c r="BIA76" s="86"/>
      <c r="BIB76" s="86"/>
      <c r="BIC76" s="86"/>
      <c r="BID76" s="86"/>
      <c r="BIE76" s="86"/>
      <c r="BIF76" s="86"/>
      <c r="BIG76" s="86"/>
      <c r="BIH76" s="86"/>
      <c r="BII76" s="86"/>
      <c r="BIJ76" s="86"/>
      <c r="BIK76" s="86"/>
      <c r="BIL76" s="86"/>
      <c r="BIM76" s="86"/>
      <c r="BIN76" s="86"/>
      <c r="BIO76" s="86"/>
      <c r="BIP76" s="86"/>
      <c r="BIQ76" s="86"/>
      <c r="BIR76" s="86"/>
      <c r="BIS76" s="86"/>
      <c r="BIT76" s="86"/>
      <c r="BIU76" s="86"/>
      <c r="BIV76" s="86"/>
      <c r="BIW76" s="86"/>
      <c r="BIX76" s="86"/>
      <c r="BIY76" s="86"/>
      <c r="BIZ76" s="86"/>
      <c r="BJA76" s="86"/>
      <c r="BJB76" s="86"/>
      <c r="BJC76" s="86"/>
      <c r="BJD76" s="86"/>
      <c r="BJE76" s="86"/>
      <c r="BJF76" s="86"/>
      <c r="BJG76" s="86"/>
      <c r="BJH76" s="86"/>
      <c r="BJI76" s="86"/>
      <c r="BJJ76" s="86"/>
      <c r="BJK76" s="86"/>
      <c r="BJL76" s="86"/>
      <c r="BJM76" s="86"/>
      <c r="BJN76" s="86"/>
      <c r="BJO76" s="86"/>
      <c r="BJP76" s="86"/>
      <c r="BJQ76" s="86"/>
      <c r="BJR76" s="86"/>
      <c r="BJS76" s="86"/>
      <c r="BJT76" s="86"/>
      <c r="BJU76" s="86"/>
      <c r="BJV76" s="86"/>
      <c r="BJW76" s="86"/>
      <c r="BJX76" s="86"/>
      <c r="BJY76" s="86"/>
      <c r="BJZ76" s="86"/>
      <c r="BKA76" s="86"/>
      <c r="BKB76" s="86"/>
      <c r="BKC76" s="86"/>
      <c r="BKD76" s="86"/>
      <c r="BKE76" s="86"/>
      <c r="BKF76" s="86"/>
      <c r="BKG76" s="86"/>
      <c r="BKH76" s="86"/>
      <c r="BKI76" s="86"/>
      <c r="BKJ76" s="86"/>
      <c r="BKK76" s="86"/>
      <c r="BKL76" s="86"/>
      <c r="BKM76" s="86"/>
      <c r="BKN76" s="86"/>
      <c r="BKO76" s="86"/>
      <c r="BKP76" s="86"/>
      <c r="BKQ76" s="86"/>
      <c r="BKR76" s="86"/>
      <c r="BKS76" s="86"/>
      <c r="BKT76" s="86"/>
      <c r="BKU76" s="86"/>
      <c r="BKV76" s="86"/>
      <c r="BKW76" s="86"/>
      <c r="BKX76" s="86"/>
      <c r="BKY76" s="86"/>
      <c r="BKZ76" s="86"/>
      <c r="BLA76" s="86"/>
      <c r="BLB76" s="86"/>
      <c r="BLC76" s="86"/>
      <c r="BLD76" s="86"/>
      <c r="BLE76" s="86"/>
      <c r="BLF76" s="86"/>
      <c r="BLG76" s="86"/>
      <c r="BLH76" s="86"/>
      <c r="BLI76" s="86"/>
      <c r="BLJ76" s="86"/>
      <c r="BLK76" s="86"/>
      <c r="BLL76" s="86"/>
      <c r="BLM76" s="86"/>
      <c r="BLN76" s="86"/>
      <c r="BLO76" s="86"/>
      <c r="BLP76" s="86"/>
      <c r="BLQ76" s="86"/>
      <c r="BLR76" s="86"/>
      <c r="BLS76" s="86"/>
      <c r="BLT76" s="86"/>
      <c r="BLU76" s="86"/>
      <c r="BLV76" s="86"/>
      <c r="BLW76" s="86"/>
      <c r="BLX76" s="86"/>
      <c r="BLY76" s="86"/>
      <c r="BLZ76" s="86"/>
      <c r="BMA76" s="86"/>
      <c r="BMB76" s="86"/>
      <c r="BMC76" s="86"/>
      <c r="BMD76" s="86"/>
      <c r="BME76" s="86"/>
      <c r="BMF76" s="86"/>
      <c r="BMG76" s="86"/>
      <c r="BMH76" s="86"/>
      <c r="BMI76" s="86"/>
      <c r="BMJ76" s="86"/>
      <c r="BMK76" s="86"/>
      <c r="BML76" s="86"/>
      <c r="BMM76" s="86"/>
      <c r="BMN76" s="86"/>
      <c r="BMO76" s="86"/>
      <c r="BMP76" s="86"/>
      <c r="BMQ76" s="86"/>
      <c r="BMR76" s="86"/>
      <c r="BMS76" s="86"/>
      <c r="BMT76" s="86"/>
      <c r="BMU76" s="86"/>
      <c r="BMV76" s="86"/>
      <c r="BMW76" s="86"/>
      <c r="BMX76" s="86"/>
      <c r="BMY76" s="86"/>
      <c r="BMZ76" s="86"/>
      <c r="BNA76" s="86"/>
      <c r="BNB76" s="86"/>
      <c r="BNC76" s="86"/>
      <c r="BND76" s="86"/>
      <c r="BNE76" s="86"/>
      <c r="BNF76" s="86"/>
      <c r="BNG76" s="86"/>
      <c r="BNH76" s="86"/>
      <c r="BNI76" s="86"/>
      <c r="BNJ76" s="86"/>
      <c r="BNK76" s="86"/>
      <c r="BNL76" s="86"/>
      <c r="BNM76" s="86"/>
      <c r="BNN76" s="86"/>
      <c r="BNO76" s="86"/>
      <c r="BNP76" s="86"/>
      <c r="BNQ76" s="86"/>
      <c r="BNR76" s="86"/>
      <c r="BNS76" s="86"/>
      <c r="BNT76" s="86"/>
      <c r="BNU76" s="86"/>
      <c r="BNV76" s="86"/>
      <c r="BNW76" s="86"/>
      <c r="BNX76" s="86"/>
      <c r="BNY76" s="86"/>
      <c r="BNZ76" s="86"/>
      <c r="BOA76" s="86"/>
      <c r="BOB76" s="86"/>
      <c r="BOC76" s="86"/>
      <c r="BOD76" s="86"/>
      <c r="BOE76" s="86"/>
      <c r="BOF76" s="86"/>
      <c r="BOG76" s="86"/>
      <c r="BOH76" s="86"/>
      <c r="BOI76" s="86"/>
      <c r="BOJ76" s="86"/>
      <c r="BOK76" s="86"/>
      <c r="BOL76" s="86"/>
      <c r="BOM76" s="86"/>
      <c r="BON76" s="86"/>
      <c r="BOO76" s="86"/>
      <c r="BOP76" s="86"/>
      <c r="BOQ76" s="86"/>
      <c r="BOR76" s="86"/>
      <c r="BOS76" s="86"/>
      <c r="BOT76" s="86"/>
      <c r="BOU76" s="86"/>
      <c r="BOV76" s="86"/>
      <c r="BOW76" s="86"/>
      <c r="BOX76" s="86"/>
      <c r="BOY76" s="86"/>
      <c r="BOZ76" s="86"/>
      <c r="BPA76" s="86"/>
      <c r="BPB76" s="86"/>
      <c r="BPC76" s="86"/>
      <c r="BPD76" s="86"/>
      <c r="BPE76" s="86"/>
      <c r="BPF76" s="86"/>
      <c r="BPG76" s="86"/>
      <c r="BPH76" s="86"/>
      <c r="BPI76" s="86"/>
      <c r="BPJ76" s="86"/>
      <c r="BPK76" s="86"/>
      <c r="BPL76" s="86"/>
      <c r="BPM76" s="86"/>
      <c r="BPN76" s="86"/>
      <c r="BPO76" s="86"/>
      <c r="BPP76" s="86"/>
      <c r="BPQ76" s="86"/>
      <c r="BPR76" s="86"/>
      <c r="BPS76" s="86"/>
      <c r="BPT76" s="86"/>
      <c r="BPU76" s="86"/>
      <c r="BPV76" s="86"/>
      <c r="BPW76" s="86"/>
      <c r="BPX76" s="86"/>
      <c r="BPY76" s="86"/>
      <c r="BPZ76" s="86"/>
      <c r="BQA76" s="86"/>
      <c r="BQB76" s="86"/>
      <c r="BQC76" s="86"/>
      <c r="BQD76" s="86"/>
      <c r="BQE76" s="86"/>
      <c r="BQF76" s="86"/>
      <c r="BQG76" s="86"/>
      <c r="BQH76" s="86"/>
      <c r="BQI76" s="86"/>
      <c r="BQJ76" s="86"/>
      <c r="BQK76" s="86"/>
      <c r="BQL76" s="86"/>
      <c r="BQM76" s="86"/>
      <c r="BQN76" s="86"/>
      <c r="BQO76" s="86"/>
      <c r="BQP76" s="86"/>
      <c r="BQQ76" s="86"/>
      <c r="BQR76" s="86"/>
      <c r="BQS76" s="86"/>
      <c r="BQT76" s="86"/>
      <c r="BQU76" s="86"/>
      <c r="BQV76" s="86"/>
      <c r="BQW76" s="86"/>
      <c r="BQX76" s="86"/>
      <c r="BQY76" s="86"/>
      <c r="BQZ76" s="86"/>
      <c r="BRA76" s="86"/>
      <c r="BRB76" s="86"/>
      <c r="BRC76" s="86"/>
      <c r="BRD76" s="86"/>
      <c r="BRE76" s="86"/>
      <c r="BRF76" s="86"/>
      <c r="BRG76" s="86"/>
      <c r="BRH76" s="86"/>
      <c r="BRI76" s="86"/>
      <c r="BRJ76" s="86"/>
      <c r="BRK76" s="86"/>
      <c r="BRL76" s="86"/>
      <c r="BRM76" s="86"/>
      <c r="BRN76" s="86"/>
      <c r="BRO76" s="86"/>
      <c r="BRP76" s="86"/>
      <c r="BRQ76" s="86"/>
      <c r="BRR76" s="86"/>
      <c r="BRS76" s="86"/>
      <c r="BRT76" s="86"/>
      <c r="BRU76" s="86"/>
      <c r="BRV76" s="86"/>
      <c r="BRW76" s="86"/>
      <c r="BRX76" s="86"/>
      <c r="BRY76" s="86"/>
      <c r="BRZ76" s="86"/>
      <c r="BSA76" s="86"/>
      <c r="BSB76" s="86"/>
      <c r="BSC76" s="86"/>
      <c r="BSD76" s="86"/>
      <c r="BSE76" s="86"/>
      <c r="BSF76" s="86"/>
      <c r="BSG76" s="86"/>
      <c r="BSH76" s="86"/>
      <c r="BSI76" s="86"/>
      <c r="BSJ76" s="86"/>
      <c r="BSK76" s="86"/>
      <c r="BSL76" s="86"/>
      <c r="BSM76" s="86"/>
      <c r="BSN76" s="86"/>
      <c r="BSO76" s="86"/>
      <c r="BSP76" s="86"/>
      <c r="BSQ76" s="86"/>
      <c r="BSR76" s="86"/>
      <c r="BSS76" s="86"/>
      <c r="BST76" s="86"/>
      <c r="BSU76" s="86"/>
      <c r="BSV76" s="86"/>
      <c r="BSW76" s="86"/>
      <c r="BSX76" s="86"/>
      <c r="BSY76" s="86"/>
      <c r="BSZ76" s="86"/>
      <c r="BTA76" s="86"/>
      <c r="BTB76" s="86"/>
      <c r="BTC76" s="86"/>
      <c r="BTD76" s="86"/>
      <c r="BTE76" s="86"/>
      <c r="BTF76" s="86"/>
      <c r="BTG76" s="86"/>
      <c r="BTH76" s="86"/>
      <c r="BTI76" s="86"/>
      <c r="BTJ76" s="86"/>
      <c r="BTK76" s="86"/>
      <c r="BTL76" s="86"/>
      <c r="BTM76" s="86"/>
      <c r="BTN76" s="86"/>
      <c r="BTO76" s="86"/>
      <c r="BTP76" s="86"/>
      <c r="BTQ76" s="86"/>
      <c r="BTR76" s="86"/>
      <c r="BTS76" s="86"/>
      <c r="BTT76" s="86"/>
      <c r="BTU76" s="86"/>
      <c r="BTV76" s="86"/>
      <c r="BTW76" s="86"/>
      <c r="BTX76" s="86"/>
      <c r="BTY76" s="86"/>
      <c r="BTZ76" s="86"/>
      <c r="BUA76" s="86"/>
      <c r="BUB76" s="86"/>
      <c r="BUC76" s="86"/>
      <c r="BUD76" s="86"/>
      <c r="BUE76" s="86"/>
      <c r="BUF76" s="86"/>
      <c r="BUG76" s="86"/>
      <c r="BUH76" s="86"/>
      <c r="BUI76" s="86"/>
      <c r="BUJ76" s="86"/>
      <c r="BUK76" s="86"/>
      <c r="BUL76" s="86"/>
      <c r="BUM76" s="86"/>
      <c r="BUN76" s="86"/>
      <c r="BUO76" s="86"/>
      <c r="BUP76" s="86"/>
      <c r="BUQ76" s="86"/>
      <c r="BUR76" s="86"/>
      <c r="BUS76" s="86"/>
      <c r="BUT76" s="86"/>
      <c r="BUU76" s="86"/>
      <c r="BUV76" s="86"/>
      <c r="BUW76" s="86"/>
      <c r="BUX76" s="86"/>
      <c r="BUY76" s="86"/>
      <c r="BUZ76" s="86"/>
      <c r="BVA76" s="86"/>
      <c r="BVB76" s="86"/>
      <c r="BVC76" s="86"/>
      <c r="BVD76" s="86"/>
      <c r="BVE76" s="86"/>
      <c r="BVF76" s="86"/>
      <c r="BVG76" s="86"/>
      <c r="BVH76" s="86"/>
      <c r="BVI76" s="86"/>
      <c r="BVJ76" s="86"/>
      <c r="BVK76" s="86"/>
      <c r="BVL76" s="86"/>
      <c r="BVM76" s="86"/>
      <c r="BVN76" s="86"/>
      <c r="BVO76" s="86"/>
      <c r="BVP76" s="86"/>
      <c r="BVQ76" s="86"/>
      <c r="BVR76" s="86"/>
      <c r="BVS76" s="86"/>
      <c r="BVT76" s="86"/>
      <c r="BVU76" s="86"/>
      <c r="BVV76" s="86"/>
      <c r="BVW76" s="86"/>
      <c r="BVX76" s="86"/>
      <c r="BVY76" s="86"/>
      <c r="BVZ76" s="86"/>
      <c r="BWA76" s="86"/>
      <c r="BWB76" s="86"/>
      <c r="BWC76" s="86"/>
      <c r="BWD76" s="86"/>
      <c r="BWE76" s="86"/>
      <c r="BWF76" s="86"/>
      <c r="BWG76" s="86"/>
      <c r="BWH76" s="86"/>
      <c r="BWI76" s="86"/>
      <c r="BWJ76" s="86"/>
      <c r="BWK76" s="86"/>
      <c r="BWL76" s="86"/>
      <c r="BWM76" s="86"/>
      <c r="BWN76" s="86"/>
      <c r="BWO76" s="86"/>
      <c r="BWP76" s="86"/>
      <c r="BWQ76" s="86"/>
      <c r="BWR76" s="86"/>
      <c r="BWS76" s="86"/>
      <c r="BWT76" s="86"/>
      <c r="BWU76" s="86"/>
      <c r="BWV76" s="86"/>
      <c r="BWW76" s="86"/>
      <c r="BWX76" s="86"/>
      <c r="BWY76" s="86"/>
      <c r="BWZ76" s="86"/>
      <c r="BXA76" s="86"/>
      <c r="BXB76" s="86"/>
      <c r="BXC76" s="86"/>
      <c r="BXD76" s="86"/>
      <c r="BXE76" s="86"/>
      <c r="BXF76" s="86"/>
      <c r="BXG76" s="86"/>
      <c r="BXH76" s="86"/>
      <c r="BXI76" s="86"/>
      <c r="BXJ76" s="86"/>
      <c r="BXK76" s="86"/>
      <c r="BXL76" s="86"/>
      <c r="BXM76" s="86"/>
      <c r="BXN76" s="86"/>
      <c r="BXO76" s="86"/>
      <c r="BXP76" s="86"/>
      <c r="BXQ76" s="86"/>
      <c r="BXR76" s="86"/>
      <c r="BXS76" s="86"/>
      <c r="BXT76" s="86"/>
      <c r="BXU76" s="86"/>
      <c r="BXV76" s="86"/>
      <c r="BXW76" s="86"/>
      <c r="BXX76" s="86"/>
      <c r="BXY76" s="86"/>
      <c r="BXZ76" s="86"/>
      <c r="BYA76" s="86"/>
      <c r="BYB76" s="86"/>
      <c r="BYC76" s="86"/>
      <c r="BYD76" s="86"/>
      <c r="BYE76" s="86"/>
      <c r="BYF76" s="86"/>
      <c r="BYG76" s="86"/>
      <c r="BYH76" s="86"/>
      <c r="BYI76" s="86"/>
      <c r="BYJ76" s="86"/>
      <c r="BYK76" s="86"/>
      <c r="BYL76" s="86"/>
      <c r="BYM76" s="86"/>
      <c r="BYN76" s="86"/>
      <c r="BYO76" s="86"/>
      <c r="BYP76" s="86"/>
      <c r="BYQ76" s="86"/>
      <c r="BYR76" s="86"/>
      <c r="BYS76" s="86"/>
      <c r="BYT76" s="86"/>
      <c r="BYU76" s="86"/>
      <c r="BYV76" s="86"/>
      <c r="BYW76" s="86"/>
      <c r="BYX76" s="86"/>
      <c r="BYY76" s="86"/>
      <c r="BYZ76" s="86"/>
      <c r="BZA76" s="86"/>
      <c r="BZB76" s="86"/>
      <c r="BZC76" s="86"/>
      <c r="BZD76" s="86"/>
      <c r="BZE76" s="86"/>
      <c r="BZF76" s="86"/>
      <c r="BZG76" s="86"/>
      <c r="BZH76" s="86"/>
      <c r="BZI76" s="86"/>
      <c r="BZJ76" s="86"/>
      <c r="BZK76" s="86"/>
      <c r="BZL76" s="86"/>
      <c r="BZM76" s="86"/>
      <c r="BZN76" s="86"/>
      <c r="BZO76" s="86"/>
      <c r="BZP76" s="86"/>
      <c r="BZQ76" s="86"/>
      <c r="BZR76" s="86"/>
      <c r="BZS76" s="86"/>
      <c r="BZT76" s="86"/>
      <c r="BZU76" s="86"/>
      <c r="BZV76" s="86"/>
      <c r="BZW76" s="86"/>
      <c r="BZX76" s="86"/>
      <c r="BZY76" s="86"/>
      <c r="BZZ76" s="86"/>
      <c r="CAA76" s="86"/>
      <c r="CAB76" s="86"/>
      <c r="CAC76" s="86"/>
      <c r="CAD76" s="86"/>
      <c r="CAE76" s="86"/>
      <c r="CAF76" s="86"/>
      <c r="CAG76" s="86"/>
      <c r="CAH76" s="86"/>
      <c r="CAI76" s="86"/>
      <c r="CAJ76" s="86"/>
      <c r="CAK76" s="86"/>
      <c r="CAL76" s="86"/>
      <c r="CAM76" s="86"/>
      <c r="CAN76" s="86"/>
      <c r="CAO76" s="86"/>
      <c r="CAP76" s="86"/>
      <c r="CAQ76" s="86"/>
      <c r="CAR76" s="86"/>
      <c r="CAS76" s="86"/>
      <c r="CAT76" s="86"/>
      <c r="CAU76" s="86"/>
      <c r="CAV76" s="86"/>
      <c r="CAW76" s="86"/>
      <c r="CAX76" s="86"/>
      <c r="CAY76" s="86"/>
      <c r="CAZ76" s="86"/>
      <c r="CBA76" s="86"/>
      <c r="CBB76" s="86"/>
      <c r="CBC76" s="86"/>
      <c r="CBD76" s="86"/>
      <c r="CBE76" s="86"/>
      <c r="CBF76" s="86"/>
      <c r="CBG76" s="86"/>
      <c r="CBH76" s="86"/>
      <c r="CBI76" s="86"/>
      <c r="CBJ76" s="86"/>
      <c r="CBK76" s="86"/>
      <c r="CBL76" s="86"/>
      <c r="CBM76" s="86"/>
      <c r="CBN76" s="86"/>
      <c r="CBO76" s="86"/>
      <c r="CBP76" s="86"/>
      <c r="CBQ76" s="86"/>
      <c r="CBR76" s="86"/>
      <c r="CBS76" s="86"/>
      <c r="CBT76" s="86"/>
      <c r="CBU76" s="86"/>
      <c r="CBV76" s="86"/>
      <c r="CBW76" s="86"/>
      <c r="CBX76" s="86"/>
      <c r="CBY76" s="86"/>
      <c r="CBZ76" s="86"/>
      <c r="CCA76" s="86"/>
      <c r="CCB76" s="86"/>
      <c r="CCC76" s="86"/>
      <c r="CCD76" s="86"/>
      <c r="CCE76" s="86"/>
      <c r="CCF76" s="86"/>
      <c r="CCG76" s="86"/>
      <c r="CCH76" s="86"/>
      <c r="CCI76" s="86"/>
      <c r="CCJ76" s="86"/>
      <c r="CCK76" s="86"/>
      <c r="CCL76" s="86"/>
      <c r="CCM76" s="86"/>
      <c r="CCN76" s="86"/>
      <c r="CCO76" s="86"/>
      <c r="CCP76" s="86"/>
      <c r="CCQ76" s="86"/>
      <c r="CCR76" s="86"/>
      <c r="CCS76" s="86"/>
      <c r="CCT76" s="86"/>
      <c r="CCU76" s="86"/>
      <c r="CCV76" s="86"/>
      <c r="CCW76" s="86"/>
      <c r="CCX76" s="86"/>
      <c r="CCY76" s="86"/>
      <c r="CCZ76" s="86"/>
      <c r="CDA76" s="86"/>
      <c r="CDB76" s="86"/>
      <c r="CDC76" s="86"/>
      <c r="CDD76" s="86"/>
      <c r="CDE76" s="86"/>
      <c r="CDF76" s="86"/>
      <c r="CDG76" s="86"/>
      <c r="CDH76" s="86"/>
      <c r="CDI76" s="86"/>
      <c r="CDJ76" s="86"/>
      <c r="CDK76" s="86"/>
      <c r="CDL76" s="86"/>
      <c r="CDM76" s="86"/>
      <c r="CDN76" s="86"/>
      <c r="CDO76" s="86"/>
      <c r="CDP76" s="86"/>
      <c r="CDQ76" s="86"/>
      <c r="CDR76" s="86"/>
      <c r="CDS76" s="86"/>
      <c r="CDT76" s="86"/>
      <c r="CDU76" s="86"/>
      <c r="CDV76" s="86"/>
      <c r="CDW76" s="86"/>
      <c r="CDX76" s="86"/>
      <c r="CDY76" s="86"/>
      <c r="CDZ76" s="86"/>
      <c r="CEA76" s="86"/>
      <c r="CEB76" s="86"/>
      <c r="CEC76" s="86"/>
      <c r="CED76" s="86"/>
      <c r="CEE76" s="86"/>
      <c r="CEF76" s="86"/>
      <c r="CEG76" s="86"/>
      <c r="CEH76" s="86"/>
      <c r="CEI76" s="86"/>
      <c r="CEJ76" s="86"/>
      <c r="CEK76" s="86"/>
      <c r="CEL76" s="86"/>
      <c r="CEM76" s="86"/>
      <c r="CEN76" s="86"/>
      <c r="CEO76" s="86"/>
      <c r="CEP76" s="86"/>
      <c r="CEQ76" s="86"/>
      <c r="CER76" s="86"/>
      <c r="CES76" s="86"/>
      <c r="CET76" s="86"/>
      <c r="CEU76" s="86"/>
      <c r="CEV76" s="86"/>
      <c r="CEW76" s="86"/>
      <c r="CEX76" s="86"/>
      <c r="CEY76" s="86"/>
      <c r="CEZ76" s="86"/>
      <c r="CFA76" s="86"/>
      <c r="CFB76" s="86"/>
      <c r="CFC76" s="86"/>
      <c r="CFD76" s="86"/>
      <c r="CFE76" s="86"/>
      <c r="CFF76" s="86"/>
      <c r="CFG76" s="86"/>
      <c r="CFH76" s="86"/>
      <c r="CFI76" s="86"/>
      <c r="CFJ76" s="86"/>
      <c r="CFK76" s="86"/>
      <c r="CFL76" s="86"/>
      <c r="CFM76" s="86"/>
      <c r="CFN76" s="86"/>
      <c r="CFO76" s="86"/>
      <c r="CFP76" s="86"/>
      <c r="CFQ76" s="86"/>
      <c r="CFR76" s="86"/>
      <c r="CFS76" s="86"/>
      <c r="CFT76" s="86"/>
      <c r="CFU76" s="86"/>
      <c r="CFV76" s="86"/>
      <c r="CFW76" s="86"/>
      <c r="CFX76" s="86"/>
      <c r="CFY76" s="86"/>
      <c r="CFZ76" s="86"/>
      <c r="CGA76" s="86"/>
      <c r="CGB76" s="86"/>
      <c r="CGC76" s="86"/>
      <c r="CGD76" s="86"/>
      <c r="CGE76" s="86"/>
      <c r="CGF76" s="86"/>
      <c r="CGG76" s="86"/>
      <c r="CGH76" s="86"/>
      <c r="CGI76" s="86"/>
      <c r="CGJ76" s="86"/>
      <c r="CGK76" s="86"/>
      <c r="CGL76" s="86"/>
      <c r="CGM76" s="86"/>
      <c r="CGN76" s="86"/>
      <c r="CGO76" s="86"/>
      <c r="CGP76" s="86"/>
      <c r="CGQ76" s="86"/>
      <c r="CGR76" s="86"/>
      <c r="CGS76" s="86"/>
      <c r="CGT76" s="86"/>
      <c r="CGU76" s="86"/>
      <c r="CGV76" s="86"/>
      <c r="CGW76" s="86"/>
      <c r="CGX76" s="86"/>
      <c r="CGY76" s="86"/>
      <c r="CGZ76" s="86"/>
      <c r="CHA76" s="86"/>
      <c r="CHB76" s="86"/>
      <c r="CHC76" s="86"/>
      <c r="CHD76" s="86"/>
      <c r="CHE76" s="86"/>
      <c r="CHF76" s="86"/>
      <c r="CHG76" s="86"/>
      <c r="CHH76" s="86"/>
      <c r="CHI76" s="86"/>
      <c r="CHJ76" s="86"/>
      <c r="CHK76" s="86"/>
      <c r="CHL76" s="86"/>
      <c r="CHM76" s="86"/>
      <c r="CHN76" s="86"/>
      <c r="CHO76" s="86"/>
      <c r="CHP76" s="86"/>
      <c r="CHQ76" s="86"/>
      <c r="CHR76" s="86"/>
      <c r="CHS76" s="86"/>
      <c r="CHT76" s="86"/>
      <c r="CHU76" s="86"/>
      <c r="CHV76" s="86"/>
      <c r="CHW76" s="86"/>
      <c r="CHX76" s="86"/>
      <c r="CHY76" s="86"/>
      <c r="CHZ76" s="86"/>
      <c r="CIA76" s="86"/>
      <c r="CIB76" s="86"/>
      <c r="CIC76" s="86"/>
      <c r="CID76" s="86"/>
      <c r="CIE76" s="86"/>
      <c r="CIF76" s="86"/>
      <c r="CIG76" s="86"/>
      <c r="CIH76" s="86"/>
      <c r="CII76" s="86"/>
      <c r="CIJ76" s="86"/>
      <c r="CIK76" s="86"/>
      <c r="CIL76" s="86"/>
      <c r="CIM76" s="86"/>
      <c r="CIN76" s="86"/>
      <c r="CIO76" s="86"/>
      <c r="CIP76" s="86"/>
      <c r="CIQ76" s="86"/>
      <c r="CIR76" s="86"/>
      <c r="CIS76" s="86"/>
      <c r="CIT76" s="86"/>
      <c r="CIU76" s="86"/>
      <c r="CIV76" s="86"/>
      <c r="CIW76" s="86"/>
      <c r="CIX76" s="86"/>
      <c r="CIY76" s="86"/>
      <c r="CIZ76" s="86"/>
      <c r="CJA76" s="86"/>
      <c r="CJB76" s="86"/>
      <c r="CJC76" s="86"/>
      <c r="CJD76" s="86"/>
      <c r="CJE76" s="86"/>
      <c r="CJF76" s="86"/>
      <c r="CJG76" s="86"/>
      <c r="CJH76" s="86"/>
      <c r="CJI76" s="86"/>
      <c r="CJJ76" s="86"/>
      <c r="CJK76" s="86"/>
      <c r="CJL76" s="86"/>
      <c r="CJM76" s="86"/>
      <c r="CJN76" s="86"/>
      <c r="CJO76" s="86"/>
      <c r="CJP76" s="86"/>
      <c r="CJQ76" s="86"/>
      <c r="CJR76" s="86"/>
      <c r="CJS76" s="86"/>
      <c r="CJT76" s="86"/>
      <c r="CJU76" s="86"/>
      <c r="CJV76" s="86"/>
      <c r="CJW76" s="86"/>
      <c r="CJX76" s="86"/>
      <c r="CJY76" s="86"/>
      <c r="CJZ76" s="86"/>
      <c r="CKA76" s="86"/>
      <c r="CKB76" s="86"/>
      <c r="CKC76" s="86"/>
      <c r="CKD76" s="86"/>
      <c r="CKE76" s="86"/>
      <c r="CKF76" s="86"/>
      <c r="CKG76" s="86"/>
      <c r="CKH76" s="86"/>
      <c r="CKI76" s="86"/>
      <c r="CKJ76" s="86"/>
      <c r="CKK76" s="86"/>
      <c r="CKL76" s="86"/>
      <c r="CKM76" s="86"/>
      <c r="CKN76" s="86"/>
      <c r="CKO76" s="86"/>
      <c r="CKP76" s="86"/>
      <c r="CKQ76" s="86"/>
      <c r="CKR76" s="86"/>
      <c r="CKS76" s="86"/>
      <c r="CKT76" s="86"/>
      <c r="CKU76" s="86"/>
      <c r="CKV76" s="86"/>
      <c r="CKW76" s="86"/>
      <c r="CKX76" s="86"/>
      <c r="CKY76" s="86"/>
      <c r="CKZ76" s="86"/>
      <c r="CLA76" s="86"/>
      <c r="CLB76" s="86"/>
      <c r="CLC76" s="86"/>
      <c r="CLD76" s="86"/>
      <c r="CLE76" s="86"/>
      <c r="CLF76" s="86"/>
      <c r="CLG76" s="86"/>
      <c r="CLH76" s="86"/>
      <c r="CLI76" s="86"/>
      <c r="CLJ76" s="86"/>
      <c r="CLK76" s="86"/>
      <c r="CLL76" s="86"/>
      <c r="CLM76" s="86"/>
      <c r="CLN76" s="86"/>
      <c r="CLO76" s="86"/>
      <c r="CLP76" s="86"/>
      <c r="CLQ76" s="86"/>
      <c r="CLR76" s="86"/>
      <c r="CLS76" s="86"/>
      <c r="CLT76" s="86"/>
      <c r="CLU76" s="86"/>
      <c r="CLV76" s="86"/>
      <c r="CLW76" s="86"/>
      <c r="CLX76" s="86"/>
      <c r="CLY76" s="86"/>
      <c r="CLZ76" s="86"/>
      <c r="CMA76" s="86"/>
      <c r="CMB76" s="86"/>
      <c r="CMC76" s="86"/>
      <c r="CMD76" s="86"/>
      <c r="CME76" s="86"/>
      <c r="CMF76" s="86"/>
      <c r="CMG76" s="86"/>
      <c r="CMH76" s="86"/>
      <c r="CMI76" s="86"/>
      <c r="CMJ76" s="86"/>
      <c r="CMK76" s="86"/>
      <c r="CML76" s="86"/>
      <c r="CMM76" s="86"/>
      <c r="CMN76" s="86"/>
      <c r="CMO76" s="86"/>
      <c r="CMP76" s="86"/>
      <c r="CMQ76" s="86"/>
      <c r="CMR76" s="86"/>
      <c r="CMS76" s="86"/>
      <c r="CMT76" s="86"/>
      <c r="CMU76" s="86"/>
      <c r="CMV76" s="86"/>
      <c r="CMW76" s="86"/>
      <c r="CMX76" s="86"/>
      <c r="CMY76" s="86"/>
      <c r="CMZ76" s="86"/>
      <c r="CNA76" s="86"/>
      <c r="CNB76" s="86"/>
      <c r="CNC76" s="86"/>
      <c r="CND76" s="86"/>
      <c r="CNE76" s="86"/>
      <c r="CNF76" s="86"/>
      <c r="CNG76" s="86"/>
      <c r="CNH76" s="86"/>
      <c r="CNI76" s="86"/>
      <c r="CNJ76" s="86"/>
      <c r="CNK76" s="86"/>
      <c r="CNL76" s="86"/>
      <c r="CNM76" s="86"/>
      <c r="CNN76" s="86"/>
      <c r="CNO76" s="86"/>
      <c r="CNP76" s="86"/>
      <c r="CNQ76" s="86"/>
      <c r="CNR76" s="86"/>
      <c r="CNS76" s="86"/>
      <c r="CNT76" s="86"/>
      <c r="CNU76" s="86"/>
      <c r="CNV76" s="86"/>
      <c r="CNW76" s="86"/>
      <c r="CNX76" s="86"/>
      <c r="CNY76" s="86"/>
      <c r="CNZ76" s="86"/>
      <c r="COA76" s="86"/>
      <c r="COB76" s="86"/>
      <c r="COC76" s="86"/>
      <c r="COD76" s="86"/>
      <c r="COE76" s="86"/>
      <c r="COF76" s="86"/>
      <c r="COG76" s="86"/>
      <c r="COH76" s="86"/>
      <c r="COI76" s="86"/>
      <c r="COJ76" s="86"/>
      <c r="COK76" s="86"/>
      <c r="COL76" s="86"/>
      <c r="COM76" s="86"/>
      <c r="CON76" s="86"/>
      <c r="COO76" s="86"/>
      <c r="COP76" s="86"/>
      <c r="COQ76" s="86"/>
      <c r="COR76" s="86"/>
      <c r="COS76" s="86"/>
      <c r="COT76" s="86"/>
      <c r="COU76" s="86"/>
      <c r="COV76" s="86"/>
      <c r="COW76" s="86"/>
      <c r="COX76" s="86"/>
      <c r="COY76" s="86"/>
      <c r="COZ76" s="86"/>
      <c r="CPA76" s="86"/>
      <c r="CPB76" s="86"/>
      <c r="CPC76" s="86"/>
      <c r="CPD76" s="86"/>
      <c r="CPE76" s="86"/>
      <c r="CPF76" s="86"/>
      <c r="CPG76" s="86"/>
      <c r="CPH76" s="86"/>
      <c r="CPI76" s="86"/>
      <c r="CPJ76" s="86"/>
      <c r="CPK76" s="86"/>
      <c r="CPL76" s="86"/>
      <c r="CPM76" s="86"/>
      <c r="CPN76" s="86"/>
      <c r="CPO76" s="86"/>
      <c r="CPP76" s="86"/>
      <c r="CPQ76" s="86"/>
      <c r="CPR76" s="86"/>
      <c r="CPS76" s="86"/>
      <c r="CPT76" s="86"/>
      <c r="CPU76" s="86"/>
      <c r="CPV76" s="86"/>
      <c r="CPW76" s="86"/>
      <c r="CPX76" s="86"/>
      <c r="CPY76" s="86"/>
      <c r="CPZ76" s="86"/>
      <c r="CQA76" s="86"/>
      <c r="CQB76" s="86"/>
      <c r="CQC76" s="86"/>
      <c r="CQD76" s="86"/>
      <c r="CQE76" s="86"/>
      <c r="CQF76" s="86"/>
      <c r="CQG76" s="86"/>
      <c r="CQH76" s="86"/>
      <c r="CQI76" s="86"/>
      <c r="CQJ76" s="86"/>
      <c r="CQK76" s="86"/>
      <c r="CQL76" s="86"/>
      <c r="CQM76" s="86"/>
      <c r="CQN76" s="86"/>
      <c r="CQO76" s="86"/>
      <c r="CQP76" s="86"/>
      <c r="CQQ76" s="86"/>
      <c r="CQR76" s="86"/>
      <c r="CQS76" s="86"/>
      <c r="CQT76" s="86"/>
      <c r="CQU76" s="86"/>
      <c r="CQV76" s="86"/>
      <c r="CQW76" s="86"/>
      <c r="CQX76" s="86"/>
      <c r="CQY76" s="86"/>
      <c r="CQZ76" s="86"/>
      <c r="CRA76" s="86"/>
      <c r="CRB76" s="86"/>
      <c r="CRC76" s="86"/>
      <c r="CRD76" s="86"/>
      <c r="CRE76" s="86"/>
      <c r="CRF76" s="86"/>
      <c r="CRG76" s="86"/>
      <c r="CRH76" s="86"/>
      <c r="CRI76" s="86"/>
      <c r="CRJ76" s="86"/>
      <c r="CRK76" s="86"/>
      <c r="CRL76" s="86"/>
      <c r="CRM76" s="86"/>
      <c r="CRN76" s="86"/>
      <c r="CRO76" s="86"/>
      <c r="CRP76" s="86"/>
      <c r="CRQ76" s="86"/>
      <c r="CRR76" s="86"/>
      <c r="CRS76" s="86"/>
      <c r="CRT76" s="86"/>
      <c r="CRU76" s="86"/>
      <c r="CRV76" s="86"/>
      <c r="CRW76" s="86"/>
      <c r="CRX76" s="86"/>
      <c r="CRY76" s="86"/>
      <c r="CRZ76" s="86"/>
      <c r="CSA76" s="86"/>
      <c r="CSB76" s="86"/>
      <c r="CSC76" s="86"/>
      <c r="CSD76" s="86"/>
      <c r="CSE76" s="86"/>
      <c r="CSF76" s="86"/>
      <c r="CSG76" s="86"/>
      <c r="CSH76" s="86"/>
      <c r="CSI76" s="86"/>
      <c r="CSJ76" s="86"/>
      <c r="CSK76" s="86"/>
      <c r="CSL76" s="86"/>
      <c r="CSM76" s="86"/>
      <c r="CSN76" s="86"/>
      <c r="CSO76" s="86"/>
      <c r="CSP76" s="86"/>
      <c r="CSQ76" s="86"/>
      <c r="CSR76" s="86"/>
      <c r="CSS76" s="86"/>
      <c r="CST76" s="86"/>
      <c r="CSU76" s="86"/>
      <c r="CSV76" s="86"/>
      <c r="CSW76" s="86"/>
      <c r="CSX76" s="86"/>
      <c r="CSY76" s="86"/>
      <c r="CSZ76" s="86"/>
      <c r="CTA76" s="86"/>
      <c r="CTB76" s="86"/>
      <c r="CTC76" s="86"/>
      <c r="CTD76" s="86"/>
      <c r="CTE76" s="86"/>
      <c r="CTF76" s="86"/>
      <c r="CTG76" s="86"/>
      <c r="CTH76" s="86"/>
      <c r="CTI76" s="86"/>
      <c r="CTJ76" s="86"/>
      <c r="CTK76" s="86"/>
      <c r="CTL76" s="86"/>
      <c r="CTM76" s="86"/>
      <c r="CTN76" s="86"/>
      <c r="CTO76" s="86"/>
      <c r="CTP76" s="86"/>
      <c r="CTQ76" s="86"/>
      <c r="CTR76" s="86"/>
      <c r="CTS76" s="86"/>
      <c r="CTT76" s="86"/>
      <c r="CTU76" s="86"/>
      <c r="CTV76" s="86"/>
      <c r="CTW76" s="86"/>
      <c r="CTX76" s="86"/>
      <c r="CTY76" s="86"/>
      <c r="CTZ76" s="86"/>
      <c r="CUA76" s="86"/>
      <c r="CUB76" s="86"/>
      <c r="CUC76" s="86"/>
      <c r="CUD76" s="86"/>
      <c r="CUE76" s="86"/>
      <c r="CUF76" s="86"/>
      <c r="CUG76" s="86"/>
      <c r="CUH76" s="86"/>
      <c r="CUI76" s="86"/>
      <c r="CUJ76" s="86"/>
      <c r="CUK76" s="86"/>
      <c r="CUL76" s="86"/>
      <c r="CUM76" s="86"/>
      <c r="CUN76" s="86"/>
      <c r="CUO76" s="86"/>
      <c r="CUP76" s="86"/>
      <c r="CUQ76" s="86"/>
      <c r="CUR76" s="86"/>
      <c r="CUS76" s="86"/>
      <c r="CUT76" s="86"/>
      <c r="CUU76" s="86"/>
      <c r="CUV76" s="86"/>
      <c r="CUW76" s="86"/>
      <c r="CUX76" s="86"/>
      <c r="CUY76" s="86"/>
      <c r="CUZ76" s="86"/>
      <c r="CVA76" s="86"/>
      <c r="CVB76" s="86"/>
      <c r="CVC76" s="86"/>
      <c r="CVD76" s="86"/>
      <c r="CVE76" s="86"/>
      <c r="CVF76" s="86"/>
      <c r="CVG76" s="86"/>
      <c r="CVH76" s="86"/>
      <c r="CVI76" s="86"/>
      <c r="CVJ76" s="86"/>
      <c r="CVK76" s="86"/>
      <c r="CVL76" s="86"/>
      <c r="CVM76" s="86"/>
      <c r="CVN76" s="86"/>
      <c r="CVO76" s="86"/>
      <c r="CVP76" s="86"/>
      <c r="CVQ76" s="86"/>
      <c r="CVR76" s="86"/>
      <c r="CVS76" s="86"/>
      <c r="CVT76" s="86"/>
      <c r="CVU76" s="86"/>
      <c r="CVV76" s="86"/>
      <c r="CVW76" s="86"/>
      <c r="CVX76" s="86"/>
      <c r="CVY76" s="86"/>
      <c r="CVZ76" s="86"/>
      <c r="CWA76" s="86"/>
      <c r="CWB76" s="86"/>
      <c r="CWC76" s="86"/>
      <c r="CWD76" s="86"/>
      <c r="CWE76" s="86"/>
      <c r="CWF76" s="86"/>
      <c r="CWG76" s="86"/>
      <c r="CWH76" s="86"/>
      <c r="CWI76" s="86"/>
      <c r="CWJ76" s="86"/>
      <c r="CWK76" s="86"/>
      <c r="CWL76" s="86"/>
      <c r="CWM76" s="86"/>
      <c r="CWN76" s="86"/>
      <c r="CWO76" s="86"/>
      <c r="CWP76" s="86"/>
      <c r="CWQ76" s="86"/>
      <c r="CWR76" s="86"/>
      <c r="CWS76" s="86"/>
      <c r="CWT76" s="86"/>
      <c r="CWU76" s="86"/>
      <c r="CWV76" s="86"/>
      <c r="CWW76" s="86"/>
      <c r="CWX76" s="86"/>
      <c r="CWY76" s="86"/>
      <c r="CWZ76" s="86"/>
      <c r="CXA76" s="86"/>
      <c r="CXB76" s="86"/>
      <c r="CXC76" s="86"/>
      <c r="CXD76" s="86"/>
      <c r="CXE76" s="86"/>
      <c r="CXF76" s="86"/>
      <c r="CXG76" s="86"/>
      <c r="CXH76" s="86"/>
      <c r="CXI76" s="86"/>
      <c r="CXJ76" s="86"/>
      <c r="CXK76" s="86"/>
      <c r="CXL76" s="86"/>
      <c r="CXM76" s="86"/>
      <c r="CXN76" s="86"/>
      <c r="CXO76" s="86"/>
      <c r="CXP76" s="86"/>
      <c r="CXQ76" s="86"/>
      <c r="CXR76" s="86"/>
      <c r="CXS76" s="86"/>
      <c r="CXT76" s="86"/>
      <c r="CXU76" s="86"/>
      <c r="CXV76" s="86"/>
      <c r="CXW76" s="86"/>
      <c r="CXX76" s="86"/>
      <c r="CXY76" s="86"/>
      <c r="CXZ76" s="86"/>
      <c r="CYA76" s="86"/>
      <c r="CYB76" s="86"/>
      <c r="CYC76" s="86"/>
      <c r="CYD76" s="86"/>
      <c r="CYE76" s="86"/>
      <c r="CYF76" s="86"/>
      <c r="CYG76" s="86"/>
      <c r="CYH76" s="86"/>
      <c r="CYI76" s="86"/>
      <c r="CYJ76" s="86"/>
      <c r="CYK76" s="86"/>
      <c r="CYL76" s="86"/>
      <c r="CYM76" s="86"/>
      <c r="CYN76" s="86"/>
      <c r="CYO76" s="86"/>
      <c r="CYP76" s="86"/>
      <c r="CYQ76" s="86"/>
      <c r="CYR76" s="86"/>
      <c r="CYS76" s="86"/>
      <c r="CYT76" s="86"/>
      <c r="CYU76" s="86"/>
      <c r="CYV76" s="86"/>
      <c r="CYW76" s="86"/>
      <c r="CYX76" s="86"/>
      <c r="CYY76" s="86"/>
      <c r="CYZ76" s="86"/>
      <c r="CZA76" s="86"/>
      <c r="CZB76" s="86"/>
      <c r="CZC76" s="86"/>
      <c r="CZD76" s="86"/>
      <c r="CZE76" s="86"/>
      <c r="CZF76" s="86"/>
      <c r="CZG76" s="86"/>
      <c r="CZH76" s="86"/>
      <c r="CZI76" s="86"/>
      <c r="CZJ76" s="86"/>
      <c r="CZK76" s="86"/>
      <c r="CZL76" s="86"/>
      <c r="CZM76" s="86"/>
      <c r="CZN76" s="86"/>
      <c r="CZO76" s="86"/>
      <c r="CZP76" s="86"/>
      <c r="CZQ76" s="86"/>
      <c r="CZR76" s="86"/>
      <c r="CZS76" s="86"/>
      <c r="CZT76" s="86"/>
      <c r="CZU76" s="86"/>
      <c r="CZV76" s="86"/>
      <c r="CZW76" s="86"/>
      <c r="CZX76" s="86"/>
      <c r="CZY76" s="86"/>
      <c r="CZZ76" s="86"/>
      <c r="DAA76" s="86"/>
      <c r="DAB76" s="86"/>
      <c r="DAC76" s="86"/>
      <c r="DAD76" s="86"/>
      <c r="DAE76" s="86"/>
      <c r="DAF76" s="86"/>
      <c r="DAG76" s="86"/>
      <c r="DAH76" s="86"/>
      <c r="DAI76" s="86"/>
      <c r="DAJ76" s="86"/>
      <c r="DAK76" s="86"/>
      <c r="DAL76" s="86"/>
      <c r="DAM76" s="86"/>
      <c r="DAN76" s="86"/>
      <c r="DAO76" s="86"/>
      <c r="DAP76" s="86"/>
      <c r="DAQ76" s="86"/>
      <c r="DAR76" s="86"/>
      <c r="DAS76" s="86"/>
      <c r="DAT76" s="86"/>
      <c r="DAU76" s="86"/>
      <c r="DAV76" s="86"/>
      <c r="DAW76" s="86"/>
      <c r="DAX76" s="86"/>
      <c r="DAY76" s="86"/>
      <c r="DAZ76" s="86"/>
      <c r="DBA76" s="86"/>
      <c r="DBB76" s="86"/>
      <c r="DBC76" s="86"/>
      <c r="DBD76" s="86"/>
      <c r="DBE76" s="86"/>
      <c r="DBF76" s="86"/>
      <c r="DBG76" s="86"/>
      <c r="DBH76" s="86"/>
      <c r="DBI76" s="86"/>
      <c r="DBJ76" s="86"/>
      <c r="DBK76" s="86"/>
      <c r="DBL76" s="86"/>
      <c r="DBM76" s="86"/>
      <c r="DBN76" s="86"/>
      <c r="DBO76" s="86"/>
      <c r="DBP76" s="86"/>
      <c r="DBQ76" s="86"/>
      <c r="DBR76" s="86"/>
      <c r="DBS76" s="86"/>
      <c r="DBT76" s="86"/>
      <c r="DBU76" s="86"/>
      <c r="DBV76" s="86"/>
      <c r="DBW76" s="86"/>
      <c r="DBX76" s="86"/>
      <c r="DBY76" s="86"/>
      <c r="DBZ76" s="86"/>
      <c r="DCA76" s="86"/>
      <c r="DCB76" s="86"/>
      <c r="DCC76" s="86"/>
      <c r="DCD76" s="86"/>
      <c r="DCE76" s="86"/>
      <c r="DCF76" s="86"/>
      <c r="DCG76" s="86"/>
      <c r="DCH76" s="86"/>
      <c r="DCI76" s="86"/>
      <c r="DCJ76" s="86"/>
      <c r="DCK76" s="86"/>
      <c r="DCL76" s="86"/>
      <c r="DCM76" s="86"/>
      <c r="DCN76" s="86"/>
      <c r="DCO76" s="86"/>
      <c r="DCP76" s="86"/>
      <c r="DCQ76" s="86"/>
      <c r="DCR76" s="86"/>
      <c r="DCS76" s="86"/>
      <c r="DCT76" s="86"/>
      <c r="DCU76" s="86"/>
      <c r="DCV76" s="86"/>
      <c r="DCW76" s="86"/>
      <c r="DCX76" s="86"/>
      <c r="DCY76" s="86"/>
      <c r="DCZ76" s="86"/>
      <c r="DDA76" s="86"/>
      <c r="DDB76" s="86"/>
      <c r="DDC76" s="86"/>
      <c r="DDD76" s="86"/>
      <c r="DDE76" s="86"/>
      <c r="DDF76" s="86"/>
      <c r="DDG76" s="86"/>
      <c r="DDH76" s="86"/>
      <c r="DDI76" s="86"/>
      <c r="DDJ76" s="86"/>
      <c r="DDK76" s="86"/>
      <c r="DDL76" s="86"/>
      <c r="DDM76" s="86"/>
      <c r="DDN76" s="86"/>
      <c r="DDO76" s="86"/>
      <c r="DDP76" s="86"/>
      <c r="DDQ76" s="86"/>
      <c r="DDR76" s="86"/>
      <c r="DDS76" s="86"/>
      <c r="DDT76" s="86"/>
      <c r="DDU76" s="86"/>
      <c r="DDV76" s="86"/>
      <c r="DDW76" s="86"/>
      <c r="DDX76" s="86"/>
      <c r="DDY76" s="86"/>
      <c r="DDZ76" s="86"/>
      <c r="DEA76" s="86"/>
      <c r="DEB76" s="86"/>
      <c r="DEC76" s="86"/>
      <c r="DED76" s="86"/>
      <c r="DEE76" s="86"/>
      <c r="DEF76" s="86"/>
      <c r="DEG76" s="86"/>
      <c r="DEH76" s="86"/>
      <c r="DEI76" s="86"/>
      <c r="DEJ76" s="86"/>
      <c r="DEK76" s="86"/>
      <c r="DEL76" s="86"/>
      <c r="DEM76" s="86"/>
      <c r="DEN76" s="86"/>
      <c r="DEO76" s="86"/>
      <c r="DEP76" s="86"/>
      <c r="DEQ76" s="86"/>
      <c r="DER76" s="86"/>
      <c r="DES76" s="86"/>
      <c r="DET76" s="86"/>
      <c r="DEU76" s="86"/>
      <c r="DEV76" s="86"/>
      <c r="DEW76" s="86"/>
      <c r="DEX76" s="86"/>
      <c r="DEY76" s="86"/>
      <c r="DEZ76" s="86"/>
      <c r="DFA76" s="86"/>
      <c r="DFB76" s="86"/>
      <c r="DFC76" s="86"/>
      <c r="DFD76" s="86"/>
      <c r="DFE76" s="86"/>
      <c r="DFF76" s="86"/>
      <c r="DFG76" s="86"/>
      <c r="DFH76" s="86"/>
      <c r="DFI76" s="86"/>
      <c r="DFJ76" s="86"/>
      <c r="DFK76" s="86"/>
      <c r="DFL76" s="86"/>
      <c r="DFM76" s="86"/>
      <c r="DFN76" s="86"/>
      <c r="DFO76" s="86"/>
      <c r="DFP76" s="86"/>
      <c r="DFQ76" s="86"/>
      <c r="DFR76" s="86"/>
      <c r="DFS76" s="86"/>
      <c r="DFT76" s="86"/>
      <c r="DFU76" s="86"/>
      <c r="DFV76" s="86"/>
      <c r="DFW76" s="86"/>
      <c r="DFX76" s="86"/>
      <c r="DFY76" s="86"/>
      <c r="DFZ76" s="86"/>
      <c r="DGA76" s="86"/>
      <c r="DGB76" s="86"/>
      <c r="DGC76" s="86"/>
      <c r="DGD76" s="86"/>
      <c r="DGE76" s="86"/>
      <c r="DGF76" s="86"/>
      <c r="DGG76" s="86"/>
      <c r="DGH76" s="86"/>
      <c r="DGI76" s="86"/>
      <c r="DGJ76" s="86"/>
      <c r="DGK76" s="86"/>
      <c r="DGL76" s="86"/>
      <c r="DGM76" s="86"/>
      <c r="DGN76" s="86"/>
      <c r="DGO76" s="86"/>
      <c r="DGP76" s="86"/>
      <c r="DGQ76" s="86"/>
      <c r="DGR76" s="86"/>
      <c r="DGS76" s="86"/>
      <c r="DGT76" s="86"/>
      <c r="DGU76" s="86"/>
      <c r="DGV76" s="86"/>
      <c r="DGW76" s="86"/>
      <c r="DGX76" s="86"/>
      <c r="DGY76" s="86"/>
      <c r="DGZ76" s="86"/>
      <c r="DHA76" s="86"/>
      <c r="DHB76" s="86"/>
      <c r="DHC76" s="86"/>
      <c r="DHD76" s="86"/>
      <c r="DHE76" s="86"/>
      <c r="DHF76" s="86"/>
      <c r="DHG76" s="86"/>
      <c r="DHH76" s="86"/>
      <c r="DHI76" s="86"/>
      <c r="DHJ76" s="86"/>
      <c r="DHK76" s="86"/>
      <c r="DHL76" s="86"/>
      <c r="DHM76" s="86"/>
      <c r="DHN76" s="86"/>
      <c r="DHO76" s="86"/>
      <c r="DHP76" s="86"/>
      <c r="DHQ76" s="86"/>
      <c r="DHR76" s="86"/>
      <c r="DHS76" s="86"/>
      <c r="DHT76" s="86"/>
      <c r="DHU76" s="86"/>
      <c r="DHV76" s="86"/>
      <c r="DHW76" s="86"/>
      <c r="DHX76" s="86"/>
      <c r="DHY76" s="86"/>
      <c r="DHZ76" s="86"/>
      <c r="DIA76" s="86"/>
      <c r="DIB76" s="86"/>
      <c r="DIC76" s="86"/>
      <c r="DID76" s="86"/>
      <c r="DIE76" s="86"/>
      <c r="DIF76" s="86"/>
      <c r="DIG76" s="86"/>
      <c r="DIH76" s="86"/>
      <c r="DII76" s="86"/>
      <c r="DIJ76" s="86"/>
      <c r="DIK76" s="86"/>
      <c r="DIL76" s="86"/>
      <c r="DIM76" s="86"/>
      <c r="DIN76" s="86"/>
      <c r="DIO76" s="86"/>
      <c r="DIP76" s="86"/>
      <c r="DIQ76" s="86"/>
      <c r="DIR76" s="86"/>
      <c r="DIS76" s="86"/>
      <c r="DIT76" s="86"/>
      <c r="DIU76" s="86"/>
      <c r="DIV76" s="86"/>
      <c r="DIW76" s="86"/>
      <c r="DIX76" s="86"/>
      <c r="DIY76" s="86"/>
      <c r="DIZ76" s="86"/>
      <c r="DJA76" s="86"/>
      <c r="DJB76" s="86"/>
      <c r="DJC76" s="86"/>
      <c r="DJD76" s="86"/>
      <c r="DJE76" s="86"/>
      <c r="DJF76" s="86"/>
      <c r="DJG76" s="86"/>
      <c r="DJH76" s="86"/>
      <c r="DJI76" s="86"/>
      <c r="DJJ76" s="86"/>
      <c r="DJK76" s="86"/>
      <c r="DJL76" s="86"/>
      <c r="DJM76" s="86"/>
      <c r="DJN76" s="86"/>
      <c r="DJO76" s="86"/>
      <c r="DJP76" s="86"/>
      <c r="DJQ76" s="86"/>
      <c r="DJR76" s="86"/>
      <c r="DJS76" s="86"/>
      <c r="DJT76" s="86"/>
      <c r="DJU76" s="86"/>
      <c r="DJV76" s="86"/>
      <c r="DJW76" s="86"/>
      <c r="DJX76" s="86"/>
      <c r="DJY76" s="86"/>
      <c r="DJZ76" s="86"/>
      <c r="DKA76" s="86"/>
      <c r="DKB76" s="86"/>
      <c r="DKC76" s="86"/>
      <c r="DKD76" s="86"/>
      <c r="DKE76" s="86"/>
      <c r="DKF76" s="86"/>
      <c r="DKG76" s="86"/>
      <c r="DKH76" s="86"/>
      <c r="DKI76" s="86"/>
      <c r="DKJ76" s="86"/>
      <c r="DKK76" s="86"/>
      <c r="DKL76" s="86"/>
      <c r="DKM76" s="86"/>
      <c r="DKN76" s="86"/>
      <c r="DKO76" s="86"/>
      <c r="DKP76" s="86"/>
      <c r="DKQ76" s="86"/>
      <c r="DKR76" s="86"/>
      <c r="DKS76" s="86"/>
      <c r="DKT76" s="86"/>
      <c r="DKU76" s="86"/>
      <c r="DKV76" s="86"/>
      <c r="DKW76" s="86"/>
      <c r="DKX76" s="86"/>
      <c r="DKY76" s="86"/>
      <c r="DKZ76" s="86"/>
      <c r="DLA76" s="86"/>
      <c r="DLB76" s="86"/>
      <c r="DLC76" s="86"/>
      <c r="DLD76" s="86"/>
      <c r="DLE76" s="86"/>
      <c r="DLF76" s="86"/>
      <c r="DLG76" s="86"/>
      <c r="DLH76" s="86"/>
      <c r="DLI76" s="86"/>
      <c r="DLJ76" s="86"/>
      <c r="DLK76" s="86"/>
      <c r="DLL76" s="86"/>
      <c r="DLM76" s="86"/>
      <c r="DLN76" s="86"/>
      <c r="DLO76" s="86"/>
      <c r="DLP76" s="86"/>
      <c r="DLQ76" s="86"/>
      <c r="DLR76" s="86"/>
      <c r="DLS76" s="86"/>
      <c r="DLT76" s="86"/>
      <c r="DLU76" s="86"/>
      <c r="DLV76" s="86"/>
      <c r="DLW76" s="86"/>
      <c r="DLX76" s="86"/>
      <c r="DLY76" s="86"/>
      <c r="DLZ76" s="86"/>
      <c r="DMA76" s="86"/>
      <c r="DMB76" s="86"/>
      <c r="DMC76" s="86"/>
      <c r="DMD76" s="86"/>
      <c r="DME76" s="86"/>
      <c r="DMF76" s="86"/>
      <c r="DMG76" s="86"/>
      <c r="DMH76" s="86"/>
      <c r="DMI76" s="86"/>
      <c r="DMJ76" s="86"/>
      <c r="DMK76" s="86"/>
      <c r="DML76" s="86"/>
      <c r="DMM76" s="86"/>
      <c r="DMN76" s="86"/>
      <c r="DMO76" s="86"/>
      <c r="DMP76" s="86"/>
      <c r="DMQ76" s="86"/>
      <c r="DMR76" s="86"/>
      <c r="DMS76" s="86"/>
      <c r="DMT76" s="86"/>
      <c r="DMU76" s="86"/>
      <c r="DMV76" s="86"/>
      <c r="DMW76" s="86"/>
      <c r="DMX76" s="86"/>
      <c r="DMY76" s="86"/>
      <c r="DMZ76" s="86"/>
      <c r="DNA76" s="86"/>
      <c r="DNB76" s="86"/>
      <c r="DNC76" s="86"/>
      <c r="DND76" s="86"/>
      <c r="DNE76" s="86"/>
      <c r="DNF76" s="86"/>
      <c r="DNG76" s="86"/>
      <c r="DNH76" s="86"/>
      <c r="DNI76" s="86"/>
      <c r="DNJ76" s="86"/>
      <c r="DNK76" s="86"/>
      <c r="DNL76" s="86"/>
      <c r="DNM76" s="86"/>
      <c r="DNN76" s="86"/>
      <c r="DNO76" s="86"/>
      <c r="DNP76" s="86"/>
      <c r="DNQ76" s="86"/>
      <c r="DNR76" s="86"/>
      <c r="DNS76" s="86"/>
      <c r="DNT76" s="86"/>
      <c r="DNU76" s="86"/>
      <c r="DNV76" s="86"/>
      <c r="DNW76" s="86"/>
      <c r="DNX76" s="86"/>
      <c r="DNY76" s="86"/>
      <c r="DNZ76" s="86"/>
      <c r="DOA76" s="86"/>
      <c r="DOB76" s="86"/>
      <c r="DOC76" s="86"/>
      <c r="DOD76" s="86"/>
      <c r="DOE76" s="86"/>
      <c r="DOF76" s="86"/>
      <c r="DOG76" s="86"/>
      <c r="DOH76" s="86"/>
      <c r="DOI76" s="86"/>
      <c r="DOJ76" s="86"/>
      <c r="DOK76" s="86"/>
      <c r="DOL76" s="86"/>
      <c r="DOM76" s="86"/>
      <c r="DON76" s="86"/>
      <c r="DOO76" s="86"/>
      <c r="DOP76" s="86"/>
      <c r="DOQ76" s="86"/>
      <c r="DOR76" s="86"/>
      <c r="DOS76" s="86"/>
      <c r="DOT76" s="86"/>
      <c r="DOU76" s="86"/>
      <c r="DOV76" s="86"/>
      <c r="DOW76" s="86"/>
      <c r="DOX76" s="86"/>
      <c r="DOY76" s="86"/>
      <c r="DOZ76" s="86"/>
      <c r="DPA76" s="86"/>
      <c r="DPB76" s="86"/>
      <c r="DPC76" s="86"/>
      <c r="DPD76" s="86"/>
      <c r="DPE76" s="86"/>
      <c r="DPF76" s="86"/>
      <c r="DPG76" s="86"/>
      <c r="DPH76" s="86"/>
      <c r="DPI76" s="86"/>
      <c r="DPJ76" s="86"/>
      <c r="DPK76" s="86"/>
      <c r="DPL76" s="86"/>
      <c r="DPM76" s="86"/>
      <c r="DPN76" s="86"/>
      <c r="DPO76" s="86"/>
      <c r="DPP76" s="86"/>
      <c r="DPQ76" s="86"/>
      <c r="DPR76" s="86"/>
      <c r="DPS76" s="86"/>
      <c r="DPT76" s="86"/>
      <c r="DPU76" s="86"/>
      <c r="DPV76" s="86"/>
      <c r="DPW76" s="86"/>
      <c r="DPX76" s="86"/>
      <c r="DPY76" s="86"/>
      <c r="DPZ76" s="86"/>
      <c r="DQA76" s="86"/>
      <c r="DQB76" s="86"/>
      <c r="DQC76" s="86"/>
      <c r="DQD76" s="86"/>
      <c r="DQE76" s="86"/>
      <c r="DQF76" s="86"/>
      <c r="DQG76" s="86"/>
      <c r="DQH76" s="86"/>
      <c r="DQI76" s="86"/>
      <c r="DQJ76" s="86"/>
      <c r="DQK76" s="86"/>
      <c r="DQL76" s="86"/>
      <c r="DQM76" s="86"/>
      <c r="DQN76" s="86"/>
      <c r="DQO76" s="86"/>
      <c r="DQP76" s="86"/>
      <c r="DQQ76" s="86"/>
      <c r="DQR76" s="86"/>
      <c r="DQS76" s="86"/>
      <c r="DQT76" s="86"/>
      <c r="DQU76" s="86"/>
      <c r="DQV76" s="86"/>
      <c r="DQW76" s="86"/>
      <c r="DQX76" s="86"/>
      <c r="DQY76" s="86"/>
      <c r="DQZ76" s="86"/>
      <c r="DRA76" s="86"/>
      <c r="DRB76" s="86"/>
      <c r="DRC76" s="86"/>
      <c r="DRD76" s="86"/>
      <c r="DRE76" s="86"/>
      <c r="DRF76" s="86"/>
      <c r="DRG76" s="86"/>
      <c r="DRH76" s="86"/>
      <c r="DRI76" s="86"/>
      <c r="DRJ76" s="86"/>
      <c r="DRK76" s="86"/>
      <c r="DRL76" s="86"/>
      <c r="DRM76" s="86"/>
      <c r="DRN76" s="86"/>
      <c r="DRO76" s="86"/>
      <c r="DRP76" s="86"/>
      <c r="DRQ76" s="86"/>
      <c r="DRR76" s="86"/>
      <c r="DRS76" s="86"/>
      <c r="DRT76" s="86"/>
      <c r="DRU76" s="86"/>
      <c r="DRV76" s="86"/>
      <c r="DRW76" s="86"/>
      <c r="DRX76" s="86"/>
      <c r="DRY76" s="86"/>
      <c r="DRZ76" s="86"/>
      <c r="DSA76" s="86"/>
      <c r="DSB76" s="86"/>
      <c r="DSC76" s="86"/>
      <c r="DSD76" s="86"/>
      <c r="DSE76" s="86"/>
      <c r="DSF76" s="86"/>
      <c r="DSG76" s="86"/>
      <c r="DSH76" s="86"/>
      <c r="DSI76" s="86"/>
      <c r="DSJ76" s="86"/>
      <c r="DSK76" s="86"/>
      <c r="DSL76" s="86"/>
      <c r="DSM76" s="86"/>
      <c r="DSN76" s="86"/>
      <c r="DSO76" s="86"/>
      <c r="DSP76" s="86"/>
      <c r="DSQ76" s="86"/>
      <c r="DSR76" s="86"/>
      <c r="DSS76" s="86"/>
      <c r="DST76" s="86"/>
      <c r="DSU76" s="86"/>
      <c r="DSV76" s="86"/>
      <c r="DSW76" s="86"/>
      <c r="DSX76" s="86"/>
      <c r="DSY76" s="86"/>
      <c r="DSZ76" s="86"/>
      <c r="DTA76" s="86"/>
      <c r="DTB76" s="86"/>
      <c r="DTC76" s="86"/>
      <c r="DTD76" s="86"/>
      <c r="DTE76" s="86"/>
      <c r="DTF76" s="86"/>
      <c r="DTG76" s="86"/>
      <c r="DTH76" s="86"/>
      <c r="DTI76" s="86"/>
      <c r="DTJ76" s="86"/>
      <c r="DTK76" s="86"/>
      <c r="DTL76" s="86"/>
      <c r="DTM76" s="86"/>
      <c r="DTN76" s="86"/>
      <c r="DTO76" s="86"/>
      <c r="DTP76" s="86"/>
      <c r="DTQ76" s="86"/>
      <c r="DTR76" s="86"/>
      <c r="DTS76" s="86"/>
      <c r="DTT76" s="86"/>
      <c r="DTU76" s="86"/>
      <c r="DTV76" s="86"/>
      <c r="DTW76" s="86"/>
      <c r="DTX76" s="86"/>
      <c r="DTY76" s="86"/>
      <c r="DTZ76" s="86"/>
      <c r="DUA76" s="86"/>
      <c r="DUB76" s="86"/>
      <c r="DUC76" s="86"/>
      <c r="DUD76" s="86"/>
      <c r="DUE76" s="86"/>
      <c r="DUF76" s="86"/>
      <c r="DUG76" s="86"/>
      <c r="DUH76" s="86"/>
      <c r="DUI76" s="86"/>
      <c r="DUJ76" s="86"/>
      <c r="DUK76" s="86"/>
      <c r="DUL76" s="86"/>
      <c r="DUM76" s="86"/>
      <c r="DUN76" s="86"/>
      <c r="DUO76" s="86"/>
      <c r="DUP76" s="86"/>
      <c r="DUQ76" s="86"/>
      <c r="DUR76" s="86"/>
      <c r="DUS76" s="86"/>
      <c r="DUT76" s="86"/>
      <c r="DUU76" s="86"/>
      <c r="DUV76" s="86"/>
      <c r="DUW76" s="86"/>
      <c r="DUX76" s="86"/>
      <c r="DUY76" s="86"/>
      <c r="DUZ76" s="86"/>
      <c r="DVA76" s="86"/>
      <c r="DVB76" s="86"/>
      <c r="DVC76" s="86"/>
      <c r="DVD76" s="86"/>
      <c r="DVE76" s="86"/>
      <c r="DVF76" s="86"/>
      <c r="DVG76" s="86"/>
      <c r="DVH76" s="86"/>
      <c r="DVI76" s="86"/>
      <c r="DVJ76" s="86"/>
      <c r="DVK76" s="86"/>
      <c r="DVL76" s="86"/>
      <c r="DVM76" s="86"/>
      <c r="DVN76" s="86"/>
      <c r="DVO76" s="86"/>
      <c r="DVP76" s="86"/>
      <c r="DVQ76" s="86"/>
      <c r="DVR76" s="86"/>
      <c r="DVS76" s="86"/>
      <c r="DVT76" s="86"/>
      <c r="DVU76" s="86"/>
      <c r="DVV76" s="86"/>
      <c r="DVW76" s="86"/>
      <c r="DVX76" s="86"/>
      <c r="DVY76" s="86"/>
      <c r="DVZ76" s="86"/>
      <c r="DWA76" s="86"/>
      <c r="DWB76" s="86"/>
      <c r="DWC76" s="86"/>
      <c r="DWD76" s="86"/>
      <c r="DWE76" s="86"/>
      <c r="DWF76" s="86"/>
      <c r="DWG76" s="86"/>
      <c r="DWH76" s="86"/>
      <c r="DWI76" s="86"/>
      <c r="DWJ76" s="86"/>
      <c r="DWK76" s="86"/>
      <c r="DWL76" s="86"/>
      <c r="DWM76" s="86"/>
      <c r="DWN76" s="86"/>
      <c r="DWO76" s="86"/>
      <c r="DWP76" s="86"/>
      <c r="DWQ76" s="86"/>
      <c r="DWR76" s="86"/>
      <c r="DWS76" s="86"/>
      <c r="DWT76" s="86"/>
      <c r="DWU76" s="86"/>
      <c r="DWV76" s="86"/>
      <c r="DWW76" s="86"/>
      <c r="DWX76" s="86"/>
      <c r="DWY76" s="86"/>
      <c r="DWZ76" s="86"/>
      <c r="DXA76" s="86"/>
      <c r="DXB76" s="86"/>
      <c r="DXC76" s="86"/>
      <c r="DXD76" s="86"/>
      <c r="DXE76" s="86"/>
      <c r="DXF76" s="86"/>
      <c r="DXG76" s="86"/>
      <c r="DXH76" s="86"/>
      <c r="DXI76" s="86"/>
      <c r="DXJ76" s="86"/>
      <c r="DXK76" s="86"/>
      <c r="DXL76" s="86"/>
      <c r="DXM76" s="86"/>
      <c r="DXN76" s="86"/>
      <c r="DXO76" s="86"/>
      <c r="DXP76" s="86"/>
      <c r="DXQ76" s="86"/>
      <c r="DXR76" s="86"/>
      <c r="DXS76" s="86"/>
      <c r="DXT76" s="86"/>
      <c r="DXU76" s="86"/>
      <c r="DXV76" s="86"/>
      <c r="DXW76" s="86"/>
      <c r="DXX76" s="86"/>
      <c r="DXY76" s="86"/>
      <c r="DXZ76" s="86"/>
      <c r="DYA76" s="86"/>
      <c r="DYB76" s="86"/>
      <c r="DYC76" s="86"/>
      <c r="DYD76" s="86"/>
      <c r="DYE76" s="86"/>
      <c r="DYF76" s="86"/>
      <c r="DYG76" s="86"/>
      <c r="DYH76" s="86"/>
      <c r="DYI76" s="86"/>
      <c r="DYJ76" s="86"/>
      <c r="DYK76" s="86"/>
      <c r="DYL76" s="86"/>
      <c r="DYM76" s="86"/>
      <c r="DYN76" s="86"/>
      <c r="DYO76" s="86"/>
      <c r="DYP76" s="86"/>
      <c r="DYQ76" s="86"/>
      <c r="DYR76" s="86"/>
      <c r="DYS76" s="86"/>
      <c r="DYT76" s="86"/>
      <c r="DYU76" s="86"/>
      <c r="DYV76" s="86"/>
      <c r="DYW76" s="86"/>
      <c r="DYX76" s="86"/>
      <c r="DYY76" s="86"/>
      <c r="DYZ76" s="86"/>
      <c r="DZA76" s="86"/>
      <c r="DZB76" s="86"/>
      <c r="DZC76" s="86"/>
      <c r="DZD76" s="86"/>
      <c r="DZE76" s="86"/>
      <c r="DZF76" s="86"/>
      <c r="DZG76" s="86"/>
      <c r="DZH76" s="86"/>
      <c r="DZI76" s="86"/>
      <c r="DZJ76" s="86"/>
      <c r="DZK76" s="86"/>
      <c r="DZL76" s="86"/>
      <c r="DZM76" s="86"/>
      <c r="DZN76" s="86"/>
      <c r="DZO76" s="86"/>
      <c r="DZP76" s="86"/>
      <c r="DZQ76" s="86"/>
      <c r="DZR76" s="86"/>
      <c r="DZS76" s="86"/>
      <c r="DZT76" s="86"/>
      <c r="DZU76" s="86"/>
      <c r="DZV76" s="86"/>
      <c r="DZW76" s="86"/>
      <c r="DZX76" s="86"/>
      <c r="DZY76" s="86"/>
      <c r="DZZ76" s="86"/>
      <c r="EAA76" s="86"/>
      <c r="EAB76" s="86"/>
      <c r="EAC76" s="86"/>
      <c r="EAD76" s="86"/>
      <c r="EAE76" s="86"/>
      <c r="EAF76" s="86"/>
      <c r="EAG76" s="86"/>
      <c r="EAH76" s="86"/>
      <c r="EAI76" s="86"/>
      <c r="EAJ76" s="86"/>
      <c r="EAK76" s="86"/>
      <c r="EAL76" s="86"/>
      <c r="EAM76" s="86"/>
      <c r="EAN76" s="86"/>
      <c r="EAO76" s="86"/>
      <c r="EAP76" s="86"/>
      <c r="EAQ76" s="86"/>
      <c r="EAR76" s="86"/>
      <c r="EAS76" s="86"/>
      <c r="EAT76" s="86"/>
      <c r="EAU76" s="86"/>
      <c r="EAV76" s="86"/>
      <c r="EAW76" s="86"/>
      <c r="EAX76" s="86"/>
      <c r="EAY76" s="86"/>
      <c r="EAZ76" s="86"/>
      <c r="EBA76" s="86"/>
      <c r="EBB76" s="86"/>
      <c r="EBC76" s="86"/>
      <c r="EBD76" s="86"/>
      <c r="EBE76" s="86"/>
      <c r="EBF76" s="86"/>
      <c r="EBG76" s="86"/>
      <c r="EBH76" s="86"/>
      <c r="EBI76" s="86"/>
      <c r="EBJ76" s="86"/>
      <c r="EBK76" s="86"/>
      <c r="EBL76" s="86"/>
      <c r="EBM76" s="86"/>
      <c r="EBN76" s="86"/>
      <c r="EBO76" s="86"/>
      <c r="EBP76" s="86"/>
      <c r="EBQ76" s="86"/>
      <c r="EBR76" s="86"/>
      <c r="EBS76" s="86"/>
      <c r="EBT76" s="86"/>
      <c r="EBU76" s="86"/>
      <c r="EBV76" s="86"/>
      <c r="EBW76" s="86"/>
      <c r="EBX76" s="86"/>
      <c r="EBY76" s="86"/>
      <c r="EBZ76" s="86"/>
      <c r="ECA76" s="86"/>
      <c r="ECB76" s="86"/>
      <c r="ECC76" s="86"/>
      <c r="ECD76" s="86"/>
      <c r="ECE76" s="86"/>
      <c r="ECF76" s="86"/>
      <c r="ECG76" s="86"/>
      <c r="ECH76" s="86"/>
      <c r="ECI76" s="86"/>
      <c r="ECJ76" s="86"/>
      <c r="ECK76" s="86"/>
      <c r="ECL76" s="86"/>
      <c r="ECM76" s="86"/>
      <c r="ECN76" s="86"/>
      <c r="ECO76" s="86"/>
      <c r="ECP76" s="86"/>
      <c r="ECQ76" s="86"/>
      <c r="ECR76" s="86"/>
      <c r="ECS76" s="86"/>
      <c r="ECT76" s="86"/>
      <c r="ECU76" s="86"/>
      <c r="ECV76" s="86"/>
      <c r="ECW76" s="86"/>
      <c r="ECX76" s="86"/>
      <c r="ECY76" s="86"/>
      <c r="ECZ76" s="86"/>
      <c r="EDA76" s="86"/>
      <c r="EDB76" s="86"/>
      <c r="EDC76" s="86"/>
      <c r="EDD76" s="86"/>
      <c r="EDE76" s="86"/>
      <c r="EDF76" s="86"/>
      <c r="EDG76" s="86"/>
      <c r="EDH76" s="86"/>
      <c r="EDI76" s="86"/>
      <c r="EDJ76" s="86"/>
      <c r="EDK76" s="86"/>
      <c r="EDL76" s="86"/>
      <c r="EDM76" s="86"/>
      <c r="EDN76" s="86"/>
      <c r="EDO76" s="86"/>
      <c r="EDP76" s="86"/>
      <c r="EDQ76" s="86"/>
      <c r="EDR76" s="86"/>
      <c r="EDS76" s="86"/>
      <c r="EDT76" s="86"/>
      <c r="EDU76" s="86"/>
      <c r="EDV76" s="86"/>
      <c r="EDW76" s="86"/>
      <c r="EDX76" s="86"/>
      <c r="EDY76" s="86"/>
      <c r="EDZ76" s="86"/>
      <c r="EEA76" s="86"/>
      <c r="EEB76" s="86"/>
      <c r="EEC76" s="86"/>
      <c r="EED76" s="86"/>
      <c r="EEE76" s="86"/>
      <c r="EEF76" s="86"/>
      <c r="EEG76" s="86"/>
      <c r="EEH76" s="86"/>
      <c r="EEI76" s="86"/>
      <c r="EEJ76" s="86"/>
      <c r="EEK76" s="86"/>
      <c r="EEL76" s="86"/>
      <c r="EEM76" s="86"/>
      <c r="EEN76" s="86"/>
      <c r="EEO76" s="86"/>
      <c r="EEP76" s="86"/>
      <c r="EEQ76" s="86"/>
      <c r="EER76" s="86"/>
      <c r="EES76" s="86"/>
      <c r="EET76" s="86"/>
      <c r="EEU76" s="86"/>
      <c r="EEV76" s="86"/>
      <c r="EEW76" s="86"/>
      <c r="EEX76" s="86"/>
      <c r="EEY76" s="86"/>
      <c r="EEZ76" s="86"/>
      <c r="EFA76" s="86"/>
      <c r="EFB76" s="86"/>
      <c r="EFC76" s="86"/>
      <c r="EFD76" s="86"/>
      <c r="EFE76" s="86"/>
      <c r="EFF76" s="86"/>
      <c r="EFG76" s="86"/>
      <c r="EFH76" s="86"/>
      <c r="EFI76" s="86"/>
      <c r="EFJ76" s="86"/>
      <c r="EFK76" s="86"/>
      <c r="EFL76" s="86"/>
      <c r="EFM76" s="86"/>
      <c r="EFN76" s="86"/>
      <c r="EFO76" s="86"/>
      <c r="EFP76" s="86"/>
      <c r="EFQ76" s="86"/>
      <c r="EFR76" s="86"/>
      <c r="EFS76" s="86"/>
      <c r="EFT76" s="86"/>
      <c r="EFU76" s="86"/>
      <c r="EFV76" s="86"/>
      <c r="EFW76" s="86"/>
      <c r="EFX76" s="86"/>
      <c r="EFY76" s="86"/>
      <c r="EFZ76" s="86"/>
      <c r="EGA76" s="86"/>
      <c r="EGB76" s="86"/>
      <c r="EGC76" s="86"/>
      <c r="EGD76" s="86"/>
      <c r="EGE76" s="86"/>
      <c r="EGF76" s="86"/>
      <c r="EGG76" s="86"/>
      <c r="EGH76" s="86"/>
      <c r="EGI76" s="86"/>
      <c r="EGJ76" s="86"/>
      <c r="EGK76" s="86"/>
      <c r="EGL76" s="86"/>
      <c r="EGM76" s="86"/>
      <c r="EGN76" s="86"/>
      <c r="EGO76" s="86"/>
      <c r="EGP76" s="86"/>
      <c r="EGQ76" s="86"/>
      <c r="EGR76" s="86"/>
      <c r="EGS76" s="86"/>
      <c r="EGT76" s="86"/>
      <c r="EGU76" s="86"/>
      <c r="EGV76" s="86"/>
      <c r="EGW76" s="86"/>
      <c r="EGX76" s="86"/>
      <c r="EGY76" s="86"/>
      <c r="EGZ76" s="86"/>
      <c r="EHA76" s="86"/>
      <c r="EHB76" s="86"/>
      <c r="EHC76" s="86"/>
      <c r="EHD76" s="86"/>
      <c r="EHE76" s="86"/>
      <c r="EHF76" s="86"/>
      <c r="EHG76" s="86"/>
      <c r="EHH76" s="86"/>
      <c r="EHI76" s="86"/>
      <c r="EHJ76" s="86"/>
      <c r="EHK76" s="86"/>
      <c r="EHL76" s="86"/>
      <c r="EHM76" s="86"/>
      <c r="EHN76" s="86"/>
      <c r="EHO76" s="86"/>
      <c r="EHP76" s="86"/>
      <c r="EHQ76" s="86"/>
      <c r="EHR76" s="86"/>
      <c r="EHS76" s="86"/>
      <c r="EHT76" s="86"/>
      <c r="EHU76" s="86"/>
      <c r="EHV76" s="86"/>
      <c r="EHW76" s="86"/>
      <c r="EHX76" s="86"/>
      <c r="EHY76" s="86"/>
      <c r="EHZ76" s="86"/>
      <c r="EIA76" s="86"/>
      <c r="EIB76" s="86"/>
      <c r="EIC76" s="86"/>
      <c r="EID76" s="86"/>
      <c r="EIE76" s="86"/>
      <c r="EIF76" s="86"/>
      <c r="EIG76" s="86"/>
      <c r="EIH76" s="86"/>
      <c r="EII76" s="86"/>
      <c r="EIJ76" s="86"/>
      <c r="EIK76" s="86"/>
      <c r="EIL76" s="86"/>
      <c r="EIM76" s="86"/>
      <c r="EIN76" s="86"/>
      <c r="EIO76" s="86"/>
      <c r="EIP76" s="86"/>
      <c r="EIQ76" s="86"/>
      <c r="EIR76" s="86"/>
      <c r="EIS76" s="86"/>
      <c r="EIT76" s="86"/>
      <c r="EIU76" s="86"/>
      <c r="EIV76" s="86"/>
      <c r="EIW76" s="86"/>
      <c r="EIX76" s="86"/>
      <c r="EIY76" s="86"/>
      <c r="EIZ76" s="86"/>
      <c r="EJA76" s="86"/>
      <c r="EJB76" s="86"/>
      <c r="EJC76" s="86"/>
      <c r="EJD76" s="86"/>
      <c r="EJE76" s="86"/>
      <c r="EJF76" s="86"/>
      <c r="EJG76" s="86"/>
      <c r="EJH76" s="86"/>
      <c r="EJI76" s="86"/>
      <c r="EJJ76" s="86"/>
      <c r="EJK76" s="86"/>
      <c r="EJL76" s="86"/>
      <c r="EJM76" s="86"/>
      <c r="EJN76" s="86"/>
      <c r="EJO76" s="86"/>
      <c r="EJP76" s="86"/>
      <c r="EJQ76" s="86"/>
      <c r="EJR76" s="86"/>
      <c r="EJS76" s="86"/>
      <c r="EJT76" s="86"/>
      <c r="EJU76" s="86"/>
      <c r="EJV76" s="86"/>
      <c r="EJW76" s="86"/>
      <c r="EJX76" s="86"/>
      <c r="EJY76" s="86"/>
      <c r="EJZ76" s="86"/>
      <c r="EKA76" s="86"/>
      <c r="EKB76" s="86"/>
      <c r="EKC76" s="86"/>
      <c r="EKD76" s="86"/>
      <c r="EKE76" s="86"/>
      <c r="EKF76" s="86"/>
      <c r="EKG76" s="86"/>
      <c r="EKH76" s="86"/>
      <c r="EKI76" s="86"/>
      <c r="EKJ76" s="86"/>
      <c r="EKK76" s="86"/>
      <c r="EKL76" s="86"/>
      <c r="EKM76" s="86"/>
      <c r="EKN76" s="86"/>
      <c r="EKO76" s="86"/>
      <c r="EKP76" s="86"/>
      <c r="EKQ76" s="86"/>
      <c r="EKR76" s="86"/>
      <c r="EKS76" s="86"/>
      <c r="EKT76" s="86"/>
      <c r="EKU76" s="86"/>
      <c r="EKV76" s="86"/>
      <c r="EKW76" s="86"/>
      <c r="EKX76" s="86"/>
      <c r="EKY76" s="86"/>
      <c r="EKZ76" s="86"/>
      <c r="ELA76" s="86"/>
      <c r="ELB76" s="86"/>
      <c r="ELC76" s="86"/>
      <c r="ELD76" s="86"/>
      <c r="ELE76" s="86"/>
      <c r="ELF76" s="86"/>
      <c r="ELG76" s="86"/>
      <c r="ELH76" s="86"/>
      <c r="ELI76" s="86"/>
      <c r="ELJ76" s="86"/>
      <c r="ELK76" s="86"/>
      <c r="ELL76" s="86"/>
      <c r="ELM76" s="86"/>
      <c r="ELN76" s="86"/>
      <c r="ELO76" s="86"/>
      <c r="ELP76" s="86"/>
      <c r="ELQ76" s="86"/>
      <c r="ELR76" s="86"/>
      <c r="ELS76" s="86"/>
      <c r="ELT76" s="86"/>
      <c r="ELU76" s="86"/>
      <c r="ELV76" s="86"/>
      <c r="ELW76" s="86"/>
      <c r="ELX76" s="86"/>
      <c r="ELY76" s="86"/>
      <c r="ELZ76" s="86"/>
      <c r="EMA76" s="86"/>
      <c r="EMB76" s="86"/>
      <c r="EMC76" s="86"/>
      <c r="EMD76" s="86"/>
      <c r="EME76" s="86"/>
      <c r="EMF76" s="86"/>
      <c r="EMG76" s="86"/>
      <c r="EMH76" s="86"/>
      <c r="EMI76" s="86"/>
      <c r="EMJ76" s="86"/>
      <c r="EMK76" s="86"/>
      <c r="EML76" s="86"/>
      <c r="EMM76" s="86"/>
      <c r="EMN76" s="86"/>
      <c r="EMO76" s="86"/>
      <c r="EMP76" s="86"/>
      <c r="EMQ76" s="86"/>
      <c r="EMR76" s="86"/>
      <c r="EMS76" s="86"/>
      <c r="EMT76" s="86"/>
      <c r="EMU76" s="86"/>
      <c r="EMV76" s="86"/>
      <c r="EMW76" s="86"/>
      <c r="EMX76" s="86"/>
      <c r="EMY76" s="86"/>
      <c r="EMZ76" s="86"/>
      <c r="ENA76" s="86"/>
      <c r="ENB76" s="86"/>
      <c r="ENC76" s="86"/>
      <c r="END76" s="86"/>
      <c r="ENE76" s="86"/>
      <c r="ENF76" s="86"/>
      <c r="ENG76" s="86"/>
      <c r="ENH76" s="86"/>
      <c r="ENI76" s="86"/>
      <c r="ENJ76" s="86"/>
      <c r="ENK76" s="86"/>
      <c r="ENL76" s="86"/>
      <c r="ENM76" s="86"/>
      <c r="ENN76" s="86"/>
      <c r="ENO76" s="86"/>
      <c r="ENP76" s="86"/>
      <c r="ENQ76" s="86"/>
      <c r="ENR76" s="86"/>
      <c r="ENS76" s="86"/>
      <c r="ENT76" s="86"/>
      <c r="ENU76" s="86"/>
      <c r="ENV76" s="86"/>
      <c r="ENW76" s="86"/>
      <c r="ENX76" s="86"/>
      <c r="ENY76" s="86"/>
      <c r="ENZ76" s="86"/>
      <c r="EOA76" s="86"/>
      <c r="EOB76" s="86"/>
      <c r="EOC76" s="86"/>
      <c r="EOD76" s="86"/>
      <c r="EOE76" s="86"/>
      <c r="EOF76" s="86"/>
      <c r="EOG76" s="86"/>
      <c r="EOH76" s="86"/>
      <c r="EOI76" s="86"/>
      <c r="EOJ76" s="86"/>
      <c r="EOK76" s="86"/>
      <c r="EOL76" s="86"/>
      <c r="EOM76" s="86"/>
      <c r="EON76" s="86"/>
      <c r="EOO76" s="86"/>
      <c r="EOP76" s="86"/>
      <c r="EOQ76" s="86"/>
      <c r="EOR76" s="86"/>
      <c r="EOS76" s="86"/>
      <c r="EOT76" s="86"/>
      <c r="EOU76" s="86"/>
      <c r="EOV76" s="86"/>
      <c r="EOW76" s="86"/>
      <c r="EOX76" s="86"/>
      <c r="EOY76" s="86"/>
      <c r="EOZ76" s="86"/>
      <c r="EPA76" s="86"/>
      <c r="EPB76" s="86"/>
      <c r="EPC76" s="86"/>
      <c r="EPD76" s="86"/>
      <c r="EPE76" s="86"/>
      <c r="EPF76" s="86"/>
      <c r="EPG76" s="86"/>
      <c r="EPH76" s="86"/>
      <c r="EPI76" s="86"/>
      <c r="EPJ76" s="86"/>
      <c r="EPK76" s="86"/>
      <c r="EPL76" s="86"/>
      <c r="EPM76" s="86"/>
      <c r="EPN76" s="86"/>
      <c r="EPO76" s="86"/>
      <c r="EPP76" s="86"/>
      <c r="EPQ76" s="86"/>
      <c r="EPR76" s="86"/>
      <c r="EPS76" s="86"/>
      <c r="EPT76" s="86"/>
      <c r="EPU76" s="86"/>
      <c r="EPV76" s="86"/>
      <c r="EPW76" s="86"/>
      <c r="EPX76" s="86"/>
      <c r="EPY76" s="86"/>
      <c r="EPZ76" s="86"/>
      <c r="EQA76" s="86"/>
      <c r="EQB76" s="86"/>
      <c r="EQC76" s="86"/>
      <c r="EQD76" s="86"/>
      <c r="EQE76" s="86"/>
      <c r="EQF76" s="86"/>
      <c r="EQG76" s="86"/>
      <c r="EQH76" s="86"/>
      <c r="EQI76" s="86"/>
      <c r="EQJ76" s="86"/>
      <c r="EQK76" s="86"/>
      <c r="EQL76" s="86"/>
      <c r="EQM76" s="86"/>
      <c r="EQN76" s="86"/>
      <c r="EQO76" s="86"/>
      <c r="EQP76" s="86"/>
      <c r="EQQ76" s="86"/>
      <c r="EQR76" s="86"/>
      <c r="EQS76" s="86"/>
      <c r="EQT76" s="86"/>
      <c r="EQU76" s="86"/>
      <c r="EQV76" s="86"/>
      <c r="EQW76" s="86"/>
      <c r="EQX76" s="86"/>
      <c r="EQY76" s="86"/>
      <c r="EQZ76" s="86"/>
      <c r="ERA76" s="86"/>
      <c r="ERB76" s="86"/>
      <c r="ERC76" s="86"/>
      <c r="ERD76" s="86"/>
      <c r="ERE76" s="86"/>
      <c r="ERF76" s="86"/>
      <c r="ERG76" s="86"/>
      <c r="ERH76" s="86"/>
      <c r="ERI76" s="86"/>
      <c r="ERJ76" s="86"/>
      <c r="ERK76" s="86"/>
      <c r="ERL76" s="86"/>
      <c r="ERM76" s="86"/>
      <c r="ERN76" s="86"/>
      <c r="ERO76" s="86"/>
      <c r="ERP76" s="86"/>
      <c r="ERQ76" s="86"/>
      <c r="ERR76" s="86"/>
      <c r="ERS76" s="86"/>
      <c r="ERT76" s="86"/>
      <c r="ERU76" s="86"/>
      <c r="ERV76" s="86"/>
      <c r="ERW76" s="86"/>
      <c r="ERX76" s="86"/>
      <c r="ERY76" s="86"/>
      <c r="ERZ76" s="86"/>
      <c r="ESA76" s="86"/>
      <c r="ESB76" s="86"/>
      <c r="ESC76" s="86"/>
      <c r="ESD76" s="86"/>
      <c r="ESE76" s="86"/>
      <c r="ESF76" s="86"/>
      <c r="ESG76" s="86"/>
      <c r="ESH76" s="86"/>
      <c r="ESI76" s="86"/>
      <c r="ESJ76" s="86"/>
      <c r="ESK76" s="86"/>
      <c r="ESL76" s="86"/>
      <c r="ESM76" s="86"/>
      <c r="ESN76" s="86"/>
      <c r="ESO76" s="86"/>
      <c r="ESP76" s="86"/>
      <c r="ESQ76" s="86"/>
      <c r="ESR76" s="86"/>
      <c r="ESS76" s="86"/>
      <c r="EST76" s="86"/>
      <c r="ESU76" s="86"/>
      <c r="ESV76" s="86"/>
      <c r="ESW76" s="86"/>
      <c r="ESX76" s="86"/>
      <c r="ESY76" s="86"/>
      <c r="ESZ76" s="86"/>
      <c r="ETA76" s="86"/>
      <c r="ETB76" s="86"/>
      <c r="ETC76" s="86"/>
      <c r="ETD76" s="86"/>
      <c r="ETE76" s="86"/>
      <c r="ETF76" s="86"/>
      <c r="ETG76" s="86"/>
      <c r="ETH76" s="86"/>
      <c r="ETI76" s="86"/>
      <c r="ETJ76" s="86"/>
      <c r="ETK76" s="86"/>
      <c r="ETL76" s="86"/>
      <c r="ETM76" s="86"/>
      <c r="ETN76" s="86"/>
      <c r="ETO76" s="86"/>
      <c r="ETP76" s="86"/>
      <c r="ETQ76" s="86"/>
      <c r="ETR76" s="86"/>
      <c r="ETS76" s="86"/>
      <c r="ETT76" s="86"/>
      <c r="ETU76" s="86"/>
      <c r="ETV76" s="86"/>
      <c r="ETW76" s="86"/>
      <c r="ETX76" s="86"/>
      <c r="ETY76" s="86"/>
      <c r="ETZ76" s="86"/>
      <c r="EUA76" s="86"/>
      <c r="EUB76" s="86"/>
      <c r="EUC76" s="86"/>
      <c r="EUD76" s="86"/>
      <c r="EUE76" s="86"/>
      <c r="EUF76" s="86"/>
      <c r="EUG76" s="86"/>
      <c r="EUH76" s="86"/>
      <c r="EUI76" s="86"/>
      <c r="EUJ76" s="86"/>
      <c r="EUK76" s="86"/>
      <c r="EUL76" s="86"/>
      <c r="EUM76" s="86"/>
      <c r="EUN76" s="86"/>
      <c r="EUO76" s="86"/>
      <c r="EUP76" s="86"/>
      <c r="EUQ76" s="86"/>
      <c r="EUR76" s="86"/>
      <c r="EUS76" s="86"/>
      <c r="EUT76" s="86"/>
      <c r="EUU76" s="86"/>
      <c r="EUV76" s="86"/>
      <c r="EUW76" s="86"/>
      <c r="EUX76" s="86"/>
      <c r="EUY76" s="86"/>
      <c r="EUZ76" s="86"/>
      <c r="EVA76" s="86"/>
      <c r="EVB76" s="86"/>
      <c r="EVC76" s="86"/>
      <c r="EVD76" s="86"/>
      <c r="EVE76" s="86"/>
      <c r="EVF76" s="86"/>
      <c r="EVG76" s="86"/>
      <c r="EVH76" s="86"/>
      <c r="EVI76" s="86"/>
      <c r="EVJ76" s="86"/>
      <c r="EVK76" s="86"/>
      <c r="EVL76" s="86"/>
      <c r="EVM76" s="86"/>
      <c r="EVN76" s="86"/>
      <c r="EVO76" s="86"/>
      <c r="EVP76" s="86"/>
      <c r="EVQ76" s="86"/>
      <c r="EVR76" s="86"/>
      <c r="EVS76" s="86"/>
      <c r="EVT76" s="86"/>
      <c r="EVU76" s="86"/>
      <c r="EVV76" s="86"/>
      <c r="EVW76" s="86"/>
      <c r="EVX76" s="86"/>
      <c r="EVY76" s="86"/>
      <c r="EVZ76" s="86"/>
      <c r="EWA76" s="86"/>
      <c r="EWB76" s="86"/>
      <c r="EWC76" s="86"/>
      <c r="EWD76" s="86"/>
      <c r="EWE76" s="86"/>
      <c r="EWF76" s="86"/>
      <c r="EWG76" s="86"/>
      <c r="EWH76" s="86"/>
      <c r="EWI76" s="86"/>
      <c r="EWJ76" s="86"/>
      <c r="EWK76" s="86"/>
      <c r="EWL76" s="86"/>
      <c r="EWM76" s="86"/>
      <c r="EWN76" s="86"/>
      <c r="EWO76" s="86"/>
      <c r="EWP76" s="86"/>
      <c r="EWQ76" s="86"/>
      <c r="EWR76" s="86"/>
      <c r="EWS76" s="86"/>
      <c r="EWT76" s="86"/>
      <c r="EWU76" s="86"/>
      <c r="EWV76" s="86"/>
      <c r="EWW76" s="86"/>
      <c r="EWX76" s="86"/>
      <c r="EWY76" s="86"/>
      <c r="EWZ76" s="86"/>
      <c r="EXA76" s="86"/>
      <c r="EXB76" s="86"/>
      <c r="EXC76" s="86"/>
      <c r="EXD76" s="86"/>
      <c r="EXE76" s="86"/>
      <c r="EXF76" s="86"/>
      <c r="EXG76" s="86"/>
      <c r="EXH76" s="86"/>
      <c r="EXI76" s="86"/>
      <c r="EXJ76" s="86"/>
      <c r="EXK76" s="86"/>
      <c r="EXL76" s="86"/>
      <c r="EXM76" s="86"/>
      <c r="EXN76" s="86"/>
      <c r="EXO76" s="86"/>
      <c r="EXP76" s="86"/>
      <c r="EXQ76" s="86"/>
      <c r="EXR76" s="86"/>
      <c r="EXS76" s="86"/>
      <c r="EXT76" s="86"/>
      <c r="EXU76" s="86"/>
      <c r="EXV76" s="86"/>
      <c r="EXW76" s="86"/>
      <c r="EXX76" s="86"/>
      <c r="EXY76" s="86"/>
      <c r="EXZ76" s="86"/>
      <c r="EYA76" s="86"/>
      <c r="EYB76" s="86"/>
      <c r="EYC76" s="86"/>
      <c r="EYD76" s="86"/>
      <c r="EYE76" s="86"/>
      <c r="EYF76" s="86"/>
      <c r="EYG76" s="86"/>
      <c r="EYH76" s="86"/>
      <c r="EYI76" s="86"/>
      <c r="EYJ76" s="86"/>
      <c r="EYK76" s="86"/>
      <c r="EYL76" s="86"/>
      <c r="EYM76" s="86"/>
      <c r="EYN76" s="86"/>
      <c r="EYO76" s="86"/>
      <c r="EYP76" s="86"/>
      <c r="EYQ76" s="86"/>
      <c r="EYR76" s="86"/>
      <c r="EYS76" s="86"/>
      <c r="EYT76" s="86"/>
      <c r="EYU76" s="86"/>
      <c r="EYV76" s="86"/>
      <c r="EYW76" s="86"/>
      <c r="EYX76" s="86"/>
      <c r="EYY76" s="86"/>
      <c r="EYZ76" s="86"/>
      <c r="EZA76" s="86"/>
      <c r="EZB76" s="86"/>
      <c r="EZC76" s="86"/>
      <c r="EZD76" s="86"/>
      <c r="EZE76" s="86"/>
      <c r="EZF76" s="86"/>
      <c r="EZG76" s="86"/>
      <c r="EZH76" s="86"/>
      <c r="EZI76" s="86"/>
      <c r="EZJ76" s="86"/>
      <c r="EZK76" s="86"/>
      <c r="EZL76" s="86"/>
      <c r="EZM76" s="86"/>
      <c r="EZN76" s="86"/>
      <c r="EZO76" s="86"/>
      <c r="EZP76" s="86"/>
      <c r="EZQ76" s="86"/>
      <c r="EZR76" s="86"/>
      <c r="EZS76" s="86"/>
      <c r="EZT76" s="86"/>
      <c r="EZU76" s="86"/>
      <c r="EZV76" s="86"/>
      <c r="EZW76" s="86"/>
      <c r="EZX76" s="86"/>
      <c r="EZY76" s="86"/>
      <c r="EZZ76" s="86"/>
      <c r="FAA76" s="86"/>
      <c r="FAB76" s="86"/>
      <c r="FAC76" s="86"/>
      <c r="FAD76" s="86"/>
      <c r="FAE76" s="86"/>
      <c r="FAF76" s="86"/>
      <c r="FAG76" s="86"/>
      <c r="FAH76" s="86"/>
      <c r="FAI76" s="86"/>
      <c r="FAJ76" s="86"/>
      <c r="FAK76" s="86"/>
      <c r="FAL76" s="86"/>
      <c r="FAM76" s="86"/>
      <c r="FAN76" s="86"/>
      <c r="FAO76" s="86"/>
      <c r="FAP76" s="86"/>
      <c r="FAQ76" s="86"/>
      <c r="FAR76" s="86"/>
      <c r="FAS76" s="86"/>
      <c r="FAT76" s="86"/>
      <c r="FAU76" s="86"/>
      <c r="FAV76" s="86"/>
      <c r="FAW76" s="86"/>
      <c r="FAX76" s="86"/>
      <c r="FAY76" s="86"/>
      <c r="FAZ76" s="86"/>
      <c r="FBA76" s="86"/>
      <c r="FBB76" s="86"/>
      <c r="FBC76" s="86"/>
      <c r="FBD76" s="86"/>
      <c r="FBE76" s="86"/>
      <c r="FBF76" s="86"/>
      <c r="FBG76" s="86"/>
      <c r="FBH76" s="86"/>
      <c r="FBI76" s="86"/>
      <c r="FBJ76" s="86"/>
      <c r="FBK76" s="86"/>
      <c r="FBL76" s="86"/>
      <c r="FBM76" s="86"/>
      <c r="FBN76" s="86"/>
      <c r="FBO76" s="86"/>
      <c r="FBP76" s="86"/>
      <c r="FBQ76" s="86"/>
      <c r="FBR76" s="86"/>
      <c r="FBS76" s="86"/>
      <c r="FBT76" s="86"/>
      <c r="FBU76" s="86"/>
      <c r="FBV76" s="86"/>
      <c r="FBW76" s="86"/>
      <c r="FBX76" s="86"/>
      <c r="FBY76" s="86"/>
      <c r="FBZ76" s="86"/>
      <c r="FCA76" s="86"/>
      <c r="FCB76" s="86"/>
      <c r="FCC76" s="86"/>
      <c r="FCD76" s="86"/>
      <c r="FCE76" s="86"/>
      <c r="FCF76" s="86"/>
      <c r="FCG76" s="86"/>
      <c r="FCH76" s="86"/>
      <c r="FCI76" s="86"/>
      <c r="FCJ76" s="86"/>
      <c r="FCK76" s="86"/>
      <c r="FCL76" s="86"/>
      <c r="FCM76" s="86"/>
      <c r="FCN76" s="86"/>
      <c r="FCO76" s="86"/>
      <c r="FCP76" s="86"/>
      <c r="FCQ76" s="86"/>
      <c r="FCR76" s="86"/>
      <c r="FCS76" s="86"/>
      <c r="FCT76" s="86"/>
      <c r="FCU76" s="86"/>
      <c r="FCV76" s="86"/>
      <c r="FCW76" s="86"/>
      <c r="FCX76" s="86"/>
      <c r="FCY76" s="86"/>
      <c r="FCZ76" s="86"/>
      <c r="FDA76" s="86"/>
      <c r="FDB76" s="86"/>
      <c r="FDC76" s="86"/>
      <c r="FDD76" s="86"/>
      <c r="FDE76" s="86"/>
      <c r="FDF76" s="86"/>
      <c r="FDG76" s="86"/>
      <c r="FDH76" s="86"/>
      <c r="FDI76" s="86"/>
      <c r="FDJ76" s="86"/>
      <c r="FDK76" s="86"/>
      <c r="FDL76" s="86"/>
      <c r="FDM76" s="86"/>
      <c r="FDN76" s="86"/>
      <c r="FDO76" s="86"/>
      <c r="FDP76" s="86"/>
      <c r="FDQ76" s="86"/>
      <c r="FDR76" s="86"/>
      <c r="FDS76" s="86"/>
      <c r="FDT76" s="86"/>
      <c r="FDU76" s="86"/>
      <c r="FDV76" s="86"/>
      <c r="FDW76" s="86"/>
      <c r="FDX76" s="86"/>
      <c r="FDY76" s="86"/>
      <c r="FDZ76" s="86"/>
      <c r="FEA76" s="86"/>
      <c r="FEB76" s="86"/>
      <c r="FEC76" s="86"/>
      <c r="FED76" s="86"/>
      <c r="FEE76" s="86"/>
      <c r="FEF76" s="86"/>
      <c r="FEG76" s="86"/>
      <c r="FEH76" s="86"/>
      <c r="FEI76" s="86"/>
      <c r="FEJ76" s="86"/>
      <c r="FEK76" s="86"/>
      <c r="FEL76" s="86"/>
      <c r="FEM76" s="86"/>
      <c r="FEN76" s="86"/>
      <c r="FEO76" s="86"/>
      <c r="FEP76" s="86"/>
      <c r="FEQ76" s="86"/>
      <c r="FER76" s="86"/>
      <c r="FES76" s="86"/>
      <c r="FET76" s="86"/>
      <c r="FEU76" s="86"/>
      <c r="FEV76" s="86"/>
      <c r="FEW76" s="86"/>
      <c r="FEX76" s="86"/>
      <c r="FEY76" s="86"/>
      <c r="FEZ76" s="86"/>
      <c r="FFA76" s="86"/>
      <c r="FFB76" s="86"/>
      <c r="FFC76" s="86"/>
      <c r="FFD76" s="86"/>
      <c r="FFE76" s="86"/>
      <c r="FFF76" s="86"/>
      <c r="FFG76" s="86"/>
      <c r="FFH76" s="86"/>
      <c r="FFI76" s="86"/>
      <c r="FFJ76" s="86"/>
      <c r="FFK76" s="86"/>
      <c r="FFL76" s="86"/>
      <c r="FFM76" s="86"/>
      <c r="FFN76" s="86"/>
      <c r="FFO76" s="86"/>
      <c r="FFP76" s="86"/>
      <c r="FFQ76" s="86"/>
      <c r="FFR76" s="86"/>
      <c r="FFS76" s="86"/>
      <c r="FFT76" s="86"/>
      <c r="FFU76" s="86"/>
      <c r="FFV76" s="86"/>
      <c r="FFW76" s="86"/>
      <c r="FFX76" s="86"/>
      <c r="FFY76" s="86"/>
      <c r="FFZ76" s="86"/>
      <c r="FGA76" s="86"/>
      <c r="FGB76" s="86"/>
      <c r="FGC76" s="86"/>
      <c r="FGD76" s="86"/>
      <c r="FGE76" s="86"/>
      <c r="FGF76" s="86"/>
      <c r="FGG76" s="86"/>
      <c r="FGH76" s="86"/>
      <c r="FGI76" s="86"/>
      <c r="FGJ76" s="86"/>
      <c r="FGK76" s="86"/>
      <c r="FGL76" s="86"/>
      <c r="FGM76" s="86"/>
      <c r="FGN76" s="86"/>
      <c r="FGO76" s="86"/>
      <c r="FGP76" s="86"/>
      <c r="FGQ76" s="86"/>
      <c r="FGR76" s="86"/>
      <c r="FGS76" s="86"/>
      <c r="FGT76" s="86"/>
      <c r="FGU76" s="86"/>
      <c r="FGV76" s="86"/>
      <c r="FGW76" s="86"/>
      <c r="FGX76" s="86"/>
      <c r="FGY76" s="86"/>
      <c r="FGZ76" s="86"/>
      <c r="FHA76" s="86"/>
      <c r="FHB76" s="86"/>
      <c r="FHC76" s="86"/>
      <c r="FHD76" s="86"/>
      <c r="FHE76" s="86"/>
      <c r="FHF76" s="86"/>
      <c r="FHG76" s="86"/>
      <c r="FHH76" s="86"/>
      <c r="FHI76" s="86"/>
      <c r="FHJ76" s="86"/>
      <c r="FHK76" s="86"/>
      <c r="FHL76" s="86"/>
      <c r="FHM76" s="86"/>
      <c r="FHN76" s="86"/>
      <c r="FHO76" s="86"/>
      <c r="FHP76" s="86"/>
      <c r="FHQ76" s="86"/>
      <c r="FHR76" s="86"/>
      <c r="FHS76" s="86"/>
      <c r="FHT76" s="86"/>
      <c r="FHU76" s="86"/>
      <c r="FHV76" s="86"/>
      <c r="FHW76" s="86"/>
      <c r="FHX76" s="86"/>
      <c r="FHY76" s="86"/>
      <c r="FHZ76" s="86"/>
      <c r="FIA76" s="86"/>
      <c r="FIB76" s="86"/>
      <c r="FIC76" s="86"/>
      <c r="FID76" s="86"/>
      <c r="FIE76" s="86"/>
      <c r="FIF76" s="86"/>
      <c r="FIG76" s="86"/>
      <c r="FIH76" s="86"/>
      <c r="FII76" s="86"/>
      <c r="FIJ76" s="86"/>
      <c r="FIK76" s="86"/>
      <c r="FIL76" s="86"/>
      <c r="FIM76" s="86"/>
      <c r="FIN76" s="86"/>
      <c r="FIO76" s="86"/>
      <c r="FIP76" s="86"/>
      <c r="FIQ76" s="86"/>
      <c r="FIR76" s="86"/>
      <c r="FIS76" s="86"/>
      <c r="FIT76" s="86"/>
      <c r="FIU76" s="86"/>
      <c r="FIV76" s="86"/>
      <c r="FIW76" s="86"/>
      <c r="FIX76" s="86"/>
      <c r="FIY76" s="86"/>
      <c r="FIZ76" s="86"/>
      <c r="FJA76" s="86"/>
      <c r="FJB76" s="86"/>
      <c r="FJC76" s="86"/>
      <c r="FJD76" s="86"/>
      <c r="FJE76" s="86"/>
      <c r="FJF76" s="86"/>
      <c r="FJG76" s="86"/>
      <c r="FJH76" s="86"/>
      <c r="FJI76" s="86"/>
      <c r="FJJ76" s="86"/>
      <c r="FJK76" s="86"/>
      <c r="FJL76" s="86"/>
      <c r="FJM76" s="86"/>
      <c r="FJN76" s="86"/>
      <c r="FJO76" s="86"/>
      <c r="FJP76" s="86"/>
      <c r="FJQ76" s="86"/>
      <c r="FJR76" s="86"/>
      <c r="FJS76" s="86"/>
      <c r="FJT76" s="86"/>
      <c r="FJU76" s="86"/>
      <c r="FJV76" s="86"/>
      <c r="FJW76" s="86"/>
      <c r="FJX76" s="86"/>
      <c r="FJY76" s="86"/>
      <c r="FJZ76" s="86"/>
      <c r="FKA76" s="86"/>
      <c r="FKB76" s="86"/>
      <c r="FKC76" s="86"/>
      <c r="FKD76" s="86"/>
      <c r="FKE76" s="86"/>
      <c r="FKF76" s="86"/>
      <c r="FKG76" s="86"/>
      <c r="FKH76" s="86"/>
      <c r="FKI76" s="86"/>
      <c r="FKJ76" s="86"/>
      <c r="FKK76" s="86"/>
      <c r="FKL76" s="86"/>
      <c r="FKM76" s="86"/>
      <c r="FKN76" s="86"/>
      <c r="FKO76" s="86"/>
      <c r="FKP76" s="86"/>
      <c r="FKQ76" s="86"/>
      <c r="FKR76" s="86"/>
      <c r="FKS76" s="86"/>
      <c r="FKT76" s="86"/>
      <c r="FKU76" s="86"/>
      <c r="FKV76" s="86"/>
      <c r="FKW76" s="86"/>
      <c r="FKX76" s="86"/>
      <c r="FKY76" s="86"/>
      <c r="FKZ76" s="86"/>
      <c r="FLA76" s="86"/>
      <c r="FLB76" s="86"/>
      <c r="FLC76" s="86"/>
      <c r="FLD76" s="86"/>
      <c r="FLE76" s="86"/>
      <c r="FLF76" s="86"/>
      <c r="FLG76" s="86"/>
      <c r="FLH76" s="86"/>
      <c r="FLI76" s="86"/>
      <c r="FLJ76" s="86"/>
      <c r="FLK76" s="86"/>
      <c r="FLL76" s="86"/>
      <c r="FLM76" s="86"/>
      <c r="FLN76" s="86"/>
      <c r="FLO76" s="86"/>
      <c r="FLP76" s="86"/>
      <c r="FLQ76" s="86"/>
      <c r="FLR76" s="86"/>
      <c r="FLS76" s="86"/>
      <c r="FLT76" s="86"/>
      <c r="FLU76" s="86"/>
      <c r="FLV76" s="86"/>
      <c r="FLW76" s="86"/>
      <c r="FLX76" s="86"/>
      <c r="FLY76" s="86"/>
      <c r="FLZ76" s="86"/>
      <c r="FMA76" s="86"/>
      <c r="FMB76" s="86"/>
      <c r="FMC76" s="86"/>
      <c r="FMD76" s="86"/>
      <c r="FME76" s="86"/>
      <c r="FMF76" s="86"/>
      <c r="FMG76" s="86"/>
      <c r="FMH76" s="86"/>
      <c r="FMI76" s="86"/>
      <c r="FMJ76" s="86"/>
      <c r="FMK76" s="86"/>
      <c r="FML76" s="86"/>
      <c r="FMM76" s="86"/>
      <c r="FMN76" s="86"/>
      <c r="FMO76" s="86"/>
      <c r="FMP76" s="86"/>
      <c r="FMQ76" s="86"/>
      <c r="FMR76" s="86"/>
      <c r="FMS76" s="86"/>
      <c r="FMT76" s="86"/>
      <c r="FMU76" s="86"/>
      <c r="FMV76" s="86"/>
      <c r="FMW76" s="86"/>
      <c r="FMX76" s="86"/>
      <c r="FMY76" s="86"/>
      <c r="FMZ76" s="86"/>
      <c r="FNA76" s="86"/>
      <c r="FNB76" s="86"/>
      <c r="FNC76" s="86"/>
      <c r="FND76" s="86"/>
      <c r="FNE76" s="86"/>
      <c r="FNF76" s="86"/>
      <c r="FNG76" s="86"/>
      <c r="FNH76" s="86"/>
      <c r="FNI76" s="86"/>
      <c r="FNJ76" s="86"/>
      <c r="FNK76" s="86"/>
      <c r="FNL76" s="86"/>
      <c r="FNM76" s="86"/>
      <c r="FNN76" s="86"/>
      <c r="FNO76" s="86"/>
      <c r="FNP76" s="86"/>
      <c r="FNQ76" s="86"/>
      <c r="FNR76" s="86"/>
      <c r="FNS76" s="86"/>
      <c r="FNT76" s="86"/>
      <c r="FNU76" s="86"/>
      <c r="FNV76" s="86"/>
      <c r="FNW76" s="86"/>
      <c r="FNX76" s="86"/>
      <c r="FNY76" s="86"/>
      <c r="FNZ76" s="86"/>
      <c r="FOA76" s="86"/>
      <c r="FOB76" s="86"/>
      <c r="FOC76" s="86"/>
      <c r="FOD76" s="86"/>
      <c r="FOE76" s="86"/>
      <c r="FOF76" s="86"/>
      <c r="FOG76" s="86"/>
      <c r="FOH76" s="86"/>
      <c r="FOI76" s="86"/>
      <c r="FOJ76" s="86"/>
      <c r="FOK76" s="86"/>
      <c r="FOL76" s="86"/>
      <c r="FOM76" s="86"/>
      <c r="FON76" s="86"/>
      <c r="FOO76" s="86"/>
      <c r="FOP76" s="86"/>
      <c r="FOQ76" s="86"/>
      <c r="FOR76" s="86"/>
      <c r="FOS76" s="86"/>
      <c r="FOT76" s="86"/>
      <c r="FOU76" s="86"/>
      <c r="FOV76" s="86"/>
      <c r="FOW76" s="86"/>
      <c r="FOX76" s="86"/>
      <c r="FOY76" s="86"/>
      <c r="FOZ76" s="86"/>
      <c r="FPA76" s="86"/>
      <c r="FPB76" s="86"/>
      <c r="FPC76" s="86"/>
      <c r="FPD76" s="86"/>
      <c r="FPE76" s="86"/>
      <c r="FPF76" s="86"/>
      <c r="FPG76" s="86"/>
      <c r="FPH76" s="86"/>
      <c r="FPI76" s="86"/>
      <c r="FPJ76" s="86"/>
      <c r="FPK76" s="86"/>
      <c r="FPL76" s="86"/>
      <c r="FPM76" s="86"/>
      <c r="FPN76" s="86"/>
      <c r="FPO76" s="86"/>
      <c r="FPP76" s="86"/>
      <c r="FPQ76" s="86"/>
      <c r="FPR76" s="86"/>
      <c r="FPS76" s="86"/>
      <c r="FPT76" s="86"/>
      <c r="FPU76" s="86"/>
      <c r="FPV76" s="86"/>
      <c r="FPW76" s="86"/>
      <c r="FPX76" s="86"/>
      <c r="FPY76" s="86"/>
      <c r="FPZ76" s="86"/>
      <c r="FQA76" s="86"/>
      <c r="FQB76" s="86"/>
      <c r="FQC76" s="86"/>
      <c r="FQD76" s="86"/>
      <c r="FQE76" s="86"/>
      <c r="FQF76" s="86"/>
      <c r="FQG76" s="86"/>
      <c r="FQH76" s="86"/>
      <c r="FQI76" s="86"/>
      <c r="FQJ76" s="86"/>
      <c r="FQK76" s="86"/>
      <c r="FQL76" s="86"/>
      <c r="FQM76" s="86"/>
      <c r="FQN76" s="86"/>
      <c r="FQO76" s="86"/>
      <c r="FQP76" s="86"/>
      <c r="FQQ76" s="86"/>
      <c r="FQR76" s="86"/>
      <c r="FQS76" s="86"/>
      <c r="FQT76" s="86"/>
      <c r="FQU76" s="86"/>
      <c r="FQV76" s="86"/>
      <c r="FQW76" s="86"/>
      <c r="FQX76" s="86"/>
      <c r="FQY76" s="86"/>
      <c r="FQZ76" s="86"/>
      <c r="FRA76" s="86"/>
      <c r="FRB76" s="86"/>
      <c r="FRC76" s="86"/>
      <c r="FRD76" s="86"/>
      <c r="FRE76" s="86"/>
      <c r="FRF76" s="86"/>
      <c r="FRG76" s="86"/>
      <c r="FRH76" s="86"/>
      <c r="FRI76" s="86"/>
      <c r="FRJ76" s="86"/>
      <c r="FRK76" s="86"/>
      <c r="FRL76" s="86"/>
      <c r="FRM76" s="86"/>
      <c r="FRN76" s="86"/>
      <c r="FRO76" s="86"/>
      <c r="FRP76" s="86"/>
      <c r="FRQ76" s="86"/>
      <c r="FRR76" s="86"/>
      <c r="FRS76" s="86"/>
      <c r="FRT76" s="86"/>
      <c r="FRU76" s="86"/>
      <c r="FRV76" s="86"/>
      <c r="FRW76" s="86"/>
      <c r="FRX76" s="86"/>
      <c r="FRY76" s="86"/>
      <c r="FRZ76" s="86"/>
      <c r="FSA76" s="86"/>
      <c r="FSB76" s="86"/>
      <c r="FSC76" s="86"/>
      <c r="FSD76" s="86"/>
      <c r="FSE76" s="86"/>
      <c r="FSF76" s="86"/>
      <c r="FSG76" s="86"/>
      <c r="FSH76" s="86"/>
      <c r="FSI76" s="86"/>
      <c r="FSJ76" s="86"/>
      <c r="FSK76" s="86"/>
      <c r="FSL76" s="86"/>
      <c r="FSM76" s="86"/>
      <c r="FSN76" s="86"/>
      <c r="FSO76" s="86"/>
      <c r="FSP76" s="86"/>
      <c r="FSQ76" s="86"/>
      <c r="FSR76" s="86"/>
      <c r="FSS76" s="86"/>
      <c r="FST76" s="86"/>
      <c r="FSU76" s="86"/>
      <c r="FSV76" s="86"/>
      <c r="FSW76" s="86"/>
      <c r="FSX76" s="86"/>
      <c r="FSY76" s="86"/>
      <c r="FSZ76" s="86"/>
      <c r="FTA76" s="86"/>
      <c r="FTB76" s="86"/>
      <c r="FTC76" s="86"/>
      <c r="FTD76" s="86"/>
      <c r="FTE76" s="86"/>
      <c r="FTF76" s="86"/>
      <c r="FTG76" s="86"/>
      <c r="FTH76" s="86"/>
      <c r="FTI76" s="86"/>
      <c r="FTJ76" s="86"/>
      <c r="FTK76" s="86"/>
      <c r="FTL76" s="86"/>
      <c r="FTM76" s="86"/>
      <c r="FTN76" s="86"/>
      <c r="FTO76" s="86"/>
      <c r="FTP76" s="86"/>
      <c r="FTQ76" s="86"/>
      <c r="FTR76" s="86"/>
      <c r="FTS76" s="86"/>
      <c r="FTT76" s="86"/>
      <c r="FTU76" s="86"/>
      <c r="FTV76" s="86"/>
      <c r="FTW76" s="86"/>
      <c r="FTX76" s="86"/>
      <c r="FTY76" s="86"/>
      <c r="FTZ76" s="86"/>
      <c r="FUA76" s="86"/>
      <c r="FUB76" s="86"/>
      <c r="FUC76" s="86"/>
      <c r="FUD76" s="86"/>
      <c r="FUE76" s="86"/>
      <c r="FUF76" s="86"/>
      <c r="FUG76" s="86"/>
      <c r="FUH76" s="86"/>
      <c r="FUI76" s="86"/>
      <c r="FUJ76" s="86"/>
      <c r="FUK76" s="86"/>
      <c r="FUL76" s="86"/>
      <c r="FUM76" s="86"/>
      <c r="FUN76" s="86"/>
      <c r="FUO76" s="86"/>
      <c r="FUP76" s="86"/>
      <c r="FUQ76" s="86"/>
      <c r="FUR76" s="86"/>
      <c r="FUS76" s="86"/>
      <c r="FUT76" s="86"/>
      <c r="FUU76" s="86"/>
      <c r="FUV76" s="86"/>
      <c r="FUW76" s="86"/>
      <c r="FUX76" s="86"/>
      <c r="FUY76" s="86"/>
      <c r="FUZ76" s="86"/>
      <c r="FVA76" s="86"/>
      <c r="FVB76" s="86"/>
      <c r="FVC76" s="86"/>
      <c r="FVD76" s="86"/>
      <c r="FVE76" s="86"/>
      <c r="FVF76" s="86"/>
      <c r="FVG76" s="86"/>
      <c r="FVH76" s="86"/>
      <c r="FVI76" s="86"/>
      <c r="FVJ76" s="86"/>
      <c r="FVK76" s="86"/>
      <c r="FVL76" s="86"/>
      <c r="FVM76" s="86"/>
      <c r="FVN76" s="86"/>
      <c r="FVO76" s="86"/>
      <c r="FVP76" s="86"/>
      <c r="FVQ76" s="86"/>
      <c r="FVR76" s="86"/>
      <c r="FVS76" s="86"/>
      <c r="FVT76" s="86"/>
      <c r="FVU76" s="86"/>
      <c r="FVV76" s="86"/>
      <c r="FVW76" s="86"/>
      <c r="FVX76" s="86"/>
      <c r="FVY76" s="86"/>
      <c r="FVZ76" s="86"/>
      <c r="FWA76" s="86"/>
      <c r="FWB76" s="86"/>
      <c r="FWC76" s="86"/>
      <c r="FWD76" s="86"/>
      <c r="FWE76" s="86"/>
      <c r="FWF76" s="86"/>
      <c r="FWG76" s="86"/>
      <c r="FWH76" s="86"/>
      <c r="FWI76" s="86"/>
      <c r="FWJ76" s="86"/>
      <c r="FWK76" s="86"/>
      <c r="FWL76" s="86"/>
      <c r="FWM76" s="86"/>
      <c r="FWN76" s="86"/>
      <c r="FWO76" s="86"/>
      <c r="FWP76" s="86"/>
      <c r="FWQ76" s="86"/>
      <c r="FWR76" s="86"/>
      <c r="FWS76" s="86"/>
      <c r="FWT76" s="86"/>
      <c r="FWU76" s="86"/>
      <c r="FWV76" s="86"/>
      <c r="FWW76" s="86"/>
      <c r="FWX76" s="86"/>
      <c r="FWY76" s="86"/>
      <c r="FWZ76" s="86"/>
      <c r="FXA76" s="86"/>
      <c r="FXB76" s="86"/>
      <c r="FXC76" s="86"/>
      <c r="FXD76" s="86"/>
      <c r="FXE76" s="86"/>
      <c r="FXF76" s="86"/>
      <c r="FXG76" s="86"/>
      <c r="FXH76" s="86"/>
      <c r="FXI76" s="86"/>
      <c r="FXJ76" s="86"/>
      <c r="FXK76" s="86"/>
      <c r="FXL76" s="86"/>
      <c r="FXM76" s="86"/>
      <c r="FXN76" s="86"/>
      <c r="FXO76" s="86"/>
      <c r="FXP76" s="86"/>
      <c r="FXQ76" s="86"/>
      <c r="FXR76" s="86"/>
      <c r="FXS76" s="86"/>
      <c r="FXT76" s="86"/>
      <c r="FXU76" s="86"/>
      <c r="FXV76" s="86"/>
      <c r="FXW76" s="86"/>
      <c r="FXX76" s="86"/>
      <c r="FXY76" s="86"/>
      <c r="FXZ76" s="86"/>
      <c r="FYA76" s="86"/>
      <c r="FYB76" s="86"/>
      <c r="FYC76" s="86"/>
      <c r="FYD76" s="86"/>
      <c r="FYE76" s="86"/>
      <c r="FYF76" s="86"/>
      <c r="FYG76" s="86"/>
      <c r="FYH76" s="86"/>
      <c r="FYI76" s="86"/>
      <c r="FYJ76" s="86"/>
      <c r="FYK76" s="86"/>
      <c r="FYL76" s="86"/>
      <c r="FYM76" s="86"/>
      <c r="FYN76" s="86"/>
      <c r="FYO76" s="86"/>
      <c r="FYP76" s="86"/>
      <c r="FYQ76" s="86"/>
      <c r="FYR76" s="86"/>
      <c r="FYS76" s="86"/>
      <c r="FYT76" s="86"/>
      <c r="FYU76" s="86"/>
      <c r="FYV76" s="86"/>
      <c r="FYW76" s="86"/>
      <c r="FYX76" s="86"/>
      <c r="FYY76" s="86"/>
      <c r="FYZ76" s="86"/>
      <c r="FZA76" s="86"/>
      <c r="FZB76" s="86"/>
      <c r="FZC76" s="86"/>
      <c r="FZD76" s="86"/>
      <c r="FZE76" s="86"/>
      <c r="FZF76" s="86"/>
      <c r="FZG76" s="86"/>
      <c r="FZH76" s="86"/>
      <c r="FZI76" s="86"/>
      <c r="FZJ76" s="86"/>
      <c r="FZK76" s="86"/>
      <c r="FZL76" s="86"/>
      <c r="FZM76" s="86"/>
      <c r="FZN76" s="86"/>
      <c r="FZO76" s="86"/>
      <c r="FZP76" s="86"/>
      <c r="FZQ76" s="86"/>
      <c r="FZR76" s="86"/>
      <c r="FZS76" s="86"/>
      <c r="FZT76" s="86"/>
      <c r="FZU76" s="86"/>
      <c r="FZV76" s="86"/>
      <c r="FZW76" s="86"/>
      <c r="FZX76" s="86"/>
      <c r="FZY76" s="86"/>
      <c r="FZZ76" s="86"/>
      <c r="GAA76" s="86"/>
      <c r="GAB76" s="86"/>
      <c r="GAC76" s="86"/>
      <c r="GAD76" s="86"/>
      <c r="GAE76" s="86"/>
      <c r="GAF76" s="86"/>
      <c r="GAG76" s="86"/>
      <c r="GAH76" s="86"/>
      <c r="GAI76" s="86"/>
      <c r="GAJ76" s="86"/>
      <c r="GAK76" s="86"/>
      <c r="GAL76" s="86"/>
      <c r="GAM76" s="86"/>
      <c r="GAN76" s="86"/>
      <c r="GAO76" s="86"/>
      <c r="GAP76" s="86"/>
      <c r="GAQ76" s="86"/>
      <c r="GAR76" s="86"/>
      <c r="GAS76" s="86"/>
      <c r="GAT76" s="86"/>
      <c r="GAU76" s="86"/>
      <c r="GAV76" s="86"/>
      <c r="GAW76" s="86"/>
      <c r="GAX76" s="86"/>
      <c r="GAY76" s="86"/>
      <c r="GAZ76" s="86"/>
      <c r="GBA76" s="86"/>
      <c r="GBB76" s="86"/>
      <c r="GBC76" s="86"/>
      <c r="GBD76" s="86"/>
      <c r="GBE76" s="86"/>
      <c r="GBF76" s="86"/>
      <c r="GBG76" s="86"/>
      <c r="GBH76" s="86"/>
      <c r="GBI76" s="86"/>
      <c r="GBJ76" s="86"/>
      <c r="GBK76" s="86"/>
      <c r="GBL76" s="86"/>
      <c r="GBM76" s="86"/>
      <c r="GBN76" s="86"/>
      <c r="GBO76" s="86"/>
      <c r="GBP76" s="86"/>
      <c r="GBQ76" s="86"/>
      <c r="GBR76" s="86"/>
      <c r="GBS76" s="86"/>
      <c r="GBT76" s="86"/>
      <c r="GBU76" s="86"/>
      <c r="GBV76" s="86"/>
      <c r="GBW76" s="86"/>
      <c r="GBX76" s="86"/>
      <c r="GBY76" s="86"/>
      <c r="GBZ76" s="86"/>
      <c r="GCA76" s="86"/>
      <c r="GCB76" s="86"/>
      <c r="GCC76" s="86"/>
      <c r="GCD76" s="86"/>
      <c r="GCE76" s="86"/>
      <c r="GCF76" s="86"/>
      <c r="GCG76" s="86"/>
      <c r="GCH76" s="86"/>
      <c r="GCI76" s="86"/>
      <c r="GCJ76" s="86"/>
      <c r="GCK76" s="86"/>
      <c r="GCL76" s="86"/>
      <c r="GCM76" s="86"/>
      <c r="GCN76" s="86"/>
      <c r="GCO76" s="86"/>
      <c r="GCP76" s="86"/>
      <c r="GCQ76" s="86"/>
      <c r="GCR76" s="86"/>
      <c r="GCS76" s="86"/>
      <c r="GCT76" s="86"/>
      <c r="GCU76" s="86"/>
      <c r="GCV76" s="86"/>
      <c r="GCW76" s="86"/>
      <c r="GCX76" s="86"/>
      <c r="GCY76" s="86"/>
      <c r="GCZ76" s="86"/>
      <c r="GDA76" s="86"/>
      <c r="GDB76" s="86"/>
      <c r="GDC76" s="86"/>
      <c r="GDD76" s="86"/>
      <c r="GDE76" s="86"/>
      <c r="GDF76" s="86"/>
      <c r="GDG76" s="86"/>
      <c r="GDH76" s="86"/>
      <c r="GDI76" s="86"/>
      <c r="GDJ76" s="86"/>
      <c r="GDK76" s="86"/>
      <c r="GDL76" s="86"/>
      <c r="GDM76" s="86"/>
      <c r="GDN76" s="86"/>
      <c r="GDO76" s="86"/>
      <c r="GDP76" s="86"/>
      <c r="GDQ76" s="86"/>
      <c r="GDR76" s="86"/>
      <c r="GDS76" s="86"/>
      <c r="GDT76" s="86"/>
      <c r="GDU76" s="86"/>
      <c r="GDV76" s="86"/>
      <c r="GDW76" s="86"/>
      <c r="GDX76" s="86"/>
      <c r="GDY76" s="86"/>
      <c r="GDZ76" s="86"/>
      <c r="GEA76" s="86"/>
      <c r="GEB76" s="86"/>
      <c r="GEC76" s="86"/>
      <c r="GED76" s="86"/>
      <c r="GEE76" s="86"/>
      <c r="GEF76" s="86"/>
      <c r="GEG76" s="86"/>
      <c r="GEH76" s="86"/>
      <c r="GEI76" s="86"/>
      <c r="GEJ76" s="86"/>
      <c r="GEK76" s="86"/>
      <c r="GEL76" s="86"/>
      <c r="GEM76" s="86"/>
      <c r="GEN76" s="86"/>
      <c r="GEO76" s="86"/>
      <c r="GEP76" s="86"/>
      <c r="GEQ76" s="86"/>
      <c r="GER76" s="86"/>
      <c r="GES76" s="86"/>
      <c r="GET76" s="86"/>
      <c r="GEU76" s="86"/>
      <c r="GEV76" s="86"/>
      <c r="GEW76" s="86"/>
      <c r="GEX76" s="86"/>
      <c r="GEY76" s="86"/>
      <c r="GEZ76" s="86"/>
      <c r="GFA76" s="86"/>
      <c r="GFB76" s="86"/>
      <c r="GFC76" s="86"/>
      <c r="GFD76" s="86"/>
      <c r="GFE76" s="86"/>
      <c r="GFF76" s="86"/>
      <c r="GFG76" s="86"/>
      <c r="GFH76" s="86"/>
      <c r="GFI76" s="86"/>
      <c r="GFJ76" s="86"/>
      <c r="GFK76" s="86"/>
      <c r="GFL76" s="86"/>
      <c r="GFM76" s="86"/>
      <c r="GFN76" s="86"/>
      <c r="GFO76" s="86"/>
      <c r="GFP76" s="86"/>
      <c r="GFQ76" s="86"/>
      <c r="GFR76" s="86"/>
      <c r="GFS76" s="86"/>
      <c r="GFT76" s="86"/>
      <c r="GFU76" s="86"/>
      <c r="GFV76" s="86"/>
      <c r="GFW76" s="86"/>
      <c r="GFX76" s="86"/>
      <c r="GFY76" s="86"/>
      <c r="GFZ76" s="86"/>
      <c r="GGA76" s="86"/>
      <c r="GGB76" s="86"/>
      <c r="GGC76" s="86"/>
      <c r="GGD76" s="86"/>
      <c r="GGE76" s="86"/>
      <c r="GGF76" s="86"/>
      <c r="GGG76" s="86"/>
      <c r="GGH76" s="86"/>
      <c r="GGI76" s="86"/>
      <c r="GGJ76" s="86"/>
      <c r="GGK76" s="86"/>
      <c r="GGL76" s="86"/>
      <c r="GGM76" s="86"/>
      <c r="GGN76" s="86"/>
      <c r="GGO76" s="86"/>
      <c r="GGP76" s="86"/>
      <c r="GGQ76" s="86"/>
      <c r="GGR76" s="86"/>
      <c r="GGS76" s="86"/>
      <c r="GGT76" s="86"/>
      <c r="GGU76" s="86"/>
      <c r="GGV76" s="86"/>
      <c r="GGW76" s="86"/>
      <c r="GGX76" s="86"/>
      <c r="GGY76" s="86"/>
      <c r="GGZ76" s="86"/>
      <c r="GHA76" s="86"/>
      <c r="GHB76" s="86"/>
      <c r="GHC76" s="86"/>
      <c r="GHD76" s="86"/>
      <c r="GHE76" s="86"/>
      <c r="GHF76" s="86"/>
      <c r="GHG76" s="86"/>
      <c r="GHH76" s="86"/>
      <c r="GHI76" s="86"/>
      <c r="GHJ76" s="86"/>
      <c r="GHK76" s="86"/>
      <c r="GHL76" s="86"/>
      <c r="GHM76" s="86"/>
      <c r="GHN76" s="86"/>
      <c r="GHO76" s="86"/>
      <c r="GHP76" s="86"/>
      <c r="GHQ76" s="86"/>
      <c r="GHR76" s="86"/>
      <c r="GHS76" s="86"/>
      <c r="GHT76" s="86"/>
      <c r="GHU76" s="86"/>
      <c r="GHV76" s="86"/>
      <c r="GHW76" s="86"/>
      <c r="GHX76" s="86"/>
      <c r="GHY76" s="86"/>
      <c r="GHZ76" s="86"/>
      <c r="GIA76" s="86"/>
      <c r="GIB76" s="86"/>
      <c r="GIC76" s="86"/>
      <c r="GID76" s="86"/>
      <c r="GIE76" s="86"/>
      <c r="GIF76" s="86"/>
      <c r="GIG76" s="86"/>
      <c r="GIH76" s="86"/>
      <c r="GII76" s="86"/>
      <c r="GIJ76" s="86"/>
      <c r="GIK76" s="86"/>
      <c r="GIL76" s="86"/>
      <c r="GIM76" s="86"/>
      <c r="GIN76" s="86"/>
      <c r="GIO76" s="86"/>
      <c r="GIP76" s="86"/>
      <c r="GIQ76" s="86"/>
      <c r="GIR76" s="86"/>
      <c r="GIS76" s="86"/>
      <c r="GIT76" s="86"/>
      <c r="GIU76" s="86"/>
      <c r="GIV76" s="86"/>
      <c r="GIW76" s="86"/>
      <c r="GIX76" s="86"/>
      <c r="GIY76" s="86"/>
      <c r="GIZ76" s="86"/>
      <c r="GJA76" s="86"/>
      <c r="GJB76" s="86"/>
      <c r="GJC76" s="86"/>
      <c r="GJD76" s="86"/>
      <c r="GJE76" s="86"/>
      <c r="GJF76" s="86"/>
      <c r="GJG76" s="86"/>
      <c r="GJH76" s="86"/>
      <c r="GJI76" s="86"/>
      <c r="GJJ76" s="86"/>
      <c r="GJK76" s="86"/>
      <c r="GJL76" s="86"/>
      <c r="GJM76" s="86"/>
      <c r="GJN76" s="86"/>
      <c r="GJO76" s="86"/>
      <c r="GJP76" s="86"/>
      <c r="GJQ76" s="86"/>
      <c r="GJR76" s="86"/>
      <c r="GJS76" s="86"/>
      <c r="GJT76" s="86"/>
      <c r="GJU76" s="86"/>
      <c r="GJV76" s="86"/>
      <c r="GJW76" s="86"/>
      <c r="GJX76" s="86"/>
      <c r="GJY76" s="86"/>
      <c r="GJZ76" s="86"/>
      <c r="GKA76" s="86"/>
      <c r="GKB76" s="86"/>
      <c r="GKC76" s="86"/>
      <c r="GKD76" s="86"/>
      <c r="GKE76" s="86"/>
      <c r="GKF76" s="86"/>
      <c r="GKG76" s="86"/>
      <c r="GKH76" s="86"/>
      <c r="GKI76" s="86"/>
      <c r="GKJ76" s="86"/>
      <c r="GKK76" s="86"/>
      <c r="GKL76" s="86"/>
      <c r="GKM76" s="86"/>
      <c r="GKN76" s="86"/>
      <c r="GKO76" s="86"/>
      <c r="GKP76" s="86"/>
      <c r="GKQ76" s="86"/>
      <c r="GKR76" s="86"/>
      <c r="GKS76" s="86"/>
      <c r="GKT76" s="86"/>
      <c r="GKU76" s="86"/>
      <c r="GKV76" s="86"/>
      <c r="GKW76" s="86"/>
      <c r="GKX76" s="86"/>
      <c r="GKY76" s="86"/>
      <c r="GKZ76" s="86"/>
      <c r="GLA76" s="86"/>
      <c r="GLB76" s="86"/>
      <c r="GLC76" s="86"/>
      <c r="GLD76" s="86"/>
      <c r="GLE76" s="86"/>
      <c r="GLF76" s="86"/>
      <c r="GLG76" s="86"/>
      <c r="GLH76" s="86"/>
      <c r="GLI76" s="86"/>
      <c r="GLJ76" s="86"/>
      <c r="GLK76" s="86"/>
      <c r="GLL76" s="86"/>
      <c r="GLM76" s="86"/>
      <c r="GLN76" s="86"/>
      <c r="GLO76" s="86"/>
      <c r="GLP76" s="86"/>
      <c r="GLQ76" s="86"/>
      <c r="GLR76" s="86"/>
      <c r="GLS76" s="86"/>
      <c r="GLT76" s="86"/>
      <c r="GLU76" s="86"/>
      <c r="GLV76" s="86"/>
      <c r="GLW76" s="86"/>
      <c r="GLX76" s="86"/>
      <c r="GLY76" s="86"/>
      <c r="GLZ76" s="86"/>
      <c r="GMA76" s="86"/>
      <c r="GMB76" s="86"/>
      <c r="GMC76" s="86"/>
      <c r="GMD76" s="86"/>
      <c r="GME76" s="86"/>
      <c r="GMF76" s="86"/>
      <c r="GMG76" s="86"/>
      <c r="GMH76" s="86"/>
      <c r="GMI76" s="86"/>
      <c r="GMJ76" s="86"/>
      <c r="GMK76" s="86"/>
      <c r="GML76" s="86"/>
      <c r="GMM76" s="86"/>
      <c r="GMN76" s="86"/>
      <c r="GMO76" s="86"/>
      <c r="GMP76" s="86"/>
      <c r="GMQ76" s="86"/>
      <c r="GMR76" s="86"/>
      <c r="GMS76" s="86"/>
      <c r="GMT76" s="86"/>
      <c r="GMU76" s="86"/>
      <c r="GMV76" s="86"/>
      <c r="GMW76" s="86"/>
      <c r="GMX76" s="86"/>
      <c r="GMY76" s="86"/>
      <c r="GMZ76" s="86"/>
      <c r="GNA76" s="86"/>
      <c r="GNB76" s="86"/>
      <c r="GNC76" s="86"/>
      <c r="GND76" s="86"/>
      <c r="GNE76" s="86"/>
      <c r="GNF76" s="86"/>
      <c r="GNG76" s="86"/>
      <c r="GNH76" s="86"/>
      <c r="GNI76" s="86"/>
      <c r="GNJ76" s="86"/>
      <c r="GNK76" s="86"/>
      <c r="GNL76" s="86"/>
      <c r="GNM76" s="86"/>
      <c r="GNN76" s="86"/>
      <c r="GNO76" s="86"/>
      <c r="GNP76" s="86"/>
      <c r="GNQ76" s="86"/>
      <c r="GNR76" s="86"/>
      <c r="GNS76" s="86"/>
      <c r="GNT76" s="86"/>
      <c r="GNU76" s="86"/>
      <c r="GNV76" s="86"/>
      <c r="GNW76" s="86"/>
      <c r="GNX76" s="86"/>
      <c r="GNY76" s="86"/>
      <c r="GNZ76" s="86"/>
      <c r="GOA76" s="86"/>
      <c r="GOB76" s="86"/>
      <c r="GOC76" s="86"/>
      <c r="GOD76" s="86"/>
      <c r="GOE76" s="86"/>
      <c r="GOF76" s="86"/>
      <c r="GOG76" s="86"/>
      <c r="GOH76" s="86"/>
      <c r="GOI76" s="86"/>
      <c r="GOJ76" s="86"/>
      <c r="GOK76" s="86"/>
      <c r="GOL76" s="86"/>
      <c r="GOM76" s="86"/>
      <c r="GON76" s="86"/>
      <c r="GOO76" s="86"/>
      <c r="GOP76" s="86"/>
      <c r="GOQ76" s="86"/>
      <c r="GOR76" s="86"/>
      <c r="GOS76" s="86"/>
      <c r="GOT76" s="86"/>
      <c r="GOU76" s="86"/>
      <c r="GOV76" s="86"/>
      <c r="GOW76" s="86"/>
      <c r="GOX76" s="86"/>
      <c r="GOY76" s="86"/>
      <c r="GOZ76" s="86"/>
      <c r="GPA76" s="86"/>
      <c r="GPB76" s="86"/>
      <c r="GPC76" s="86"/>
      <c r="GPD76" s="86"/>
      <c r="GPE76" s="86"/>
      <c r="GPF76" s="86"/>
      <c r="GPG76" s="86"/>
      <c r="GPH76" s="86"/>
      <c r="GPI76" s="86"/>
      <c r="GPJ76" s="86"/>
      <c r="GPK76" s="86"/>
      <c r="GPL76" s="86"/>
      <c r="GPM76" s="86"/>
      <c r="GPN76" s="86"/>
      <c r="GPO76" s="86"/>
      <c r="GPP76" s="86"/>
      <c r="GPQ76" s="86"/>
      <c r="GPR76" s="86"/>
      <c r="GPS76" s="86"/>
      <c r="GPT76" s="86"/>
      <c r="GPU76" s="86"/>
      <c r="GPV76" s="86"/>
      <c r="GPW76" s="86"/>
      <c r="GPX76" s="86"/>
      <c r="GPY76" s="86"/>
      <c r="GPZ76" s="86"/>
      <c r="GQA76" s="86"/>
      <c r="GQB76" s="86"/>
      <c r="GQC76" s="86"/>
      <c r="GQD76" s="86"/>
      <c r="GQE76" s="86"/>
      <c r="GQF76" s="86"/>
      <c r="GQG76" s="86"/>
      <c r="GQH76" s="86"/>
      <c r="GQI76" s="86"/>
      <c r="GQJ76" s="86"/>
      <c r="GQK76" s="86"/>
      <c r="GQL76" s="86"/>
      <c r="GQM76" s="86"/>
      <c r="GQN76" s="86"/>
      <c r="GQO76" s="86"/>
      <c r="GQP76" s="86"/>
      <c r="GQQ76" s="86"/>
      <c r="GQR76" s="86"/>
      <c r="GQS76" s="86"/>
      <c r="GQT76" s="86"/>
      <c r="GQU76" s="86"/>
      <c r="GQV76" s="86"/>
      <c r="GQW76" s="86"/>
      <c r="GQX76" s="86"/>
      <c r="GQY76" s="86"/>
      <c r="GQZ76" s="86"/>
      <c r="GRA76" s="86"/>
      <c r="GRB76" s="86"/>
      <c r="GRC76" s="86"/>
      <c r="GRD76" s="86"/>
      <c r="GRE76" s="86"/>
      <c r="GRF76" s="86"/>
      <c r="GRG76" s="86"/>
      <c r="GRH76" s="86"/>
      <c r="GRI76" s="86"/>
      <c r="GRJ76" s="86"/>
      <c r="GRK76" s="86"/>
      <c r="GRL76" s="86"/>
      <c r="GRM76" s="86"/>
      <c r="GRN76" s="86"/>
      <c r="GRO76" s="86"/>
      <c r="GRP76" s="86"/>
      <c r="GRQ76" s="86"/>
      <c r="GRR76" s="86"/>
      <c r="GRS76" s="86"/>
      <c r="GRT76" s="86"/>
      <c r="GRU76" s="86"/>
      <c r="GRV76" s="86"/>
      <c r="GRW76" s="86"/>
      <c r="GRX76" s="86"/>
      <c r="GRY76" s="86"/>
      <c r="GRZ76" s="86"/>
      <c r="GSA76" s="86"/>
      <c r="GSB76" s="86"/>
      <c r="GSC76" s="86"/>
      <c r="GSD76" s="86"/>
      <c r="GSE76" s="86"/>
      <c r="GSF76" s="86"/>
      <c r="GSG76" s="86"/>
      <c r="GSH76" s="86"/>
      <c r="GSI76" s="86"/>
      <c r="GSJ76" s="86"/>
      <c r="GSK76" s="86"/>
      <c r="GSL76" s="86"/>
      <c r="GSM76" s="86"/>
      <c r="GSN76" s="86"/>
      <c r="GSO76" s="86"/>
      <c r="GSP76" s="86"/>
      <c r="GSQ76" s="86"/>
      <c r="GSR76" s="86"/>
      <c r="GSS76" s="86"/>
      <c r="GST76" s="86"/>
      <c r="GSU76" s="86"/>
      <c r="GSV76" s="86"/>
      <c r="GSW76" s="86"/>
      <c r="GSX76" s="86"/>
      <c r="GSY76" s="86"/>
      <c r="GSZ76" s="86"/>
      <c r="GTA76" s="86"/>
      <c r="GTB76" s="86"/>
      <c r="GTC76" s="86"/>
      <c r="GTD76" s="86"/>
      <c r="GTE76" s="86"/>
      <c r="GTF76" s="86"/>
      <c r="GTG76" s="86"/>
      <c r="GTH76" s="86"/>
      <c r="GTI76" s="86"/>
      <c r="GTJ76" s="86"/>
      <c r="GTK76" s="86"/>
      <c r="GTL76" s="86"/>
      <c r="GTM76" s="86"/>
      <c r="GTN76" s="86"/>
      <c r="GTO76" s="86"/>
      <c r="GTP76" s="86"/>
      <c r="GTQ76" s="86"/>
      <c r="GTR76" s="86"/>
      <c r="GTS76" s="86"/>
      <c r="GTT76" s="86"/>
      <c r="GTU76" s="86"/>
      <c r="GTV76" s="86"/>
      <c r="GTW76" s="86"/>
      <c r="GTX76" s="86"/>
      <c r="GTY76" s="86"/>
      <c r="GTZ76" s="86"/>
      <c r="GUA76" s="86"/>
      <c r="GUB76" s="86"/>
      <c r="GUC76" s="86"/>
      <c r="GUD76" s="86"/>
      <c r="GUE76" s="86"/>
      <c r="GUF76" s="86"/>
      <c r="GUG76" s="86"/>
      <c r="GUH76" s="86"/>
      <c r="GUI76" s="86"/>
      <c r="GUJ76" s="86"/>
      <c r="GUK76" s="86"/>
      <c r="GUL76" s="86"/>
      <c r="GUM76" s="86"/>
      <c r="GUN76" s="86"/>
      <c r="GUO76" s="86"/>
      <c r="GUP76" s="86"/>
      <c r="GUQ76" s="86"/>
      <c r="GUR76" s="86"/>
      <c r="GUS76" s="86"/>
      <c r="GUT76" s="86"/>
      <c r="GUU76" s="86"/>
      <c r="GUV76" s="86"/>
      <c r="GUW76" s="86"/>
      <c r="GUX76" s="86"/>
      <c r="GUY76" s="86"/>
      <c r="GUZ76" s="86"/>
      <c r="GVA76" s="86"/>
      <c r="GVB76" s="86"/>
      <c r="GVC76" s="86"/>
      <c r="GVD76" s="86"/>
      <c r="GVE76" s="86"/>
      <c r="GVF76" s="86"/>
      <c r="GVG76" s="86"/>
      <c r="GVH76" s="86"/>
      <c r="GVI76" s="86"/>
      <c r="GVJ76" s="86"/>
      <c r="GVK76" s="86"/>
      <c r="GVL76" s="86"/>
      <c r="GVM76" s="86"/>
      <c r="GVN76" s="86"/>
      <c r="GVO76" s="86"/>
      <c r="GVP76" s="86"/>
      <c r="GVQ76" s="86"/>
      <c r="GVR76" s="86"/>
      <c r="GVS76" s="86"/>
      <c r="GVT76" s="86"/>
      <c r="GVU76" s="86"/>
      <c r="GVV76" s="86"/>
      <c r="GVW76" s="86"/>
      <c r="GVX76" s="86"/>
      <c r="GVY76" s="86"/>
      <c r="GVZ76" s="86"/>
      <c r="GWA76" s="86"/>
      <c r="GWB76" s="86"/>
      <c r="GWC76" s="86"/>
      <c r="GWD76" s="86"/>
      <c r="GWE76" s="86"/>
      <c r="GWF76" s="86"/>
      <c r="GWG76" s="86"/>
      <c r="GWH76" s="86"/>
      <c r="GWI76" s="86"/>
      <c r="GWJ76" s="86"/>
      <c r="GWK76" s="86"/>
      <c r="GWL76" s="86"/>
      <c r="GWM76" s="86"/>
      <c r="GWN76" s="86"/>
      <c r="GWO76" s="86"/>
      <c r="GWP76" s="86"/>
      <c r="GWQ76" s="86"/>
      <c r="GWR76" s="86"/>
      <c r="GWS76" s="86"/>
      <c r="GWT76" s="86"/>
      <c r="GWU76" s="86"/>
      <c r="GWV76" s="86"/>
      <c r="GWW76" s="86"/>
      <c r="GWX76" s="86"/>
      <c r="GWY76" s="86"/>
      <c r="GWZ76" s="86"/>
      <c r="GXA76" s="86"/>
      <c r="GXB76" s="86"/>
      <c r="GXC76" s="86"/>
      <c r="GXD76" s="86"/>
      <c r="GXE76" s="86"/>
      <c r="GXF76" s="86"/>
      <c r="GXG76" s="86"/>
      <c r="GXH76" s="86"/>
      <c r="GXI76" s="86"/>
      <c r="GXJ76" s="86"/>
      <c r="GXK76" s="86"/>
      <c r="GXL76" s="86"/>
      <c r="GXM76" s="86"/>
      <c r="GXN76" s="86"/>
      <c r="GXO76" s="86"/>
      <c r="GXP76" s="86"/>
      <c r="GXQ76" s="86"/>
      <c r="GXR76" s="86"/>
      <c r="GXS76" s="86"/>
      <c r="GXT76" s="86"/>
      <c r="GXU76" s="86"/>
      <c r="GXV76" s="86"/>
      <c r="GXW76" s="86"/>
      <c r="GXX76" s="86"/>
      <c r="GXY76" s="86"/>
      <c r="GXZ76" s="86"/>
      <c r="GYA76" s="86"/>
      <c r="GYB76" s="86"/>
      <c r="GYC76" s="86"/>
      <c r="GYD76" s="86"/>
      <c r="GYE76" s="86"/>
      <c r="GYF76" s="86"/>
      <c r="GYG76" s="86"/>
      <c r="GYH76" s="86"/>
      <c r="GYI76" s="86"/>
      <c r="GYJ76" s="86"/>
      <c r="GYK76" s="86"/>
      <c r="GYL76" s="86"/>
      <c r="GYM76" s="86"/>
      <c r="GYN76" s="86"/>
      <c r="GYO76" s="86"/>
      <c r="GYP76" s="86"/>
      <c r="GYQ76" s="86"/>
      <c r="GYR76" s="86"/>
      <c r="GYS76" s="86"/>
      <c r="GYT76" s="86"/>
      <c r="GYU76" s="86"/>
      <c r="GYV76" s="86"/>
      <c r="GYW76" s="86"/>
      <c r="GYX76" s="86"/>
      <c r="GYY76" s="86"/>
      <c r="GYZ76" s="86"/>
      <c r="GZA76" s="86"/>
      <c r="GZB76" s="86"/>
      <c r="GZC76" s="86"/>
      <c r="GZD76" s="86"/>
      <c r="GZE76" s="86"/>
      <c r="GZF76" s="86"/>
      <c r="GZG76" s="86"/>
      <c r="GZH76" s="86"/>
      <c r="GZI76" s="86"/>
      <c r="GZJ76" s="86"/>
      <c r="GZK76" s="86"/>
      <c r="GZL76" s="86"/>
      <c r="GZM76" s="86"/>
      <c r="GZN76" s="86"/>
      <c r="GZO76" s="86"/>
      <c r="GZP76" s="86"/>
      <c r="GZQ76" s="86"/>
      <c r="GZR76" s="86"/>
      <c r="GZS76" s="86"/>
      <c r="GZT76" s="86"/>
      <c r="GZU76" s="86"/>
      <c r="GZV76" s="86"/>
      <c r="GZW76" s="86"/>
      <c r="GZX76" s="86"/>
      <c r="GZY76" s="86"/>
      <c r="GZZ76" s="86"/>
      <c r="HAA76" s="86"/>
      <c r="HAB76" s="86"/>
      <c r="HAC76" s="86"/>
      <c r="HAD76" s="86"/>
      <c r="HAE76" s="86"/>
      <c r="HAF76" s="86"/>
      <c r="HAG76" s="86"/>
      <c r="HAH76" s="86"/>
      <c r="HAI76" s="86"/>
      <c r="HAJ76" s="86"/>
      <c r="HAK76" s="86"/>
      <c r="HAL76" s="86"/>
      <c r="HAM76" s="86"/>
      <c r="HAN76" s="86"/>
      <c r="HAO76" s="86"/>
      <c r="HAP76" s="86"/>
      <c r="HAQ76" s="86"/>
      <c r="HAR76" s="86"/>
      <c r="HAS76" s="86"/>
      <c r="HAT76" s="86"/>
      <c r="HAU76" s="86"/>
      <c r="HAV76" s="86"/>
      <c r="HAW76" s="86"/>
      <c r="HAX76" s="86"/>
      <c r="HAY76" s="86"/>
      <c r="HAZ76" s="86"/>
      <c r="HBA76" s="86"/>
      <c r="HBB76" s="86"/>
      <c r="HBC76" s="86"/>
      <c r="HBD76" s="86"/>
      <c r="HBE76" s="86"/>
      <c r="HBF76" s="86"/>
      <c r="HBG76" s="86"/>
      <c r="HBH76" s="86"/>
      <c r="HBI76" s="86"/>
      <c r="HBJ76" s="86"/>
      <c r="HBK76" s="86"/>
      <c r="HBL76" s="86"/>
      <c r="HBM76" s="86"/>
      <c r="HBN76" s="86"/>
      <c r="HBO76" s="86"/>
      <c r="HBP76" s="86"/>
      <c r="HBQ76" s="86"/>
      <c r="HBR76" s="86"/>
      <c r="HBS76" s="86"/>
      <c r="HBT76" s="86"/>
      <c r="HBU76" s="86"/>
      <c r="HBV76" s="86"/>
      <c r="HBW76" s="86"/>
      <c r="HBX76" s="86"/>
      <c r="HBY76" s="86"/>
      <c r="HBZ76" s="86"/>
      <c r="HCA76" s="86"/>
      <c r="HCB76" s="86"/>
      <c r="HCC76" s="86"/>
      <c r="HCD76" s="86"/>
      <c r="HCE76" s="86"/>
      <c r="HCF76" s="86"/>
      <c r="HCG76" s="86"/>
      <c r="HCH76" s="86"/>
      <c r="HCI76" s="86"/>
      <c r="HCJ76" s="86"/>
      <c r="HCK76" s="86"/>
      <c r="HCL76" s="86"/>
      <c r="HCM76" s="86"/>
      <c r="HCN76" s="86"/>
      <c r="HCO76" s="86"/>
      <c r="HCP76" s="86"/>
      <c r="HCQ76" s="86"/>
      <c r="HCR76" s="86"/>
      <c r="HCS76" s="86"/>
      <c r="HCT76" s="86"/>
      <c r="HCU76" s="86"/>
      <c r="HCV76" s="86"/>
      <c r="HCW76" s="86"/>
      <c r="HCX76" s="86"/>
      <c r="HCY76" s="86"/>
      <c r="HCZ76" s="86"/>
      <c r="HDA76" s="86"/>
      <c r="HDB76" s="86"/>
      <c r="HDC76" s="86"/>
      <c r="HDD76" s="86"/>
      <c r="HDE76" s="86"/>
      <c r="HDF76" s="86"/>
      <c r="HDG76" s="86"/>
      <c r="HDH76" s="86"/>
      <c r="HDI76" s="86"/>
      <c r="HDJ76" s="86"/>
      <c r="HDK76" s="86"/>
      <c r="HDL76" s="86"/>
      <c r="HDM76" s="86"/>
      <c r="HDN76" s="86"/>
      <c r="HDO76" s="86"/>
      <c r="HDP76" s="86"/>
      <c r="HDQ76" s="86"/>
      <c r="HDR76" s="86"/>
      <c r="HDS76" s="86"/>
      <c r="HDT76" s="86"/>
      <c r="HDU76" s="86"/>
      <c r="HDV76" s="86"/>
      <c r="HDW76" s="86"/>
      <c r="HDX76" s="86"/>
      <c r="HDY76" s="86"/>
      <c r="HDZ76" s="86"/>
      <c r="HEA76" s="86"/>
      <c r="HEB76" s="86"/>
      <c r="HEC76" s="86"/>
      <c r="HED76" s="86"/>
      <c r="HEE76" s="86"/>
      <c r="HEF76" s="86"/>
      <c r="HEG76" s="86"/>
      <c r="HEH76" s="86"/>
      <c r="HEI76" s="86"/>
      <c r="HEJ76" s="86"/>
      <c r="HEK76" s="86"/>
      <c r="HEL76" s="86"/>
      <c r="HEM76" s="86"/>
      <c r="HEN76" s="86"/>
      <c r="HEO76" s="86"/>
      <c r="HEP76" s="86"/>
      <c r="HEQ76" s="86"/>
      <c r="HER76" s="86"/>
      <c r="HES76" s="86"/>
      <c r="HET76" s="86"/>
      <c r="HEU76" s="86"/>
      <c r="HEV76" s="86"/>
      <c r="HEW76" s="86"/>
      <c r="HEX76" s="86"/>
      <c r="HEY76" s="86"/>
      <c r="HEZ76" s="86"/>
      <c r="HFA76" s="86"/>
      <c r="HFB76" s="86"/>
      <c r="HFC76" s="86"/>
      <c r="HFD76" s="86"/>
      <c r="HFE76" s="86"/>
      <c r="HFF76" s="86"/>
      <c r="HFG76" s="86"/>
      <c r="HFH76" s="86"/>
      <c r="HFI76" s="86"/>
      <c r="HFJ76" s="86"/>
      <c r="HFK76" s="86"/>
      <c r="HFL76" s="86"/>
      <c r="HFM76" s="86"/>
      <c r="HFN76" s="86"/>
      <c r="HFO76" s="86"/>
      <c r="HFP76" s="86"/>
      <c r="HFQ76" s="86"/>
      <c r="HFR76" s="86"/>
      <c r="HFS76" s="86"/>
      <c r="HFT76" s="86"/>
      <c r="HFU76" s="86"/>
      <c r="HFV76" s="86"/>
      <c r="HFW76" s="86"/>
      <c r="HFX76" s="86"/>
      <c r="HFY76" s="86"/>
      <c r="HFZ76" s="86"/>
      <c r="HGA76" s="86"/>
      <c r="HGB76" s="86"/>
      <c r="HGC76" s="86"/>
      <c r="HGD76" s="86"/>
      <c r="HGE76" s="86"/>
      <c r="HGF76" s="86"/>
      <c r="HGG76" s="86"/>
      <c r="HGH76" s="86"/>
      <c r="HGI76" s="86"/>
      <c r="HGJ76" s="86"/>
      <c r="HGK76" s="86"/>
      <c r="HGL76" s="86"/>
      <c r="HGM76" s="86"/>
      <c r="HGN76" s="86"/>
      <c r="HGO76" s="86"/>
      <c r="HGP76" s="86"/>
      <c r="HGQ76" s="86"/>
      <c r="HGR76" s="86"/>
      <c r="HGS76" s="86"/>
      <c r="HGT76" s="86"/>
      <c r="HGU76" s="86"/>
      <c r="HGV76" s="86"/>
      <c r="HGW76" s="86"/>
      <c r="HGX76" s="86"/>
      <c r="HGY76" s="86"/>
      <c r="HGZ76" s="86"/>
      <c r="HHA76" s="86"/>
      <c r="HHB76" s="86"/>
      <c r="HHC76" s="86"/>
      <c r="HHD76" s="86"/>
      <c r="HHE76" s="86"/>
      <c r="HHF76" s="86"/>
      <c r="HHG76" s="86"/>
      <c r="HHH76" s="86"/>
      <c r="HHI76" s="86"/>
      <c r="HHJ76" s="86"/>
      <c r="HHK76" s="86"/>
      <c r="HHL76" s="86"/>
      <c r="HHM76" s="86"/>
      <c r="HHN76" s="86"/>
      <c r="HHO76" s="86"/>
      <c r="HHP76" s="86"/>
      <c r="HHQ76" s="86"/>
      <c r="HHR76" s="86"/>
      <c r="HHS76" s="86"/>
      <c r="HHT76" s="86"/>
      <c r="HHU76" s="86"/>
      <c r="HHV76" s="86"/>
      <c r="HHW76" s="86"/>
      <c r="HHX76" s="86"/>
      <c r="HHY76" s="86"/>
      <c r="HHZ76" s="86"/>
      <c r="HIA76" s="86"/>
      <c r="HIB76" s="86"/>
      <c r="HIC76" s="86"/>
      <c r="HID76" s="86"/>
      <c r="HIE76" s="86"/>
      <c r="HIF76" s="86"/>
      <c r="HIG76" s="86"/>
      <c r="HIH76" s="86"/>
      <c r="HII76" s="86"/>
      <c r="HIJ76" s="86"/>
      <c r="HIK76" s="86"/>
      <c r="HIL76" s="86"/>
      <c r="HIM76" s="86"/>
      <c r="HIN76" s="86"/>
      <c r="HIO76" s="86"/>
      <c r="HIP76" s="86"/>
      <c r="HIQ76" s="86"/>
      <c r="HIR76" s="86"/>
      <c r="HIS76" s="86"/>
      <c r="HIT76" s="86"/>
      <c r="HIU76" s="86"/>
      <c r="HIV76" s="86"/>
      <c r="HIW76" s="86"/>
      <c r="HIX76" s="86"/>
      <c r="HIY76" s="86"/>
      <c r="HIZ76" s="86"/>
      <c r="HJA76" s="86"/>
      <c r="HJB76" s="86"/>
      <c r="HJC76" s="86"/>
      <c r="HJD76" s="86"/>
      <c r="HJE76" s="86"/>
      <c r="HJF76" s="86"/>
      <c r="HJG76" s="86"/>
      <c r="HJH76" s="86"/>
      <c r="HJI76" s="86"/>
      <c r="HJJ76" s="86"/>
      <c r="HJK76" s="86"/>
      <c r="HJL76" s="86"/>
      <c r="HJM76" s="86"/>
      <c r="HJN76" s="86"/>
      <c r="HJO76" s="86"/>
      <c r="HJP76" s="86"/>
      <c r="HJQ76" s="86"/>
      <c r="HJR76" s="86"/>
      <c r="HJS76" s="86"/>
      <c r="HJT76" s="86"/>
      <c r="HJU76" s="86"/>
      <c r="HJV76" s="86"/>
      <c r="HJW76" s="86"/>
      <c r="HJX76" s="86"/>
      <c r="HJY76" s="86"/>
      <c r="HJZ76" s="86"/>
      <c r="HKA76" s="86"/>
      <c r="HKB76" s="86"/>
      <c r="HKC76" s="86"/>
      <c r="HKD76" s="86"/>
      <c r="HKE76" s="86"/>
      <c r="HKF76" s="86"/>
      <c r="HKG76" s="86"/>
      <c r="HKH76" s="86"/>
      <c r="HKI76" s="86"/>
      <c r="HKJ76" s="86"/>
      <c r="HKK76" s="86"/>
      <c r="HKL76" s="86"/>
      <c r="HKM76" s="86"/>
      <c r="HKN76" s="86"/>
      <c r="HKO76" s="86"/>
      <c r="HKP76" s="86"/>
      <c r="HKQ76" s="86"/>
      <c r="HKR76" s="86"/>
      <c r="HKS76" s="86"/>
      <c r="HKT76" s="86"/>
      <c r="HKU76" s="86"/>
      <c r="HKV76" s="86"/>
      <c r="HKW76" s="86"/>
      <c r="HKX76" s="86"/>
      <c r="HKY76" s="86"/>
      <c r="HKZ76" s="86"/>
      <c r="HLA76" s="86"/>
      <c r="HLB76" s="86"/>
      <c r="HLC76" s="86"/>
      <c r="HLD76" s="86"/>
      <c r="HLE76" s="86"/>
      <c r="HLF76" s="86"/>
      <c r="HLG76" s="86"/>
      <c r="HLH76" s="86"/>
      <c r="HLI76" s="86"/>
      <c r="HLJ76" s="86"/>
      <c r="HLK76" s="86"/>
      <c r="HLL76" s="86"/>
      <c r="HLM76" s="86"/>
      <c r="HLN76" s="86"/>
      <c r="HLO76" s="86"/>
      <c r="HLP76" s="86"/>
      <c r="HLQ76" s="86"/>
      <c r="HLR76" s="86"/>
      <c r="HLS76" s="86"/>
      <c r="HLT76" s="86"/>
      <c r="HLU76" s="86"/>
      <c r="HLV76" s="86"/>
      <c r="HLW76" s="86"/>
      <c r="HLX76" s="86"/>
      <c r="HLY76" s="86"/>
      <c r="HLZ76" s="86"/>
      <c r="HMA76" s="86"/>
      <c r="HMB76" s="86"/>
      <c r="HMC76" s="86"/>
      <c r="HMD76" s="86"/>
      <c r="HME76" s="86"/>
      <c r="HMF76" s="86"/>
      <c r="HMG76" s="86"/>
      <c r="HMH76" s="86"/>
      <c r="HMI76" s="86"/>
      <c r="HMJ76" s="86"/>
      <c r="HMK76" s="86"/>
      <c r="HML76" s="86"/>
      <c r="HMM76" s="86"/>
      <c r="HMN76" s="86"/>
      <c r="HMO76" s="86"/>
      <c r="HMP76" s="86"/>
      <c r="HMQ76" s="86"/>
      <c r="HMR76" s="86"/>
      <c r="HMS76" s="86"/>
      <c r="HMT76" s="86"/>
      <c r="HMU76" s="86"/>
      <c r="HMV76" s="86"/>
      <c r="HMW76" s="86"/>
      <c r="HMX76" s="86"/>
      <c r="HMY76" s="86"/>
      <c r="HMZ76" s="86"/>
      <c r="HNA76" s="86"/>
      <c r="HNB76" s="86"/>
      <c r="HNC76" s="86"/>
      <c r="HND76" s="86"/>
      <c r="HNE76" s="86"/>
      <c r="HNF76" s="86"/>
      <c r="HNG76" s="86"/>
      <c r="HNH76" s="86"/>
      <c r="HNI76" s="86"/>
      <c r="HNJ76" s="86"/>
      <c r="HNK76" s="86"/>
      <c r="HNL76" s="86"/>
      <c r="HNM76" s="86"/>
      <c r="HNN76" s="86"/>
      <c r="HNO76" s="86"/>
      <c r="HNP76" s="86"/>
      <c r="HNQ76" s="86"/>
      <c r="HNR76" s="86"/>
      <c r="HNS76" s="86"/>
      <c r="HNT76" s="86"/>
      <c r="HNU76" s="86"/>
      <c r="HNV76" s="86"/>
      <c r="HNW76" s="86"/>
      <c r="HNX76" s="86"/>
      <c r="HNY76" s="86"/>
      <c r="HNZ76" s="86"/>
      <c r="HOA76" s="86"/>
      <c r="HOB76" s="86"/>
      <c r="HOC76" s="86"/>
      <c r="HOD76" s="86"/>
      <c r="HOE76" s="86"/>
      <c r="HOF76" s="86"/>
      <c r="HOG76" s="86"/>
      <c r="HOH76" s="86"/>
      <c r="HOI76" s="86"/>
      <c r="HOJ76" s="86"/>
      <c r="HOK76" s="86"/>
      <c r="HOL76" s="86"/>
      <c r="HOM76" s="86"/>
      <c r="HON76" s="86"/>
      <c r="HOO76" s="86"/>
      <c r="HOP76" s="86"/>
      <c r="HOQ76" s="86"/>
      <c r="HOR76" s="86"/>
      <c r="HOS76" s="86"/>
      <c r="HOT76" s="86"/>
      <c r="HOU76" s="86"/>
      <c r="HOV76" s="86"/>
      <c r="HOW76" s="86"/>
      <c r="HOX76" s="86"/>
      <c r="HOY76" s="86"/>
      <c r="HOZ76" s="86"/>
      <c r="HPA76" s="86"/>
      <c r="HPB76" s="86"/>
      <c r="HPC76" s="86"/>
      <c r="HPD76" s="86"/>
      <c r="HPE76" s="86"/>
      <c r="HPF76" s="86"/>
      <c r="HPG76" s="86"/>
      <c r="HPH76" s="86"/>
      <c r="HPI76" s="86"/>
      <c r="HPJ76" s="86"/>
      <c r="HPK76" s="86"/>
      <c r="HPL76" s="86"/>
      <c r="HPM76" s="86"/>
      <c r="HPN76" s="86"/>
      <c r="HPO76" s="86"/>
      <c r="HPP76" s="86"/>
      <c r="HPQ76" s="86"/>
      <c r="HPR76" s="86"/>
      <c r="HPS76" s="86"/>
      <c r="HPT76" s="86"/>
      <c r="HPU76" s="86"/>
      <c r="HPV76" s="86"/>
      <c r="HPW76" s="86"/>
      <c r="HPX76" s="86"/>
      <c r="HPY76" s="86"/>
      <c r="HPZ76" s="86"/>
      <c r="HQA76" s="86"/>
      <c r="HQB76" s="86"/>
      <c r="HQC76" s="86"/>
      <c r="HQD76" s="86"/>
      <c r="HQE76" s="86"/>
      <c r="HQF76" s="86"/>
      <c r="HQG76" s="86"/>
      <c r="HQH76" s="86"/>
      <c r="HQI76" s="86"/>
      <c r="HQJ76" s="86"/>
      <c r="HQK76" s="86"/>
      <c r="HQL76" s="86"/>
      <c r="HQM76" s="86"/>
      <c r="HQN76" s="86"/>
      <c r="HQO76" s="86"/>
      <c r="HQP76" s="86"/>
      <c r="HQQ76" s="86"/>
      <c r="HQR76" s="86"/>
      <c r="HQS76" s="86"/>
      <c r="HQT76" s="86"/>
      <c r="HQU76" s="86"/>
      <c r="HQV76" s="86"/>
      <c r="HQW76" s="86"/>
      <c r="HQX76" s="86"/>
      <c r="HQY76" s="86"/>
      <c r="HQZ76" s="86"/>
      <c r="HRA76" s="86"/>
      <c r="HRB76" s="86"/>
      <c r="HRC76" s="86"/>
      <c r="HRD76" s="86"/>
      <c r="HRE76" s="86"/>
      <c r="HRF76" s="86"/>
      <c r="HRG76" s="86"/>
      <c r="HRH76" s="86"/>
      <c r="HRI76" s="86"/>
      <c r="HRJ76" s="86"/>
      <c r="HRK76" s="86"/>
      <c r="HRL76" s="86"/>
      <c r="HRM76" s="86"/>
      <c r="HRN76" s="86"/>
      <c r="HRO76" s="86"/>
      <c r="HRP76" s="86"/>
      <c r="HRQ76" s="86"/>
      <c r="HRR76" s="86"/>
      <c r="HRS76" s="86"/>
      <c r="HRT76" s="86"/>
      <c r="HRU76" s="86"/>
      <c r="HRV76" s="86"/>
      <c r="HRW76" s="86"/>
      <c r="HRX76" s="86"/>
      <c r="HRY76" s="86"/>
      <c r="HRZ76" s="86"/>
      <c r="HSA76" s="86"/>
      <c r="HSB76" s="86"/>
      <c r="HSC76" s="86"/>
      <c r="HSD76" s="86"/>
      <c r="HSE76" s="86"/>
      <c r="HSF76" s="86"/>
      <c r="HSG76" s="86"/>
      <c r="HSH76" s="86"/>
      <c r="HSI76" s="86"/>
      <c r="HSJ76" s="86"/>
      <c r="HSK76" s="86"/>
      <c r="HSL76" s="86"/>
      <c r="HSM76" s="86"/>
      <c r="HSN76" s="86"/>
      <c r="HSO76" s="86"/>
      <c r="HSP76" s="86"/>
      <c r="HSQ76" s="86"/>
      <c r="HSR76" s="86"/>
      <c r="HSS76" s="86"/>
      <c r="HST76" s="86"/>
      <c r="HSU76" s="86"/>
      <c r="HSV76" s="86"/>
      <c r="HSW76" s="86"/>
      <c r="HSX76" s="86"/>
      <c r="HSY76" s="86"/>
      <c r="HSZ76" s="86"/>
      <c r="HTA76" s="86"/>
      <c r="HTB76" s="86"/>
      <c r="HTC76" s="86"/>
      <c r="HTD76" s="86"/>
      <c r="HTE76" s="86"/>
      <c r="HTF76" s="86"/>
      <c r="HTG76" s="86"/>
      <c r="HTH76" s="86"/>
      <c r="HTI76" s="86"/>
      <c r="HTJ76" s="86"/>
      <c r="HTK76" s="86"/>
      <c r="HTL76" s="86"/>
      <c r="HTM76" s="86"/>
      <c r="HTN76" s="86"/>
      <c r="HTO76" s="86"/>
      <c r="HTP76" s="86"/>
      <c r="HTQ76" s="86"/>
      <c r="HTR76" s="86"/>
      <c r="HTS76" s="86"/>
      <c r="HTT76" s="86"/>
      <c r="HTU76" s="86"/>
      <c r="HTV76" s="86"/>
      <c r="HTW76" s="86"/>
      <c r="HTX76" s="86"/>
      <c r="HTY76" s="86"/>
      <c r="HTZ76" s="86"/>
      <c r="HUA76" s="86"/>
      <c r="HUB76" s="86"/>
      <c r="HUC76" s="86"/>
      <c r="HUD76" s="86"/>
      <c r="HUE76" s="86"/>
      <c r="HUF76" s="86"/>
      <c r="HUG76" s="86"/>
      <c r="HUH76" s="86"/>
      <c r="HUI76" s="86"/>
      <c r="HUJ76" s="86"/>
      <c r="HUK76" s="86"/>
      <c r="HUL76" s="86"/>
      <c r="HUM76" s="86"/>
      <c r="HUN76" s="86"/>
      <c r="HUO76" s="86"/>
      <c r="HUP76" s="86"/>
      <c r="HUQ76" s="86"/>
      <c r="HUR76" s="86"/>
      <c r="HUS76" s="86"/>
      <c r="HUT76" s="86"/>
      <c r="HUU76" s="86"/>
      <c r="HUV76" s="86"/>
      <c r="HUW76" s="86"/>
      <c r="HUX76" s="86"/>
      <c r="HUY76" s="86"/>
      <c r="HUZ76" s="86"/>
      <c r="HVA76" s="86"/>
      <c r="HVB76" s="86"/>
      <c r="HVC76" s="86"/>
      <c r="HVD76" s="86"/>
      <c r="HVE76" s="86"/>
      <c r="HVF76" s="86"/>
      <c r="HVG76" s="86"/>
      <c r="HVH76" s="86"/>
      <c r="HVI76" s="86"/>
      <c r="HVJ76" s="86"/>
      <c r="HVK76" s="86"/>
      <c r="HVL76" s="86"/>
      <c r="HVM76" s="86"/>
      <c r="HVN76" s="86"/>
      <c r="HVO76" s="86"/>
      <c r="HVP76" s="86"/>
      <c r="HVQ76" s="86"/>
      <c r="HVR76" s="86"/>
      <c r="HVS76" s="86"/>
      <c r="HVT76" s="86"/>
      <c r="HVU76" s="86"/>
      <c r="HVV76" s="86"/>
      <c r="HVW76" s="86"/>
      <c r="HVX76" s="86"/>
      <c r="HVY76" s="86"/>
      <c r="HVZ76" s="86"/>
      <c r="HWA76" s="86"/>
      <c r="HWB76" s="86"/>
      <c r="HWC76" s="86"/>
      <c r="HWD76" s="86"/>
      <c r="HWE76" s="86"/>
      <c r="HWF76" s="86"/>
      <c r="HWG76" s="86"/>
      <c r="HWH76" s="86"/>
      <c r="HWI76" s="86"/>
      <c r="HWJ76" s="86"/>
      <c r="HWK76" s="86"/>
      <c r="HWL76" s="86"/>
      <c r="HWM76" s="86"/>
      <c r="HWN76" s="86"/>
      <c r="HWO76" s="86"/>
      <c r="HWP76" s="86"/>
      <c r="HWQ76" s="86"/>
      <c r="HWR76" s="86"/>
      <c r="HWS76" s="86"/>
      <c r="HWT76" s="86"/>
      <c r="HWU76" s="86"/>
      <c r="HWV76" s="86"/>
      <c r="HWW76" s="86"/>
      <c r="HWX76" s="86"/>
      <c r="HWY76" s="86"/>
      <c r="HWZ76" s="86"/>
      <c r="HXA76" s="86"/>
      <c r="HXB76" s="86"/>
      <c r="HXC76" s="86"/>
      <c r="HXD76" s="86"/>
      <c r="HXE76" s="86"/>
      <c r="HXF76" s="86"/>
      <c r="HXG76" s="86"/>
      <c r="HXH76" s="86"/>
      <c r="HXI76" s="86"/>
      <c r="HXJ76" s="86"/>
      <c r="HXK76" s="86"/>
      <c r="HXL76" s="86"/>
      <c r="HXM76" s="86"/>
      <c r="HXN76" s="86"/>
      <c r="HXO76" s="86"/>
      <c r="HXP76" s="86"/>
      <c r="HXQ76" s="86"/>
      <c r="HXR76" s="86"/>
      <c r="HXS76" s="86"/>
      <c r="HXT76" s="86"/>
      <c r="HXU76" s="86"/>
      <c r="HXV76" s="86"/>
      <c r="HXW76" s="86"/>
      <c r="HXX76" s="86"/>
      <c r="HXY76" s="86"/>
      <c r="HXZ76" s="86"/>
      <c r="HYA76" s="86"/>
      <c r="HYB76" s="86"/>
      <c r="HYC76" s="86"/>
      <c r="HYD76" s="86"/>
      <c r="HYE76" s="86"/>
      <c r="HYF76" s="86"/>
      <c r="HYG76" s="86"/>
      <c r="HYH76" s="86"/>
      <c r="HYI76" s="86"/>
      <c r="HYJ76" s="86"/>
      <c r="HYK76" s="86"/>
      <c r="HYL76" s="86"/>
      <c r="HYM76" s="86"/>
      <c r="HYN76" s="86"/>
      <c r="HYO76" s="86"/>
      <c r="HYP76" s="86"/>
      <c r="HYQ76" s="86"/>
      <c r="HYR76" s="86"/>
      <c r="HYS76" s="86"/>
      <c r="HYT76" s="86"/>
      <c r="HYU76" s="86"/>
      <c r="HYV76" s="86"/>
      <c r="HYW76" s="86"/>
      <c r="HYX76" s="86"/>
      <c r="HYY76" s="86"/>
      <c r="HYZ76" s="86"/>
      <c r="HZA76" s="86"/>
      <c r="HZB76" s="86"/>
      <c r="HZC76" s="86"/>
      <c r="HZD76" s="86"/>
      <c r="HZE76" s="86"/>
      <c r="HZF76" s="86"/>
      <c r="HZG76" s="86"/>
      <c r="HZH76" s="86"/>
      <c r="HZI76" s="86"/>
      <c r="HZJ76" s="86"/>
      <c r="HZK76" s="86"/>
      <c r="HZL76" s="86"/>
      <c r="HZM76" s="86"/>
      <c r="HZN76" s="86"/>
      <c r="HZO76" s="86"/>
      <c r="HZP76" s="86"/>
      <c r="HZQ76" s="86"/>
      <c r="HZR76" s="86"/>
      <c r="HZS76" s="86"/>
      <c r="HZT76" s="86"/>
      <c r="HZU76" s="86"/>
      <c r="HZV76" s="86"/>
      <c r="HZW76" s="86"/>
      <c r="HZX76" s="86"/>
      <c r="HZY76" s="86"/>
      <c r="HZZ76" s="86"/>
      <c r="IAA76" s="86"/>
      <c r="IAB76" s="86"/>
      <c r="IAC76" s="86"/>
      <c r="IAD76" s="86"/>
      <c r="IAE76" s="86"/>
      <c r="IAF76" s="86"/>
      <c r="IAG76" s="86"/>
      <c r="IAH76" s="86"/>
      <c r="IAI76" s="86"/>
      <c r="IAJ76" s="86"/>
      <c r="IAK76" s="86"/>
      <c r="IAL76" s="86"/>
      <c r="IAM76" s="86"/>
      <c r="IAN76" s="86"/>
      <c r="IAO76" s="86"/>
      <c r="IAP76" s="86"/>
      <c r="IAQ76" s="86"/>
      <c r="IAR76" s="86"/>
      <c r="IAS76" s="86"/>
      <c r="IAT76" s="86"/>
      <c r="IAU76" s="86"/>
      <c r="IAV76" s="86"/>
      <c r="IAW76" s="86"/>
      <c r="IAX76" s="86"/>
      <c r="IAY76" s="86"/>
      <c r="IAZ76" s="86"/>
      <c r="IBA76" s="86"/>
      <c r="IBB76" s="86"/>
      <c r="IBC76" s="86"/>
      <c r="IBD76" s="86"/>
      <c r="IBE76" s="86"/>
      <c r="IBF76" s="86"/>
      <c r="IBG76" s="86"/>
      <c r="IBH76" s="86"/>
      <c r="IBI76" s="86"/>
      <c r="IBJ76" s="86"/>
      <c r="IBK76" s="86"/>
      <c r="IBL76" s="86"/>
      <c r="IBM76" s="86"/>
      <c r="IBN76" s="86"/>
      <c r="IBO76" s="86"/>
      <c r="IBP76" s="86"/>
      <c r="IBQ76" s="86"/>
      <c r="IBR76" s="86"/>
      <c r="IBS76" s="86"/>
      <c r="IBT76" s="86"/>
      <c r="IBU76" s="86"/>
      <c r="IBV76" s="86"/>
      <c r="IBW76" s="86"/>
      <c r="IBX76" s="86"/>
      <c r="IBY76" s="86"/>
      <c r="IBZ76" s="86"/>
      <c r="ICA76" s="86"/>
      <c r="ICB76" s="86"/>
      <c r="ICC76" s="86"/>
      <c r="ICD76" s="86"/>
      <c r="ICE76" s="86"/>
      <c r="ICF76" s="86"/>
      <c r="ICG76" s="86"/>
      <c r="ICH76" s="86"/>
      <c r="ICI76" s="86"/>
      <c r="ICJ76" s="86"/>
      <c r="ICK76" s="86"/>
      <c r="ICL76" s="86"/>
      <c r="ICM76" s="86"/>
      <c r="ICN76" s="86"/>
      <c r="ICO76" s="86"/>
      <c r="ICP76" s="86"/>
      <c r="ICQ76" s="86"/>
      <c r="ICR76" s="86"/>
      <c r="ICS76" s="86"/>
      <c r="ICT76" s="86"/>
      <c r="ICU76" s="86"/>
      <c r="ICV76" s="86"/>
      <c r="ICW76" s="86"/>
      <c r="ICX76" s="86"/>
      <c r="ICY76" s="86"/>
      <c r="ICZ76" s="86"/>
      <c r="IDA76" s="86"/>
      <c r="IDB76" s="86"/>
      <c r="IDC76" s="86"/>
      <c r="IDD76" s="86"/>
      <c r="IDE76" s="86"/>
      <c r="IDF76" s="86"/>
      <c r="IDG76" s="86"/>
      <c r="IDH76" s="86"/>
      <c r="IDI76" s="86"/>
      <c r="IDJ76" s="86"/>
      <c r="IDK76" s="86"/>
      <c r="IDL76" s="86"/>
      <c r="IDM76" s="86"/>
      <c r="IDN76" s="86"/>
      <c r="IDO76" s="86"/>
      <c r="IDP76" s="86"/>
      <c r="IDQ76" s="86"/>
      <c r="IDR76" s="86"/>
      <c r="IDS76" s="86"/>
      <c r="IDT76" s="86"/>
      <c r="IDU76" s="86"/>
      <c r="IDV76" s="86"/>
      <c r="IDW76" s="86"/>
      <c r="IDX76" s="86"/>
      <c r="IDY76" s="86"/>
      <c r="IDZ76" s="86"/>
      <c r="IEA76" s="86"/>
      <c r="IEB76" s="86"/>
      <c r="IEC76" s="86"/>
      <c r="IED76" s="86"/>
      <c r="IEE76" s="86"/>
      <c r="IEF76" s="86"/>
      <c r="IEG76" s="86"/>
      <c r="IEH76" s="86"/>
      <c r="IEI76" s="86"/>
      <c r="IEJ76" s="86"/>
      <c r="IEK76" s="86"/>
      <c r="IEL76" s="86"/>
      <c r="IEM76" s="86"/>
      <c r="IEN76" s="86"/>
      <c r="IEO76" s="86"/>
      <c r="IEP76" s="86"/>
      <c r="IEQ76" s="86"/>
      <c r="IER76" s="86"/>
      <c r="IES76" s="86"/>
      <c r="IET76" s="86"/>
      <c r="IEU76" s="86"/>
      <c r="IEV76" s="86"/>
      <c r="IEW76" s="86"/>
      <c r="IEX76" s="86"/>
      <c r="IEY76" s="86"/>
      <c r="IEZ76" s="86"/>
      <c r="IFA76" s="86"/>
      <c r="IFB76" s="86"/>
      <c r="IFC76" s="86"/>
      <c r="IFD76" s="86"/>
      <c r="IFE76" s="86"/>
      <c r="IFF76" s="86"/>
      <c r="IFG76" s="86"/>
      <c r="IFH76" s="86"/>
      <c r="IFI76" s="86"/>
      <c r="IFJ76" s="86"/>
      <c r="IFK76" s="86"/>
      <c r="IFL76" s="86"/>
      <c r="IFM76" s="86"/>
      <c r="IFN76" s="86"/>
      <c r="IFO76" s="86"/>
      <c r="IFP76" s="86"/>
      <c r="IFQ76" s="86"/>
      <c r="IFR76" s="86"/>
      <c r="IFS76" s="86"/>
      <c r="IFT76" s="86"/>
      <c r="IFU76" s="86"/>
      <c r="IFV76" s="86"/>
      <c r="IFW76" s="86"/>
      <c r="IFX76" s="86"/>
      <c r="IFY76" s="86"/>
      <c r="IFZ76" s="86"/>
      <c r="IGA76" s="86"/>
      <c r="IGB76" s="86"/>
      <c r="IGC76" s="86"/>
      <c r="IGD76" s="86"/>
      <c r="IGE76" s="86"/>
      <c r="IGF76" s="86"/>
      <c r="IGG76" s="86"/>
      <c r="IGH76" s="86"/>
      <c r="IGI76" s="86"/>
      <c r="IGJ76" s="86"/>
      <c r="IGK76" s="86"/>
      <c r="IGL76" s="86"/>
      <c r="IGM76" s="86"/>
      <c r="IGN76" s="86"/>
      <c r="IGO76" s="86"/>
      <c r="IGP76" s="86"/>
      <c r="IGQ76" s="86"/>
      <c r="IGR76" s="86"/>
      <c r="IGS76" s="86"/>
      <c r="IGT76" s="86"/>
      <c r="IGU76" s="86"/>
      <c r="IGV76" s="86"/>
      <c r="IGW76" s="86"/>
      <c r="IGX76" s="86"/>
      <c r="IGY76" s="86"/>
      <c r="IGZ76" s="86"/>
      <c r="IHA76" s="86"/>
      <c r="IHB76" s="86"/>
      <c r="IHC76" s="86"/>
      <c r="IHD76" s="86"/>
      <c r="IHE76" s="86"/>
      <c r="IHF76" s="86"/>
      <c r="IHG76" s="86"/>
      <c r="IHH76" s="86"/>
      <c r="IHI76" s="86"/>
      <c r="IHJ76" s="86"/>
      <c r="IHK76" s="86"/>
      <c r="IHL76" s="86"/>
      <c r="IHM76" s="86"/>
      <c r="IHN76" s="86"/>
      <c r="IHO76" s="86"/>
      <c r="IHP76" s="86"/>
      <c r="IHQ76" s="86"/>
      <c r="IHR76" s="86"/>
      <c r="IHS76" s="86"/>
      <c r="IHT76" s="86"/>
      <c r="IHU76" s="86"/>
      <c r="IHV76" s="86"/>
      <c r="IHW76" s="86"/>
      <c r="IHX76" s="86"/>
      <c r="IHY76" s="86"/>
      <c r="IHZ76" s="86"/>
      <c r="IIA76" s="86"/>
      <c r="IIB76" s="86"/>
      <c r="IIC76" s="86"/>
      <c r="IID76" s="86"/>
      <c r="IIE76" s="86"/>
      <c r="IIF76" s="86"/>
      <c r="IIG76" s="86"/>
      <c r="IIH76" s="86"/>
      <c r="III76" s="86"/>
      <c r="IIJ76" s="86"/>
      <c r="IIK76" s="86"/>
      <c r="IIL76" s="86"/>
      <c r="IIM76" s="86"/>
      <c r="IIN76" s="86"/>
      <c r="IIO76" s="86"/>
      <c r="IIP76" s="86"/>
      <c r="IIQ76" s="86"/>
      <c r="IIR76" s="86"/>
      <c r="IIS76" s="86"/>
      <c r="IIT76" s="86"/>
      <c r="IIU76" s="86"/>
      <c r="IIV76" s="86"/>
      <c r="IIW76" s="86"/>
      <c r="IIX76" s="86"/>
      <c r="IIY76" s="86"/>
      <c r="IIZ76" s="86"/>
      <c r="IJA76" s="86"/>
      <c r="IJB76" s="86"/>
      <c r="IJC76" s="86"/>
      <c r="IJD76" s="86"/>
      <c r="IJE76" s="86"/>
      <c r="IJF76" s="86"/>
      <c r="IJG76" s="86"/>
      <c r="IJH76" s="86"/>
      <c r="IJI76" s="86"/>
      <c r="IJJ76" s="86"/>
      <c r="IJK76" s="86"/>
      <c r="IJL76" s="86"/>
      <c r="IJM76" s="86"/>
      <c r="IJN76" s="86"/>
      <c r="IJO76" s="86"/>
      <c r="IJP76" s="86"/>
      <c r="IJQ76" s="86"/>
      <c r="IJR76" s="86"/>
      <c r="IJS76" s="86"/>
      <c r="IJT76" s="86"/>
      <c r="IJU76" s="86"/>
      <c r="IJV76" s="86"/>
      <c r="IJW76" s="86"/>
      <c r="IJX76" s="86"/>
      <c r="IJY76" s="86"/>
      <c r="IJZ76" s="86"/>
      <c r="IKA76" s="86"/>
      <c r="IKB76" s="86"/>
      <c r="IKC76" s="86"/>
      <c r="IKD76" s="86"/>
      <c r="IKE76" s="86"/>
      <c r="IKF76" s="86"/>
      <c r="IKG76" s="86"/>
      <c r="IKH76" s="86"/>
      <c r="IKI76" s="86"/>
      <c r="IKJ76" s="86"/>
      <c r="IKK76" s="86"/>
      <c r="IKL76" s="86"/>
      <c r="IKM76" s="86"/>
      <c r="IKN76" s="86"/>
      <c r="IKO76" s="86"/>
      <c r="IKP76" s="86"/>
      <c r="IKQ76" s="86"/>
      <c r="IKR76" s="86"/>
      <c r="IKS76" s="86"/>
      <c r="IKT76" s="86"/>
      <c r="IKU76" s="86"/>
      <c r="IKV76" s="86"/>
      <c r="IKW76" s="86"/>
      <c r="IKX76" s="86"/>
      <c r="IKY76" s="86"/>
      <c r="IKZ76" s="86"/>
      <c r="ILA76" s="86"/>
      <c r="ILB76" s="86"/>
      <c r="ILC76" s="86"/>
      <c r="ILD76" s="86"/>
      <c r="ILE76" s="86"/>
      <c r="ILF76" s="86"/>
      <c r="ILG76" s="86"/>
      <c r="ILH76" s="86"/>
      <c r="ILI76" s="86"/>
      <c r="ILJ76" s="86"/>
      <c r="ILK76" s="86"/>
      <c r="ILL76" s="86"/>
      <c r="ILM76" s="86"/>
      <c r="ILN76" s="86"/>
      <c r="ILO76" s="86"/>
      <c r="ILP76" s="86"/>
      <c r="ILQ76" s="86"/>
      <c r="ILR76" s="86"/>
      <c r="ILS76" s="86"/>
      <c r="ILT76" s="86"/>
      <c r="ILU76" s="86"/>
      <c r="ILV76" s="86"/>
      <c r="ILW76" s="86"/>
      <c r="ILX76" s="86"/>
      <c r="ILY76" s="86"/>
      <c r="ILZ76" s="86"/>
      <c r="IMA76" s="86"/>
      <c r="IMB76" s="86"/>
      <c r="IMC76" s="86"/>
      <c r="IMD76" s="86"/>
      <c r="IME76" s="86"/>
      <c r="IMF76" s="86"/>
      <c r="IMG76" s="86"/>
      <c r="IMH76" s="86"/>
      <c r="IMI76" s="86"/>
      <c r="IMJ76" s="86"/>
      <c r="IMK76" s="86"/>
      <c r="IML76" s="86"/>
      <c r="IMM76" s="86"/>
      <c r="IMN76" s="86"/>
      <c r="IMO76" s="86"/>
      <c r="IMP76" s="86"/>
      <c r="IMQ76" s="86"/>
      <c r="IMR76" s="86"/>
      <c r="IMS76" s="86"/>
      <c r="IMT76" s="86"/>
      <c r="IMU76" s="86"/>
      <c r="IMV76" s="86"/>
      <c r="IMW76" s="86"/>
      <c r="IMX76" s="86"/>
      <c r="IMY76" s="86"/>
      <c r="IMZ76" s="86"/>
      <c r="INA76" s="86"/>
      <c r="INB76" s="86"/>
      <c r="INC76" s="86"/>
      <c r="IND76" s="86"/>
      <c r="INE76" s="86"/>
      <c r="INF76" s="86"/>
      <c r="ING76" s="86"/>
      <c r="INH76" s="86"/>
      <c r="INI76" s="86"/>
      <c r="INJ76" s="86"/>
      <c r="INK76" s="86"/>
      <c r="INL76" s="86"/>
      <c r="INM76" s="86"/>
      <c r="INN76" s="86"/>
      <c r="INO76" s="86"/>
      <c r="INP76" s="86"/>
      <c r="INQ76" s="86"/>
      <c r="INR76" s="86"/>
      <c r="INS76" s="86"/>
      <c r="INT76" s="86"/>
      <c r="INU76" s="86"/>
      <c r="INV76" s="86"/>
      <c r="INW76" s="86"/>
      <c r="INX76" s="86"/>
      <c r="INY76" s="86"/>
      <c r="INZ76" s="86"/>
      <c r="IOA76" s="86"/>
      <c r="IOB76" s="86"/>
      <c r="IOC76" s="86"/>
      <c r="IOD76" s="86"/>
      <c r="IOE76" s="86"/>
      <c r="IOF76" s="86"/>
      <c r="IOG76" s="86"/>
      <c r="IOH76" s="86"/>
      <c r="IOI76" s="86"/>
      <c r="IOJ76" s="86"/>
      <c r="IOK76" s="86"/>
      <c r="IOL76" s="86"/>
      <c r="IOM76" s="86"/>
      <c r="ION76" s="86"/>
      <c r="IOO76" s="86"/>
      <c r="IOP76" s="86"/>
      <c r="IOQ76" s="86"/>
      <c r="IOR76" s="86"/>
      <c r="IOS76" s="86"/>
      <c r="IOT76" s="86"/>
      <c r="IOU76" s="86"/>
      <c r="IOV76" s="86"/>
      <c r="IOW76" s="86"/>
      <c r="IOX76" s="86"/>
      <c r="IOY76" s="86"/>
      <c r="IOZ76" s="86"/>
      <c r="IPA76" s="86"/>
      <c r="IPB76" s="86"/>
      <c r="IPC76" s="86"/>
      <c r="IPD76" s="86"/>
      <c r="IPE76" s="86"/>
      <c r="IPF76" s="86"/>
      <c r="IPG76" s="86"/>
      <c r="IPH76" s="86"/>
      <c r="IPI76" s="86"/>
      <c r="IPJ76" s="86"/>
      <c r="IPK76" s="86"/>
      <c r="IPL76" s="86"/>
      <c r="IPM76" s="86"/>
      <c r="IPN76" s="86"/>
      <c r="IPO76" s="86"/>
      <c r="IPP76" s="86"/>
      <c r="IPQ76" s="86"/>
      <c r="IPR76" s="86"/>
      <c r="IPS76" s="86"/>
      <c r="IPT76" s="86"/>
      <c r="IPU76" s="86"/>
      <c r="IPV76" s="86"/>
      <c r="IPW76" s="86"/>
      <c r="IPX76" s="86"/>
      <c r="IPY76" s="86"/>
      <c r="IPZ76" s="86"/>
      <c r="IQA76" s="86"/>
      <c r="IQB76" s="86"/>
      <c r="IQC76" s="86"/>
      <c r="IQD76" s="86"/>
      <c r="IQE76" s="86"/>
      <c r="IQF76" s="86"/>
      <c r="IQG76" s="86"/>
      <c r="IQH76" s="86"/>
      <c r="IQI76" s="86"/>
      <c r="IQJ76" s="86"/>
      <c r="IQK76" s="86"/>
      <c r="IQL76" s="86"/>
      <c r="IQM76" s="86"/>
      <c r="IQN76" s="86"/>
      <c r="IQO76" s="86"/>
      <c r="IQP76" s="86"/>
      <c r="IQQ76" s="86"/>
      <c r="IQR76" s="86"/>
      <c r="IQS76" s="86"/>
      <c r="IQT76" s="86"/>
      <c r="IQU76" s="86"/>
      <c r="IQV76" s="86"/>
      <c r="IQW76" s="86"/>
      <c r="IQX76" s="86"/>
      <c r="IQY76" s="86"/>
      <c r="IQZ76" s="86"/>
      <c r="IRA76" s="86"/>
      <c r="IRB76" s="86"/>
      <c r="IRC76" s="86"/>
      <c r="IRD76" s="86"/>
      <c r="IRE76" s="86"/>
      <c r="IRF76" s="86"/>
      <c r="IRG76" s="86"/>
      <c r="IRH76" s="86"/>
      <c r="IRI76" s="86"/>
      <c r="IRJ76" s="86"/>
      <c r="IRK76" s="86"/>
      <c r="IRL76" s="86"/>
      <c r="IRM76" s="86"/>
      <c r="IRN76" s="86"/>
      <c r="IRO76" s="86"/>
      <c r="IRP76" s="86"/>
      <c r="IRQ76" s="86"/>
      <c r="IRR76" s="86"/>
      <c r="IRS76" s="86"/>
      <c r="IRT76" s="86"/>
      <c r="IRU76" s="86"/>
      <c r="IRV76" s="86"/>
      <c r="IRW76" s="86"/>
      <c r="IRX76" s="86"/>
      <c r="IRY76" s="86"/>
      <c r="IRZ76" s="86"/>
      <c r="ISA76" s="86"/>
      <c r="ISB76" s="86"/>
      <c r="ISC76" s="86"/>
      <c r="ISD76" s="86"/>
      <c r="ISE76" s="86"/>
      <c r="ISF76" s="86"/>
      <c r="ISG76" s="86"/>
      <c r="ISH76" s="86"/>
      <c r="ISI76" s="86"/>
      <c r="ISJ76" s="86"/>
      <c r="ISK76" s="86"/>
      <c r="ISL76" s="86"/>
      <c r="ISM76" s="86"/>
      <c r="ISN76" s="86"/>
      <c r="ISO76" s="86"/>
      <c r="ISP76" s="86"/>
      <c r="ISQ76" s="86"/>
      <c r="ISR76" s="86"/>
      <c r="ISS76" s="86"/>
      <c r="IST76" s="86"/>
      <c r="ISU76" s="86"/>
      <c r="ISV76" s="86"/>
      <c r="ISW76" s="86"/>
      <c r="ISX76" s="86"/>
      <c r="ISY76" s="86"/>
      <c r="ISZ76" s="86"/>
      <c r="ITA76" s="86"/>
      <c r="ITB76" s="86"/>
      <c r="ITC76" s="86"/>
      <c r="ITD76" s="86"/>
      <c r="ITE76" s="86"/>
      <c r="ITF76" s="86"/>
      <c r="ITG76" s="86"/>
      <c r="ITH76" s="86"/>
      <c r="ITI76" s="86"/>
      <c r="ITJ76" s="86"/>
      <c r="ITK76" s="86"/>
      <c r="ITL76" s="86"/>
      <c r="ITM76" s="86"/>
      <c r="ITN76" s="86"/>
      <c r="ITO76" s="86"/>
      <c r="ITP76" s="86"/>
      <c r="ITQ76" s="86"/>
      <c r="ITR76" s="86"/>
      <c r="ITS76" s="86"/>
      <c r="ITT76" s="86"/>
      <c r="ITU76" s="86"/>
      <c r="ITV76" s="86"/>
      <c r="ITW76" s="86"/>
      <c r="ITX76" s="86"/>
      <c r="ITY76" s="86"/>
      <c r="ITZ76" s="86"/>
      <c r="IUA76" s="86"/>
      <c r="IUB76" s="86"/>
      <c r="IUC76" s="86"/>
      <c r="IUD76" s="86"/>
      <c r="IUE76" s="86"/>
      <c r="IUF76" s="86"/>
      <c r="IUG76" s="86"/>
      <c r="IUH76" s="86"/>
      <c r="IUI76" s="86"/>
      <c r="IUJ76" s="86"/>
      <c r="IUK76" s="86"/>
      <c r="IUL76" s="86"/>
      <c r="IUM76" s="86"/>
      <c r="IUN76" s="86"/>
      <c r="IUO76" s="86"/>
      <c r="IUP76" s="86"/>
      <c r="IUQ76" s="86"/>
      <c r="IUR76" s="86"/>
      <c r="IUS76" s="86"/>
      <c r="IUT76" s="86"/>
      <c r="IUU76" s="86"/>
      <c r="IUV76" s="86"/>
      <c r="IUW76" s="86"/>
      <c r="IUX76" s="86"/>
      <c r="IUY76" s="86"/>
      <c r="IUZ76" s="86"/>
      <c r="IVA76" s="86"/>
      <c r="IVB76" s="86"/>
      <c r="IVC76" s="86"/>
      <c r="IVD76" s="86"/>
      <c r="IVE76" s="86"/>
      <c r="IVF76" s="86"/>
      <c r="IVG76" s="86"/>
      <c r="IVH76" s="86"/>
      <c r="IVI76" s="86"/>
      <c r="IVJ76" s="86"/>
      <c r="IVK76" s="86"/>
      <c r="IVL76" s="86"/>
      <c r="IVM76" s="86"/>
      <c r="IVN76" s="86"/>
      <c r="IVO76" s="86"/>
      <c r="IVP76" s="86"/>
      <c r="IVQ76" s="86"/>
      <c r="IVR76" s="86"/>
      <c r="IVS76" s="86"/>
      <c r="IVT76" s="86"/>
      <c r="IVU76" s="86"/>
      <c r="IVV76" s="86"/>
      <c r="IVW76" s="86"/>
      <c r="IVX76" s="86"/>
      <c r="IVY76" s="86"/>
      <c r="IVZ76" s="86"/>
      <c r="IWA76" s="86"/>
      <c r="IWB76" s="86"/>
      <c r="IWC76" s="86"/>
      <c r="IWD76" s="86"/>
      <c r="IWE76" s="86"/>
      <c r="IWF76" s="86"/>
      <c r="IWG76" s="86"/>
      <c r="IWH76" s="86"/>
      <c r="IWI76" s="86"/>
      <c r="IWJ76" s="86"/>
      <c r="IWK76" s="86"/>
      <c r="IWL76" s="86"/>
      <c r="IWM76" s="86"/>
      <c r="IWN76" s="86"/>
      <c r="IWO76" s="86"/>
      <c r="IWP76" s="86"/>
      <c r="IWQ76" s="86"/>
      <c r="IWR76" s="86"/>
      <c r="IWS76" s="86"/>
      <c r="IWT76" s="86"/>
      <c r="IWU76" s="86"/>
      <c r="IWV76" s="86"/>
      <c r="IWW76" s="86"/>
      <c r="IWX76" s="86"/>
      <c r="IWY76" s="86"/>
      <c r="IWZ76" s="86"/>
      <c r="IXA76" s="86"/>
      <c r="IXB76" s="86"/>
      <c r="IXC76" s="86"/>
      <c r="IXD76" s="86"/>
      <c r="IXE76" s="86"/>
      <c r="IXF76" s="86"/>
      <c r="IXG76" s="86"/>
      <c r="IXH76" s="86"/>
      <c r="IXI76" s="86"/>
      <c r="IXJ76" s="86"/>
      <c r="IXK76" s="86"/>
      <c r="IXL76" s="86"/>
      <c r="IXM76" s="86"/>
      <c r="IXN76" s="86"/>
      <c r="IXO76" s="86"/>
      <c r="IXP76" s="86"/>
      <c r="IXQ76" s="86"/>
      <c r="IXR76" s="86"/>
      <c r="IXS76" s="86"/>
      <c r="IXT76" s="86"/>
      <c r="IXU76" s="86"/>
      <c r="IXV76" s="86"/>
      <c r="IXW76" s="86"/>
      <c r="IXX76" s="86"/>
      <c r="IXY76" s="86"/>
      <c r="IXZ76" s="86"/>
      <c r="IYA76" s="86"/>
      <c r="IYB76" s="86"/>
      <c r="IYC76" s="86"/>
      <c r="IYD76" s="86"/>
      <c r="IYE76" s="86"/>
      <c r="IYF76" s="86"/>
      <c r="IYG76" s="86"/>
      <c r="IYH76" s="86"/>
      <c r="IYI76" s="86"/>
      <c r="IYJ76" s="86"/>
      <c r="IYK76" s="86"/>
      <c r="IYL76" s="86"/>
      <c r="IYM76" s="86"/>
      <c r="IYN76" s="86"/>
      <c r="IYO76" s="86"/>
      <c r="IYP76" s="86"/>
      <c r="IYQ76" s="86"/>
      <c r="IYR76" s="86"/>
      <c r="IYS76" s="86"/>
      <c r="IYT76" s="86"/>
      <c r="IYU76" s="86"/>
      <c r="IYV76" s="86"/>
      <c r="IYW76" s="86"/>
      <c r="IYX76" s="86"/>
      <c r="IYY76" s="86"/>
      <c r="IYZ76" s="86"/>
      <c r="IZA76" s="86"/>
      <c r="IZB76" s="86"/>
      <c r="IZC76" s="86"/>
      <c r="IZD76" s="86"/>
      <c r="IZE76" s="86"/>
      <c r="IZF76" s="86"/>
      <c r="IZG76" s="86"/>
      <c r="IZH76" s="86"/>
      <c r="IZI76" s="86"/>
      <c r="IZJ76" s="86"/>
      <c r="IZK76" s="86"/>
      <c r="IZL76" s="86"/>
      <c r="IZM76" s="86"/>
      <c r="IZN76" s="86"/>
      <c r="IZO76" s="86"/>
      <c r="IZP76" s="86"/>
      <c r="IZQ76" s="86"/>
      <c r="IZR76" s="86"/>
      <c r="IZS76" s="86"/>
      <c r="IZT76" s="86"/>
      <c r="IZU76" s="86"/>
      <c r="IZV76" s="86"/>
      <c r="IZW76" s="86"/>
      <c r="IZX76" s="86"/>
      <c r="IZY76" s="86"/>
      <c r="IZZ76" s="86"/>
      <c r="JAA76" s="86"/>
      <c r="JAB76" s="86"/>
      <c r="JAC76" s="86"/>
      <c r="JAD76" s="86"/>
      <c r="JAE76" s="86"/>
      <c r="JAF76" s="86"/>
      <c r="JAG76" s="86"/>
      <c r="JAH76" s="86"/>
      <c r="JAI76" s="86"/>
      <c r="JAJ76" s="86"/>
      <c r="JAK76" s="86"/>
      <c r="JAL76" s="86"/>
      <c r="JAM76" s="86"/>
      <c r="JAN76" s="86"/>
      <c r="JAO76" s="86"/>
      <c r="JAP76" s="86"/>
      <c r="JAQ76" s="86"/>
      <c r="JAR76" s="86"/>
      <c r="JAS76" s="86"/>
      <c r="JAT76" s="86"/>
      <c r="JAU76" s="86"/>
      <c r="JAV76" s="86"/>
      <c r="JAW76" s="86"/>
      <c r="JAX76" s="86"/>
      <c r="JAY76" s="86"/>
      <c r="JAZ76" s="86"/>
      <c r="JBA76" s="86"/>
      <c r="JBB76" s="86"/>
      <c r="JBC76" s="86"/>
      <c r="JBD76" s="86"/>
      <c r="JBE76" s="86"/>
      <c r="JBF76" s="86"/>
      <c r="JBG76" s="86"/>
      <c r="JBH76" s="86"/>
      <c r="JBI76" s="86"/>
      <c r="JBJ76" s="86"/>
      <c r="JBK76" s="86"/>
      <c r="JBL76" s="86"/>
      <c r="JBM76" s="86"/>
      <c r="JBN76" s="86"/>
      <c r="JBO76" s="86"/>
      <c r="JBP76" s="86"/>
      <c r="JBQ76" s="86"/>
      <c r="JBR76" s="86"/>
      <c r="JBS76" s="86"/>
      <c r="JBT76" s="86"/>
      <c r="JBU76" s="86"/>
      <c r="JBV76" s="86"/>
      <c r="JBW76" s="86"/>
      <c r="JBX76" s="86"/>
      <c r="JBY76" s="86"/>
      <c r="JBZ76" s="86"/>
      <c r="JCA76" s="86"/>
      <c r="JCB76" s="86"/>
      <c r="JCC76" s="86"/>
      <c r="JCD76" s="86"/>
      <c r="JCE76" s="86"/>
      <c r="JCF76" s="86"/>
      <c r="JCG76" s="86"/>
      <c r="JCH76" s="86"/>
      <c r="JCI76" s="86"/>
      <c r="JCJ76" s="86"/>
      <c r="JCK76" s="86"/>
      <c r="JCL76" s="86"/>
      <c r="JCM76" s="86"/>
      <c r="JCN76" s="86"/>
      <c r="JCO76" s="86"/>
      <c r="JCP76" s="86"/>
      <c r="JCQ76" s="86"/>
      <c r="JCR76" s="86"/>
      <c r="JCS76" s="86"/>
      <c r="JCT76" s="86"/>
      <c r="JCU76" s="86"/>
      <c r="JCV76" s="86"/>
      <c r="JCW76" s="86"/>
      <c r="JCX76" s="86"/>
      <c r="JCY76" s="86"/>
      <c r="JCZ76" s="86"/>
      <c r="JDA76" s="86"/>
      <c r="JDB76" s="86"/>
      <c r="JDC76" s="86"/>
      <c r="JDD76" s="86"/>
      <c r="JDE76" s="86"/>
      <c r="JDF76" s="86"/>
      <c r="JDG76" s="86"/>
      <c r="JDH76" s="86"/>
      <c r="JDI76" s="86"/>
      <c r="JDJ76" s="86"/>
      <c r="JDK76" s="86"/>
      <c r="JDL76" s="86"/>
      <c r="JDM76" s="86"/>
      <c r="JDN76" s="86"/>
      <c r="JDO76" s="86"/>
      <c r="JDP76" s="86"/>
      <c r="JDQ76" s="86"/>
      <c r="JDR76" s="86"/>
      <c r="JDS76" s="86"/>
      <c r="JDT76" s="86"/>
      <c r="JDU76" s="86"/>
      <c r="JDV76" s="86"/>
      <c r="JDW76" s="86"/>
      <c r="JDX76" s="86"/>
      <c r="JDY76" s="86"/>
      <c r="JDZ76" s="86"/>
      <c r="JEA76" s="86"/>
      <c r="JEB76" s="86"/>
      <c r="JEC76" s="86"/>
      <c r="JED76" s="86"/>
      <c r="JEE76" s="86"/>
      <c r="JEF76" s="86"/>
      <c r="JEG76" s="86"/>
      <c r="JEH76" s="86"/>
      <c r="JEI76" s="86"/>
      <c r="JEJ76" s="86"/>
      <c r="JEK76" s="86"/>
      <c r="JEL76" s="86"/>
      <c r="JEM76" s="86"/>
      <c r="JEN76" s="86"/>
      <c r="JEO76" s="86"/>
      <c r="JEP76" s="86"/>
      <c r="JEQ76" s="86"/>
      <c r="JER76" s="86"/>
      <c r="JES76" s="86"/>
      <c r="JET76" s="86"/>
      <c r="JEU76" s="86"/>
      <c r="JEV76" s="86"/>
      <c r="JEW76" s="86"/>
      <c r="JEX76" s="86"/>
      <c r="JEY76" s="86"/>
      <c r="JEZ76" s="86"/>
      <c r="JFA76" s="86"/>
      <c r="JFB76" s="86"/>
      <c r="JFC76" s="86"/>
      <c r="JFD76" s="86"/>
      <c r="JFE76" s="86"/>
      <c r="JFF76" s="86"/>
      <c r="JFG76" s="86"/>
      <c r="JFH76" s="86"/>
      <c r="JFI76" s="86"/>
      <c r="JFJ76" s="86"/>
      <c r="JFK76" s="86"/>
      <c r="JFL76" s="86"/>
      <c r="JFM76" s="86"/>
      <c r="JFN76" s="86"/>
      <c r="JFO76" s="86"/>
      <c r="JFP76" s="86"/>
      <c r="JFQ76" s="86"/>
      <c r="JFR76" s="86"/>
      <c r="JFS76" s="86"/>
      <c r="JFT76" s="86"/>
      <c r="JFU76" s="86"/>
      <c r="JFV76" s="86"/>
      <c r="JFW76" s="86"/>
      <c r="JFX76" s="86"/>
      <c r="JFY76" s="86"/>
      <c r="JFZ76" s="86"/>
      <c r="JGA76" s="86"/>
      <c r="JGB76" s="86"/>
      <c r="JGC76" s="86"/>
      <c r="JGD76" s="86"/>
      <c r="JGE76" s="86"/>
      <c r="JGF76" s="86"/>
      <c r="JGG76" s="86"/>
      <c r="JGH76" s="86"/>
      <c r="JGI76" s="86"/>
      <c r="JGJ76" s="86"/>
      <c r="JGK76" s="86"/>
      <c r="JGL76" s="86"/>
      <c r="JGM76" s="86"/>
      <c r="JGN76" s="86"/>
      <c r="JGO76" s="86"/>
      <c r="JGP76" s="86"/>
      <c r="JGQ76" s="86"/>
      <c r="JGR76" s="86"/>
      <c r="JGS76" s="86"/>
      <c r="JGT76" s="86"/>
      <c r="JGU76" s="86"/>
      <c r="JGV76" s="86"/>
      <c r="JGW76" s="86"/>
      <c r="JGX76" s="86"/>
      <c r="JGY76" s="86"/>
      <c r="JGZ76" s="86"/>
      <c r="JHA76" s="86"/>
      <c r="JHB76" s="86"/>
      <c r="JHC76" s="86"/>
      <c r="JHD76" s="86"/>
      <c r="JHE76" s="86"/>
      <c r="JHF76" s="86"/>
      <c r="JHG76" s="86"/>
      <c r="JHH76" s="86"/>
      <c r="JHI76" s="86"/>
      <c r="JHJ76" s="86"/>
      <c r="JHK76" s="86"/>
      <c r="JHL76" s="86"/>
      <c r="JHM76" s="86"/>
      <c r="JHN76" s="86"/>
      <c r="JHO76" s="86"/>
      <c r="JHP76" s="86"/>
      <c r="JHQ76" s="86"/>
      <c r="JHR76" s="86"/>
      <c r="JHS76" s="86"/>
      <c r="JHT76" s="86"/>
      <c r="JHU76" s="86"/>
      <c r="JHV76" s="86"/>
      <c r="JHW76" s="86"/>
      <c r="JHX76" s="86"/>
      <c r="JHY76" s="86"/>
      <c r="JHZ76" s="86"/>
      <c r="JIA76" s="86"/>
      <c r="JIB76" s="86"/>
      <c r="JIC76" s="86"/>
      <c r="JID76" s="86"/>
      <c r="JIE76" s="86"/>
      <c r="JIF76" s="86"/>
      <c r="JIG76" s="86"/>
      <c r="JIH76" s="86"/>
      <c r="JII76" s="86"/>
      <c r="JIJ76" s="86"/>
      <c r="JIK76" s="86"/>
      <c r="JIL76" s="86"/>
      <c r="JIM76" s="86"/>
      <c r="JIN76" s="86"/>
      <c r="JIO76" s="86"/>
      <c r="JIP76" s="86"/>
      <c r="JIQ76" s="86"/>
      <c r="JIR76" s="86"/>
      <c r="JIS76" s="86"/>
      <c r="JIT76" s="86"/>
      <c r="JIU76" s="86"/>
      <c r="JIV76" s="86"/>
      <c r="JIW76" s="86"/>
      <c r="JIX76" s="86"/>
      <c r="JIY76" s="86"/>
      <c r="JIZ76" s="86"/>
      <c r="JJA76" s="86"/>
      <c r="JJB76" s="86"/>
      <c r="JJC76" s="86"/>
      <c r="JJD76" s="86"/>
      <c r="JJE76" s="86"/>
      <c r="JJF76" s="86"/>
      <c r="JJG76" s="86"/>
      <c r="JJH76" s="86"/>
      <c r="JJI76" s="86"/>
      <c r="JJJ76" s="86"/>
      <c r="JJK76" s="86"/>
      <c r="JJL76" s="86"/>
      <c r="JJM76" s="86"/>
      <c r="JJN76" s="86"/>
      <c r="JJO76" s="86"/>
      <c r="JJP76" s="86"/>
      <c r="JJQ76" s="86"/>
      <c r="JJR76" s="86"/>
      <c r="JJS76" s="86"/>
      <c r="JJT76" s="86"/>
      <c r="JJU76" s="86"/>
      <c r="JJV76" s="86"/>
      <c r="JJW76" s="86"/>
      <c r="JJX76" s="86"/>
      <c r="JJY76" s="86"/>
      <c r="JJZ76" s="86"/>
      <c r="JKA76" s="86"/>
      <c r="JKB76" s="86"/>
      <c r="JKC76" s="86"/>
      <c r="JKD76" s="86"/>
      <c r="JKE76" s="86"/>
      <c r="JKF76" s="86"/>
      <c r="JKG76" s="86"/>
      <c r="JKH76" s="86"/>
      <c r="JKI76" s="86"/>
      <c r="JKJ76" s="86"/>
      <c r="JKK76" s="86"/>
      <c r="JKL76" s="86"/>
      <c r="JKM76" s="86"/>
      <c r="JKN76" s="86"/>
      <c r="JKO76" s="86"/>
      <c r="JKP76" s="86"/>
      <c r="JKQ76" s="86"/>
      <c r="JKR76" s="86"/>
      <c r="JKS76" s="86"/>
      <c r="JKT76" s="86"/>
      <c r="JKU76" s="86"/>
      <c r="JKV76" s="86"/>
      <c r="JKW76" s="86"/>
      <c r="JKX76" s="86"/>
      <c r="JKY76" s="86"/>
      <c r="JKZ76" s="86"/>
      <c r="JLA76" s="86"/>
      <c r="JLB76" s="86"/>
      <c r="JLC76" s="86"/>
      <c r="JLD76" s="86"/>
      <c r="JLE76" s="86"/>
      <c r="JLF76" s="86"/>
      <c r="JLG76" s="86"/>
      <c r="JLH76" s="86"/>
      <c r="JLI76" s="86"/>
      <c r="JLJ76" s="86"/>
      <c r="JLK76" s="86"/>
      <c r="JLL76" s="86"/>
      <c r="JLM76" s="86"/>
      <c r="JLN76" s="86"/>
      <c r="JLO76" s="86"/>
      <c r="JLP76" s="86"/>
      <c r="JLQ76" s="86"/>
      <c r="JLR76" s="86"/>
      <c r="JLS76" s="86"/>
      <c r="JLT76" s="86"/>
      <c r="JLU76" s="86"/>
      <c r="JLV76" s="86"/>
      <c r="JLW76" s="86"/>
      <c r="JLX76" s="86"/>
      <c r="JLY76" s="86"/>
      <c r="JLZ76" s="86"/>
      <c r="JMA76" s="86"/>
      <c r="JMB76" s="86"/>
      <c r="JMC76" s="86"/>
      <c r="JMD76" s="86"/>
      <c r="JME76" s="86"/>
      <c r="JMF76" s="86"/>
      <c r="JMG76" s="86"/>
      <c r="JMH76" s="86"/>
      <c r="JMI76" s="86"/>
      <c r="JMJ76" s="86"/>
      <c r="JMK76" s="86"/>
      <c r="JML76" s="86"/>
      <c r="JMM76" s="86"/>
      <c r="JMN76" s="86"/>
      <c r="JMO76" s="86"/>
      <c r="JMP76" s="86"/>
      <c r="JMQ76" s="86"/>
      <c r="JMR76" s="86"/>
      <c r="JMS76" s="86"/>
      <c r="JMT76" s="86"/>
      <c r="JMU76" s="86"/>
      <c r="JMV76" s="86"/>
      <c r="JMW76" s="86"/>
      <c r="JMX76" s="86"/>
      <c r="JMY76" s="86"/>
      <c r="JMZ76" s="86"/>
      <c r="JNA76" s="86"/>
      <c r="JNB76" s="86"/>
      <c r="JNC76" s="86"/>
      <c r="JND76" s="86"/>
      <c r="JNE76" s="86"/>
      <c r="JNF76" s="86"/>
      <c r="JNG76" s="86"/>
      <c r="JNH76" s="86"/>
      <c r="JNI76" s="86"/>
      <c r="JNJ76" s="86"/>
      <c r="JNK76" s="86"/>
      <c r="JNL76" s="86"/>
      <c r="JNM76" s="86"/>
      <c r="JNN76" s="86"/>
      <c r="JNO76" s="86"/>
      <c r="JNP76" s="86"/>
      <c r="JNQ76" s="86"/>
      <c r="JNR76" s="86"/>
      <c r="JNS76" s="86"/>
      <c r="JNT76" s="86"/>
      <c r="JNU76" s="86"/>
      <c r="JNV76" s="86"/>
      <c r="JNW76" s="86"/>
      <c r="JNX76" s="86"/>
      <c r="JNY76" s="86"/>
      <c r="JNZ76" s="86"/>
      <c r="JOA76" s="86"/>
      <c r="JOB76" s="86"/>
      <c r="JOC76" s="86"/>
      <c r="JOD76" s="86"/>
      <c r="JOE76" s="86"/>
      <c r="JOF76" s="86"/>
      <c r="JOG76" s="86"/>
      <c r="JOH76" s="86"/>
      <c r="JOI76" s="86"/>
      <c r="JOJ76" s="86"/>
      <c r="JOK76" s="86"/>
      <c r="JOL76" s="86"/>
      <c r="JOM76" s="86"/>
      <c r="JON76" s="86"/>
      <c r="JOO76" s="86"/>
      <c r="JOP76" s="86"/>
      <c r="JOQ76" s="86"/>
      <c r="JOR76" s="86"/>
      <c r="JOS76" s="86"/>
      <c r="JOT76" s="86"/>
      <c r="JOU76" s="86"/>
      <c r="JOV76" s="86"/>
      <c r="JOW76" s="86"/>
      <c r="JOX76" s="86"/>
      <c r="JOY76" s="86"/>
      <c r="JOZ76" s="86"/>
      <c r="JPA76" s="86"/>
      <c r="JPB76" s="86"/>
      <c r="JPC76" s="86"/>
      <c r="JPD76" s="86"/>
      <c r="JPE76" s="86"/>
      <c r="JPF76" s="86"/>
      <c r="JPG76" s="86"/>
      <c r="JPH76" s="86"/>
      <c r="JPI76" s="86"/>
      <c r="JPJ76" s="86"/>
      <c r="JPK76" s="86"/>
      <c r="JPL76" s="86"/>
      <c r="JPM76" s="86"/>
      <c r="JPN76" s="86"/>
      <c r="JPO76" s="86"/>
      <c r="JPP76" s="86"/>
      <c r="JPQ76" s="86"/>
      <c r="JPR76" s="86"/>
      <c r="JPS76" s="86"/>
      <c r="JPT76" s="86"/>
      <c r="JPU76" s="86"/>
      <c r="JPV76" s="86"/>
      <c r="JPW76" s="86"/>
      <c r="JPX76" s="86"/>
      <c r="JPY76" s="86"/>
      <c r="JPZ76" s="86"/>
      <c r="JQA76" s="86"/>
      <c r="JQB76" s="86"/>
      <c r="JQC76" s="86"/>
      <c r="JQD76" s="86"/>
      <c r="JQE76" s="86"/>
      <c r="JQF76" s="86"/>
      <c r="JQG76" s="86"/>
      <c r="JQH76" s="86"/>
      <c r="JQI76" s="86"/>
      <c r="JQJ76" s="86"/>
      <c r="JQK76" s="86"/>
      <c r="JQL76" s="86"/>
      <c r="JQM76" s="86"/>
      <c r="JQN76" s="86"/>
      <c r="JQO76" s="86"/>
      <c r="JQP76" s="86"/>
      <c r="JQQ76" s="86"/>
      <c r="JQR76" s="86"/>
      <c r="JQS76" s="86"/>
      <c r="JQT76" s="86"/>
      <c r="JQU76" s="86"/>
      <c r="JQV76" s="86"/>
      <c r="JQW76" s="86"/>
      <c r="JQX76" s="86"/>
      <c r="JQY76" s="86"/>
      <c r="JQZ76" s="86"/>
      <c r="JRA76" s="86"/>
      <c r="JRB76" s="86"/>
      <c r="JRC76" s="86"/>
      <c r="JRD76" s="86"/>
      <c r="JRE76" s="86"/>
      <c r="JRF76" s="86"/>
      <c r="JRG76" s="86"/>
      <c r="JRH76" s="86"/>
      <c r="JRI76" s="86"/>
      <c r="JRJ76" s="86"/>
      <c r="JRK76" s="86"/>
      <c r="JRL76" s="86"/>
      <c r="JRM76" s="86"/>
      <c r="JRN76" s="86"/>
      <c r="JRO76" s="86"/>
      <c r="JRP76" s="86"/>
      <c r="JRQ76" s="86"/>
      <c r="JRR76" s="86"/>
      <c r="JRS76" s="86"/>
      <c r="JRT76" s="86"/>
      <c r="JRU76" s="86"/>
      <c r="JRV76" s="86"/>
      <c r="JRW76" s="86"/>
      <c r="JRX76" s="86"/>
      <c r="JRY76" s="86"/>
      <c r="JRZ76" s="86"/>
      <c r="JSA76" s="86"/>
      <c r="JSB76" s="86"/>
      <c r="JSC76" s="86"/>
      <c r="JSD76" s="86"/>
      <c r="JSE76" s="86"/>
      <c r="JSF76" s="86"/>
      <c r="JSG76" s="86"/>
      <c r="JSH76" s="86"/>
      <c r="JSI76" s="86"/>
      <c r="JSJ76" s="86"/>
      <c r="JSK76" s="86"/>
      <c r="JSL76" s="86"/>
      <c r="JSM76" s="86"/>
      <c r="JSN76" s="86"/>
      <c r="JSO76" s="86"/>
      <c r="JSP76" s="86"/>
      <c r="JSQ76" s="86"/>
      <c r="JSR76" s="86"/>
      <c r="JSS76" s="86"/>
      <c r="JST76" s="86"/>
      <c r="JSU76" s="86"/>
      <c r="JSV76" s="86"/>
      <c r="JSW76" s="86"/>
      <c r="JSX76" s="86"/>
      <c r="JSY76" s="86"/>
      <c r="JSZ76" s="86"/>
      <c r="JTA76" s="86"/>
      <c r="JTB76" s="86"/>
      <c r="JTC76" s="86"/>
      <c r="JTD76" s="86"/>
      <c r="JTE76" s="86"/>
      <c r="JTF76" s="86"/>
      <c r="JTG76" s="86"/>
      <c r="JTH76" s="86"/>
      <c r="JTI76" s="86"/>
      <c r="JTJ76" s="86"/>
      <c r="JTK76" s="86"/>
      <c r="JTL76" s="86"/>
      <c r="JTM76" s="86"/>
      <c r="JTN76" s="86"/>
      <c r="JTO76" s="86"/>
      <c r="JTP76" s="86"/>
      <c r="JTQ76" s="86"/>
      <c r="JTR76" s="86"/>
      <c r="JTS76" s="86"/>
      <c r="JTT76" s="86"/>
      <c r="JTU76" s="86"/>
      <c r="JTV76" s="86"/>
      <c r="JTW76" s="86"/>
      <c r="JTX76" s="86"/>
      <c r="JTY76" s="86"/>
      <c r="JTZ76" s="86"/>
      <c r="JUA76" s="86"/>
      <c r="JUB76" s="86"/>
      <c r="JUC76" s="86"/>
      <c r="JUD76" s="86"/>
      <c r="JUE76" s="86"/>
      <c r="JUF76" s="86"/>
      <c r="JUG76" s="86"/>
      <c r="JUH76" s="86"/>
      <c r="JUI76" s="86"/>
      <c r="JUJ76" s="86"/>
      <c r="JUK76" s="86"/>
      <c r="JUL76" s="86"/>
      <c r="JUM76" s="86"/>
      <c r="JUN76" s="86"/>
      <c r="JUO76" s="86"/>
      <c r="JUP76" s="86"/>
      <c r="JUQ76" s="86"/>
      <c r="JUR76" s="86"/>
      <c r="JUS76" s="86"/>
      <c r="JUT76" s="86"/>
      <c r="JUU76" s="86"/>
      <c r="JUV76" s="86"/>
      <c r="JUW76" s="86"/>
      <c r="JUX76" s="86"/>
      <c r="JUY76" s="86"/>
      <c r="JUZ76" s="86"/>
      <c r="JVA76" s="86"/>
      <c r="JVB76" s="86"/>
      <c r="JVC76" s="86"/>
      <c r="JVD76" s="86"/>
      <c r="JVE76" s="86"/>
      <c r="JVF76" s="86"/>
      <c r="JVG76" s="86"/>
      <c r="JVH76" s="86"/>
      <c r="JVI76" s="86"/>
      <c r="JVJ76" s="86"/>
      <c r="JVK76" s="86"/>
      <c r="JVL76" s="86"/>
      <c r="JVM76" s="86"/>
      <c r="JVN76" s="86"/>
      <c r="JVO76" s="86"/>
      <c r="JVP76" s="86"/>
      <c r="JVQ76" s="86"/>
      <c r="JVR76" s="86"/>
      <c r="JVS76" s="86"/>
      <c r="JVT76" s="86"/>
      <c r="JVU76" s="86"/>
      <c r="JVV76" s="86"/>
      <c r="JVW76" s="86"/>
      <c r="JVX76" s="86"/>
      <c r="JVY76" s="86"/>
      <c r="JVZ76" s="86"/>
      <c r="JWA76" s="86"/>
      <c r="JWB76" s="86"/>
      <c r="JWC76" s="86"/>
      <c r="JWD76" s="86"/>
      <c r="JWE76" s="86"/>
      <c r="JWF76" s="86"/>
      <c r="JWG76" s="86"/>
      <c r="JWH76" s="86"/>
      <c r="JWI76" s="86"/>
      <c r="JWJ76" s="86"/>
      <c r="JWK76" s="86"/>
      <c r="JWL76" s="86"/>
      <c r="JWM76" s="86"/>
      <c r="JWN76" s="86"/>
      <c r="JWO76" s="86"/>
      <c r="JWP76" s="86"/>
      <c r="JWQ76" s="86"/>
      <c r="JWR76" s="86"/>
      <c r="JWS76" s="86"/>
      <c r="JWT76" s="86"/>
      <c r="JWU76" s="86"/>
      <c r="JWV76" s="86"/>
      <c r="JWW76" s="86"/>
      <c r="JWX76" s="86"/>
      <c r="JWY76" s="86"/>
      <c r="JWZ76" s="86"/>
      <c r="JXA76" s="86"/>
      <c r="JXB76" s="86"/>
      <c r="JXC76" s="86"/>
      <c r="JXD76" s="86"/>
      <c r="JXE76" s="86"/>
      <c r="JXF76" s="86"/>
      <c r="JXG76" s="86"/>
      <c r="JXH76" s="86"/>
      <c r="JXI76" s="86"/>
      <c r="JXJ76" s="86"/>
      <c r="JXK76" s="86"/>
      <c r="JXL76" s="86"/>
      <c r="JXM76" s="86"/>
      <c r="JXN76" s="86"/>
      <c r="JXO76" s="86"/>
      <c r="JXP76" s="86"/>
      <c r="JXQ76" s="86"/>
      <c r="JXR76" s="86"/>
      <c r="JXS76" s="86"/>
      <c r="JXT76" s="86"/>
      <c r="JXU76" s="86"/>
      <c r="JXV76" s="86"/>
      <c r="JXW76" s="86"/>
      <c r="JXX76" s="86"/>
      <c r="JXY76" s="86"/>
      <c r="JXZ76" s="86"/>
      <c r="JYA76" s="86"/>
      <c r="JYB76" s="86"/>
      <c r="JYC76" s="86"/>
      <c r="JYD76" s="86"/>
      <c r="JYE76" s="86"/>
      <c r="JYF76" s="86"/>
      <c r="JYG76" s="86"/>
      <c r="JYH76" s="86"/>
      <c r="JYI76" s="86"/>
      <c r="JYJ76" s="86"/>
      <c r="JYK76" s="86"/>
      <c r="JYL76" s="86"/>
      <c r="JYM76" s="86"/>
      <c r="JYN76" s="86"/>
      <c r="JYO76" s="86"/>
      <c r="JYP76" s="86"/>
      <c r="JYQ76" s="86"/>
      <c r="JYR76" s="86"/>
      <c r="JYS76" s="86"/>
      <c r="JYT76" s="86"/>
      <c r="JYU76" s="86"/>
      <c r="JYV76" s="86"/>
      <c r="JYW76" s="86"/>
      <c r="JYX76" s="86"/>
      <c r="JYY76" s="86"/>
      <c r="JYZ76" s="86"/>
      <c r="JZA76" s="86"/>
      <c r="JZB76" s="86"/>
      <c r="JZC76" s="86"/>
      <c r="JZD76" s="86"/>
      <c r="JZE76" s="86"/>
      <c r="JZF76" s="86"/>
      <c r="JZG76" s="86"/>
      <c r="JZH76" s="86"/>
      <c r="JZI76" s="86"/>
      <c r="JZJ76" s="86"/>
      <c r="JZK76" s="86"/>
      <c r="JZL76" s="86"/>
      <c r="JZM76" s="86"/>
      <c r="JZN76" s="86"/>
      <c r="JZO76" s="86"/>
      <c r="JZP76" s="86"/>
      <c r="JZQ76" s="86"/>
      <c r="JZR76" s="86"/>
      <c r="JZS76" s="86"/>
      <c r="JZT76" s="86"/>
      <c r="JZU76" s="86"/>
      <c r="JZV76" s="86"/>
      <c r="JZW76" s="86"/>
      <c r="JZX76" s="86"/>
      <c r="JZY76" s="86"/>
      <c r="JZZ76" s="86"/>
      <c r="KAA76" s="86"/>
      <c r="KAB76" s="86"/>
      <c r="KAC76" s="86"/>
      <c r="KAD76" s="86"/>
      <c r="KAE76" s="86"/>
      <c r="KAF76" s="86"/>
      <c r="KAG76" s="86"/>
      <c r="KAH76" s="86"/>
      <c r="KAI76" s="86"/>
      <c r="KAJ76" s="86"/>
      <c r="KAK76" s="86"/>
      <c r="KAL76" s="86"/>
      <c r="KAM76" s="86"/>
      <c r="KAN76" s="86"/>
      <c r="KAO76" s="86"/>
      <c r="KAP76" s="86"/>
      <c r="KAQ76" s="86"/>
      <c r="KAR76" s="86"/>
      <c r="KAS76" s="86"/>
      <c r="KAT76" s="86"/>
      <c r="KAU76" s="86"/>
      <c r="KAV76" s="86"/>
      <c r="KAW76" s="86"/>
      <c r="KAX76" s="86"/>
      <c r="KAY76" s="86"/>
      <c r="KAZ76" s="86"/>
      <c r="KBA76" s="86"/>
      <c r="KBB76" s="86"/>
      <c r="KBC76" s="86"/>
      <c r="KBD76" s="86"/>
      <c r="KBE76" s="86"/>
      <c r="KBF76" s="86"/>
      <c r="KBG76" s="86"/>
      <c r="KBH76" s="86"/>
      <c r="KBI76" s="86"/>
      <c r="KBJ76" s="86"/>
      <c r="KBK76" s="86"/>
      <c r="KBL76" s="86"/>
      <c r="KBM76" s="86"/>
      <c r="KBN76" s="86"/>
      <c r="KBO76" s="86"/>
      <c r="KBP76" s="86"/>
      <c r="KBQ76" s="86"/>
      <c r="KBR76" s="86"/>
      <c r="KBS76" s="86"/>
      <c r="KBT76" s="86"/>
      <c r="KBU76" s="86"/>
      <c r="KBV76" s="86"/>
      <c r="KBW76" s="86"/>
      <c r="KBX76" s="86"/>
      <c r="KBY76" s="86"/>
      <c r="KBZ76" s="86"/>
      <c r="KCA76" s="86"/>
      <c r="KCB76" s="86"/>
      <c r="KCC76" s="86"/>
      <c r="KCD76" s="86"/>
      <c r="KCE76" s="86"/>
      <c r="KCF76" s="86"/>
      <c r="KCG76" s="86"/>
      <c r="KCH76" s="86"/>
      <c r="KCI76" s="86"/>
      <c r="KCJ76" s="86"/>
      <c r="KCK76" s="86"/>
      <c r="KCL76" s="86"/>
      <c r="KCM76" s="86"/>
      <c r="KCN76" s="86"/>
      <c r="KCO76" s="86"/>
      <c r="KCP76" s="86"/>
      <c r="KCQ76" s="86"/>
      <c r="KCR76" s="86"/>
      <c r="KCS76" s="86"/>
      <c r="KCT76" s="86"/>
      <c r="KCU76" s="86"/>
      <c r="KCV76" s="86"/>
      <c r="KCW76" s="86"/>
      <c r="KCX76" s="86"/>
      <c r="KCY76" s="86"/>
      <c r="KCZ76" s="86"/>
      <c r="KDA76" s="86"/>
      <c r="KDB76" s="86"/>
      <c r="KDC76" s="86"/>
      <c r="KDD76" s="86"/>
      <c r="KDE76" s="86"/>
      <c r="KDF76" s="86"/>
      <c r="KDG76" s="86"/>
      <c r="KDH76" s="86"/>
      <c r="KDI76" s="86"/>
      <c r="KDJ76" s="86"/>
      <c r="KDK76" s="86"/>
      <c r="KDL76" s="86"/>
      <c r="KDM76" s="86"/>
      <c r="KDN76" s="86"/>
      <c r="KDO76" s="86"/>
      <c r="KDP76" s="86"/>
      <c r="KDQ76" s="86"/>
      <c r="KDR76" s="86"/>
      <c r="KDS76" s="86"/>
      <c r="KDT76" s="86"/>
      <c r="KDU76" s="86"/>
      <c r="KDV76" s="86"/>
      <c r="KDW76" s="86"/>
      <c r="KDX76" s="86"/>
      <c r="KDY76" s="86"/>
      <c r="KDZ76" s="86"/>
      <c r="KEA76" s="86"/>
      <c r="KEB76" s="86"/>
      <c r="KEC76" s="86"/>
      <c r="KED76" s="86"/>
      <c r="KEE76" s="86"/>
      <c r="KEF76" s="86"/>
      <c r="KEG76" s="86"/>
      <c r="KEH76" s="86"/>
      <c r="KEI76" s="86"/>
      <c r="KEJ76" s="86"/>
      <c r="KEK76" s="86"/>
      <c r="KEL76" s="86"/>
      <c r="KEM76" s="86"/>
      <c r="KEN76" s="86"/>
      <c r="KEO76" s="86"/>
      <c r="KEP76" s="86"/>
      <c r="KEQ76" s="86"/>
      <c r="KER76" s="86"/>
      <c r="KES76" s="86"/>
      <c r="KET76" s="86"/>
      <c r="KEU76" s="86"/>
      <c r="KEV76" s="86"/>
      <c r="KEW76" s="86"/>
      <c r="KEX76" s="86"/>
      <c r="KEY76" s="86"/>
      <c r="KEZ76" s="86"/>
      <c r="KFA76" s="86"/>
      <c r="KFB76" s="86"/>
      <c r="KFC76" s="86"/>
      <c r="KFD76" s="86"/>
      <c r="KFE76" s="86"/>
      <c r="KFF76" s="86"/>
      <c r="KFG76" s="86"/>
      <c r="KFH76" s="86"/>
      <c r="KFI76" s="86"/>
      <c r="KFJ76" s="86"/>
      <c r="KFK76" s="86"/>
      <c r="KFL76" s="86"/>
      <c r="KFM76" s="86"/>
      <c r="KFN76" s="86"/>
      <c r="KFO76" s="86"/>
      <c r="KFP76" s="86"/>
      <c r="KFQ76" s="86"/>
      <c r="KFR76" s="86"/>
      <c r="KFS76" s="86"/>
      <c r="KFT76" s="86"/>
      <c r="KFU76" s="86"/>
      <c r="KFV76" s="86"/>
      <c r="KFW76" s="86"/>
      <c r="KFX76" s="86"/>
      <c r="KFY76" s="86"/>
      <c r="KFZ76" s="86"/>
      <c r="KGA76" s="86"/>
      <c r="KGB76" s="86"/>
      <c r="KGC76" s="86"/>
      <c r="KGD76" s="86"/>
      <c r="KGE76" s="86"/>
      <c r="KGF76" s="86"/>
      <c r="KGG76" s="86"/>
      <c r="KGH76" s="86"/>
      <c r="KGI76" s="86"/>
      <c r="KGJ76" s="86"/>
      <c r="KGK76" s="86"/>
      <c r="KGL76" s="86"/>
      <c r="KGM76" s="86"/>
      <c r="KGN76" s="86"/>
      <c r="KGO76" s="86"/>
      <c r="KGP76" s="86"/>
      <c r="KGQ76" s="86"/>
      <c r="KGR76" s="86"/>
      <c r="KGS76" s="86"/>
      <c r="KGT76" s="86"/>
      <c r="KGU76" s="86"/>
      <c r="KGV76" s="86"/>
      <c r="KGW76" s="86"/>
      <c r="KGX76" s="86"/>
      <c r="KGY76" s="86"/>
      <c r="KGZ76" s="86"/>
      <c r="KHA76" s="86"/>
      <c r="KHB76" s="86"/>
      <c r="KHC76" s="86"/>
      <c r="KHD76" s="86"/>
      <c r="KHE76" s="86"/>
      <c r="KHF76" s="86"/>
      <c r="KHG76" s="86"/>
      <c r="KHH76" s="86"/>
      <c r="KHI76" s="86"/>
      <c r="KHJ76" s="86"/>
      <c r="KHK76" s="86"/>
      <c r="KHL76" s="86"/>
      <c r="KHM76" s="86"/>
      <c r="KHN76" s="86"/>
      <c r="KHO76" s="86"/>
      <c r="KHP76" s="86"/>
      <c r="KHQ76" s="86"/>
      <c r="KHR76" s="86"/>
      <c r="KHS76" s="86"/>
      <c r="KHT76" s="86"/>
      <c r="KHU76" s="86"/>
      <c r="KHV76" s="86"/>
      <c r="KHW76" s="86"/>
      <c r="KHX76" s="86"/>
      <c r="KHY76" s="86"/>
      <c r="KHZ76" s="86"/>
      <c r="KIA76" s="86"/>
      <c r="KIB76" s="86"/>
      <c r="KIC76" s="86"/>
      <c r="KID76" s="86"/>
      <c r="KIE76" s="86"/>
      <c r="KIF76" s="86"/>
      <c r="KIG76" s="86"/>
      <c r="KIH76" s="86"/>
      <c r="KII76" s="86"/>
      <c r="KIJ76" s="86"/>
      <c r="KIK76" s="86"/>
      <c r="KIL76" s="86"/>
      <c r="KIM76" s="86"/>
      <c r="KIN76" s="86"/>
      <c r="KIO76" s="86"/>
      <c r="KIP76" s="86"/>
      <c r="KIQ76" s="86"/>
      <c r="KIR76" s="86"/>
      <c r="KIS76" s="86"/>
      <c r="KIT76" s="86"/>
      <c r="KIU76" s="86"/>
      <c r="KIV76" s="86"/>
      <c r="KIW76" s="86"/>
      <c r="KIX76" s="86"/>
      <c r="KIY76" s="86"/>
      <c r="KIZ76" s="86"/>
      <c r="KJA76" s="86"/>
      <c r="KJB76" s="86"/>
      <c r="KJC76" s="86"/>
      <c r="KJD76" s="86"/>
      <c r="KJE76" s="86"/>
      <c r="KJF76" s="86"/>
      <c r="KJG76" s="86"/>
      <c r="KJH76" s="86"/>
      <c r="KJI76" s="86"/>
      <c r="KJJ76" s="86"/>
      <c r="KJK76" s="86"/>
      <c r="KJL76" s="86"/>
      <c r="KJM76" s="86"/>
      <c r="KJN76" s="86"/>
      <c r="KJO76" s="86"/>
      <c r="KJP76" s="86"/>
      <c r="KJQ76" s="86"/>
      <c r="KJR76" s="86"/>
      <c r="KJS76" s="86"/>
      <c r="KJT76" s="86"/>
      <c r="KJU76" s="86"/>
      <c r="KJV76" s="86"/>
      <c r="KJW76" s="86"/>
      <c r="KJX76" s="86"/>
      <c r="KJY76" s="86"/>
      <c r="KJZ76" s="86"/>
      <c r="KKA76" s="86"/>
      <c r="KKB76" s="86"/>
      <c r="KKC76" s="86"/>
      <c r="KKD76" s="86"/>
      <c r="KKE76" s="86"/>
      <c r="KKF76" s="86"/>
      <c r="KKG76" s="86"/>
      <c r="KKH76" s="86"/>
      <c r="KKI76" s="86"/>
      <c r="KKJ76" s="86"/>
      <c r="KKK76" s="86"/>
      <c r="KKL76" s="86"/>
      <c r="KKM76" s="86"/>
      <c r="KKN76" s="86"/>
      <c r="KKO76" s="86"/>
      <c r="KKP76" s="86"/>
      <c r="KKQ76" s="86"/>
      <c r="KKR76" s="86"/>
      <c r="KKS76" s="86"/>
      <c r="KKT76" s="86"/>
      <c r="KKU76" s="86"/>
      <c r="KKV76" s="86"/>
      <c r="KKW76" s="86"/>
      <c r="KKX76" s="86"/>
      <c r="KKY76" s="86"/>
      <c r="KKZ76" s="86"/>
      <c r="KLA76" s="86"/>
      <c r="KLB76" s="86"/>
      <c r="KLC76" s="86"/>
      <c r="KLD76" s="86"/>
      <c r="KLE76" s="86"/>
      <c r="KLF76" s="86"/>
      <c r="KLG76" s="86"/>
      <c r="KLH76" s="86"/>
      <c r="KLI76" s="86"/>
      <c r="KLJ76" s="86"/>
      <c r="KLK76" s="86"/>
      <c r="KLL76" s="86"/>
      <c r="KLM76" s="86"/>
      <c r="KLN76" s="86"/>
      <c r="KLO76" s="86"/>
      <c r="KLP76" s="86"/>
      <c r="KLQ76" s="86"/>
      <c r="KLR76" s="86"/>
      <c r="KLS76" s="86"/>
      <c r="KLT76" s="86"/>
      <c r="KLU76" s="86"/>
      <c r="KLV76" s="86"/>
      <c r="KLW76" s="86"/>
      <c r="KLX76" s="86"/>
      <c r="KLY76" s="86"/>
      <c r="KLZ76" s="86"/>
      <c r="KMA76" s="86"/>
      <c r="KMB76" s="86"/>
      <c r="KMC76" s="86"/>
      <c r="KMD76" s="86"/>
      <c r="KME76" s="86"/>
      <c r="KMF76" s="86"/>
      <c r="KMG76" s="86"/>
      <c r="KMH76" s="86"/>
      <c r="KMI76" s="86"/>
      <c r="KMJ76" s="86"/>
      <c r="KMK76" s="86"/>
      <c r="KML76" s="86"/>
      <c r="KMM76" s="86"/>
      <c r="KMN76" s="86"/>
      <c r="KMO76" s="86"/>
      <c r="KMP76" s="86"/>
      <c r="KMQ76" s="86"/>
      <c r="KMR76" s="86"/>
      <c r="KMS76" s="86"/>
      <c r="KMT76" s="86"/>
      <c r="KMU76" s="86"/>
      <c r="KMV76" s="86"/>
      <c r="KMW76" s="86"/>
      <c r="KMX76" s="86"/>
      <c r="KMY76" s="86"/>
      <c r="KMZ76" s="86"/>
      <c r="KNA76" s="86"/>
      <c r="KNB76" s="86"/>
      <c r="KNC76" s="86"/>
      <c r="KND76" s="86"/>
      <c r="KNE76" s="86"/>
      <c r="KNF76" s="86"/>
      <c r="KNG76" s="86"/>
      <c r="KNH76" s="86"/>
      <c r="KNI76" s="86"/>
      <c r="KNJ76" s="86"/>
      <c r="KNK76" s="86"/>
      <c r="KNL76" s="86"/>
      <c r="KNM76" s="86"/>
      <c r="KNN76" s="86"/>
      <c r="KNO76" s="86"/>
      <c r="KNP76" s="86"/>
      <c r="KNQ76" s="86"/>
      <c r="KNR76" s="86"/>
      <c r="KNS76" s="86"/>
      <c r="KNT76" s="86"/>
      <c r="KNU76" s="86"/>
      <c r="KNV76" s="86"/>
      <c r="KNW76" s="86"/>
      <c r="KNX76" s="86"/>
      <c r="KNY76" s="86"/>
      <c r="KNZ76" s="86"/>
      <c r="KOA76" s="86"/>
      <c r="KOB76" s="86"/>
      <c r="KOC76" s="86"/>
      <c r="KOD76" s="86"/>
      <c r="KOE76" s="86"/>
      <c r="KOF76" s="86"/>
      <c r="KOG76" s="86"/>
      <c r="KOH76" s="86"/>
      <c r="KOI76" s="86"/>
      <c r="KOJ76" s="86"/>
      <c r="KOK76" s="86"/>
      <c r="KOL76" s="86"/>
      <c r="KOM76" s="86"/>
      <c r="KON76" s="86"/>
      <c r="KOO76" s="86"/>
      <c r="KOP76" s="86"/>
      <c r="KOQ76" s="86"/>
      <c r="KOR76" s="86"/>
      <c r="KOS76" s="86"/>
      <c r="KOT76" s="86"/>
      <c r="KOU76" s="86"/>
      <c r="KOV76" s="86"/>
      <c r="KOW76" s="86"/>
      <c r="KOX76" s="86"/>
      <c r="KOY76" s="86"/>
      <c r="KOZ76" s="86"/>
      <c r="KPA76" s="86"/>
      <c r="KPB76" s="86"/>
      <c r="KPC76" s="86"/>
      <c r="KPD76" s="86"/>
      <c r="KPE76" s="86"/>
      <c r="KPF76" s="86"/>
      <c r="KPG76" s="86"/>
      <c r="KPH76" s="86"/>
      <c r="KPI76" s="86"/>
      <c r="KPJ76" s="86"/>
      <c r="KPK76" s="86"/>
      <c r="KPL76" s="86"/>
      <c r="KPM76" s="86"/>
      <c r="KPN76" s="86"/>
      <c r="KPO76" s="86"/>
      <c r="KPP76" s="86"/>
      <c r="KPQ76" s="86"/>
      <c r="KPR76" s="86"/>
      <c r="KPS76" s="86"/>
      <c r="KPT76" s="86"/>
      <c r="KPU76" s="86"/>
      <c r="KPV76" s="86"/>
      <c r="KPW76" s="86"/>
      <c r="KPX76" s="86"/>
      <c r="KPY76" s="86"/>
      <c r="KPZ76" s="86"/>
      <c r="KQA76" s="86"/>
      <c r="KQB76" s="86"/>
      <c r="KQC76" s="86"/>
      <c r="KQD76" s="86"/>
      <c r="KQE76" s="86"/>
      <c r="KQF76" s="86"/>
      <c r="KQG76" s="86"/>
      <c r="KQH76" s="86"/>
      <c r="KQI76" s="86"/>
      <c r="KQJ76" s="86"/>
      <c r="KQK76" s="86"/>
      <c r="KQL76" s="86"/>
      <c r="KQM76" s="86"/>
      <c r="KQN76" s="86"/>
      <c r="KQO76" s="86"/>
      <c r="KQP76" s="86"/>
      <c r="KQQ76" s="86"/>
      <c r="KQR76" s="86"/>
      <c r="KQS76" s="86"/>
      <c r="KQT76" s="86"/>
      <c r="KQU76" s="86"/>
      <c r="KQV76" s="86"/>
      <c r="KQW76" s="86"/>
      <c r="KQX76" s="86"/>
      <c r="KQY76" s="86"/>
      <c r="KQZ76" s="86"/>
      <c r="KRA76" s="86"/>
      <c r="KRB76" s="86"/>
      <c r="KRC76" s="86"/>
      <c r="KRD76" s="86"/>
      <c r="KRE76" s="86"/>
      <c r="KRF76" s="86"/>
      <c r="KRG76" s="86"/>
      <c r="KRH76" s="86"/>
      <c r="KRI76" s="86"/>
      <c r="KRJ76" s="86"/>
      <c r="KRK76" s="86"/>
      <c r="KRL76" s="86"/>
      <c r="KRM76" s="86"/>
      <c r="KRN76" s="86"/>
      <c r="KRO76" s="86"/>
      <c r="KRP76" s="86"/>
      <c r="KRQ76" s="86"/>
      <c r="KRR76" s="86"/>
      <c r="KRS76" s="86"/>
      <c r="KRT76" s="86"/>
      <c r="KRU76" s="86"/>
      <c r="KRV76" s="86"/>
      <c r="KRW76" s="86"/>
      <c r="KRX76" s="86"/>
      <c r="KRY76" s="86"/>
      <c r="KRZ76" s="86"/>
      <c r="KSA76" s="86"/>
      <c r="KSB76" s="86"/>
      <c r="KSC76" s="86"/>
      <c r="KSD76" s="86"/>
      <c r="KSE76" s="86"/>
      <c r="KSF76" s="86"/>
      <c r="KSG76" s="86"/>
      <c r="KSH76" s="86"/>
      <c r="KSI76" s="86"/>
      <c r="KSJ76" s="86"/>
      <c r="KSK76" s="86"/>
      <c r="KSL76" s="86"/>
      <c r="KSM76" s="86"/>
      <c r="KSN76" s="86"/>
      <c r="KSO76" s="86"/>
      <c r="KSP76" s="86"/>
      <c r="KSQ76" s="86"/>
      <c r="KSR76" s="86"/>
      <c r="KSS76" s="86"/>
      <c r="KST76" s="86"/>
      <c r="KSU76" s="86"/>
      <c r="KSV76" s="86"/>
      <c r="KSW76" s="86"/>
      <c r="KSX76" s="86"/>
      <c r="KSY76" s="86"/>
      <c r="KSZ76" s="86"/>
      <c r="KTA76" s="86"/>
      <c r="KTB76" s="86"/>
      <c r="KTC76" s="86"/>
      <c r="KTD76" s="86"/>
      <c r="KTE76" s="86"/>
      <c r="KTF76" s="86"/>
      <c r="KTG76" s="86"/>
      <c r="KTH76" s="86"/>
      <c r="KTI76" s="86"/>
      <c r="KTJ76" s="86"/>
      <c r="KTK76" s="86"/>
      <c r="KTL76" s="86"/>
      <c r="KTM76" s="86"/>
      <c r="KTN76" s="86"/>
      <c r="KTO76" s="86"/>
      <c r="KTP76" s="86"/>
      <c r="KTQ76" s="86"/>
      <c r="KTR76" s="86"/>
      <c r="KTS76" s="86"/>
      <c r="KTT76" s="86"/>
      <c r="KTU76" s="86"/>
      <c r="KTV76" s="86"/>
      <c r="KTW76" s="86"/>
      <c r="KTX76" s="86"/>
      <c r="KTY76" s="86"/>
      <c r="KTZ76" s="86"/>
      <c r="KUA76" s="86"/>
      <c r="KUB76" s="86"/>
      <c r="KUC76" s="86"/>
      <c r="KUD76" s="86"/>
      <c r="KUE76" s="86"/>
      <c r="KUF76" s="86"/>
      <c r="KUG76" s="86"/>
      <c r="KUH76" s="86"/>
      <c r="KUI76" s="86"/>
      <c r="KUJ76" s="86"/>
      <c r="KUK76" s="86"/>
      <c r="KUL76" s="86"/>
      <c r="KUM76" s="86"/>
      <c r="KUN76" s="86"/>
      <c r="KUO76" s="86"/>
      <c r="KUP76" s="86"/>
      <c r="KUQ76" s="86"/>
      <c r="KUR76" s="86"/>
      <c r="KUS76" s="86"/>
      <c r="KUT76" s="86"/>
      <c r="KUU76" s="86"/>
      <c r="KUV76" s="86"/>
      <c r="KUW76" s="86"/>
      <c r="KUX76" s="86"/>
      <c r="KUY76" s="86"/>
      <c r="KUZ76" s="86"/>
      <c r="KVA76" s="86"/>
      <c r="KVB76" s="86"/>
      <c r="KVC76" s="86"/>
      <c r="KVD76" s="86"/>
      <c r="KVE76" s="86"/>
      <c r="KVF76" s="86"/>
      <c r="KVG76" s="86"/>
      <c r="KVH76" s="86"/>
      <c r="KVI76" s="86"/>
      <c r="KVJ76" s="86"/>
      <c r="KVK76" s="86"/>
      <c r="KVL76" s="86"/>
      <c r="KVM76" s="86"/>
      <c r="KVN76" s="86"/>
      <c r="KVO76" s="86"/>
      <c r="KVP76" s="86"/>
      <c r="KVQ76" s="86"/>
      <c r="KVR76" s="86"/>
      <c r="KVS76" s="86"/>
      <c r="KVT76" s="86"/>
      <c r="KVU76" s="86"/>
      <c r="KVV76" s="86"/>
      <c r="KVW76" s="86"/>
      <c r="KVX76" s="86"/>
      <c r="KVY76" s="86"/>
      <c r="KVZ76" s="86"/>
      <c r="KWA76" s="86"/>
      <c r="KWB76" s="86"/>
      <c r="KWC76" s="86"/>
      <c r="KWD76" s="86"/>
      <c r="KWE76" s="86"/>
      <c r="KWF76" s="86"/>
      <c r="KWG76" s="86"/>
      <c r="KWH76" s="86"/>
      <c r="KWI76" s="86"/>
      <c r="KWJ76" s="86"/>
      <c r="KWK76" s="86"/>
      <c r="KWL76" s="86"/>
      <c r="KWM76" s="86"/>
      <c r="KWN76" s="86"/>
      <c r="KWO76" s="86"/>
      <c r="KWP76" s="86"/>
      <c r="KWQ76" s="86"/>
      <c r="KWR76" s="86"/>
      <c r="KWS76" s="86"/>
      <c r="KWT76" s="86"/>
      <c r="KWU76" s="86"/>
      <c r="KWV76" s="86"/>
      <c r="KWW76" s="86"/>
      <c r="KWX76" s="86"/>
      <c r="KWY76" s="86"/>
      <c r="KWZ76" s="86"/>
      <c r="KXA76" s="86"/>
      <c r="KXB76" s="86"/>
      <c r="KXC76" s="86"/>
      <c r="KXD76" s="86"/>
      <c r="KXE76" s="86"/>
      <c r="KXF76" s="86"/>
      <c r="KXG76" s="86"/>
      <c r="KXH76" s="86"/>
      <c r="KXI76" s="86"/>
      <c r="KXJ76" s="86"/>
      <c r="KXK76" s="86"/>
      <c r="KXL76" s="86"/>
      <c r="KXM76" s="86"/>
      <c r="KXN76" s="86"/>
      <c r="KXO76" s="86"/>
      <c r="KXP76" s="86"/>
      <c r="KXQ76" s="86"/>
      <c r="KXR76" s="86"/>
      <c r="KXS76" s="86"/>
      <c r="KXT76" s="86"/>
      <c r="KXU76" s="86"/>
      <c r="KXV76" s="86"/>
      <c r="KXW76" s="86"/>
      <c r="KXX76" s="86"/>
      <c r="KXY76" s="86"/>
      <c r="KXZ76" s="86"/>
      <c r="KYA76" s="86"/>
      <c r="KYB76" s="86"/>
      <c r="KYC76" s="86"/>
      <c r="KYD76" s="86"/>
      <c r="KYE76" s="86"/>
      <c r="KYF76" s="86"/>
      <c r="KYG76" s="86"/>
      <c r="KYH76" s="86"/>
      <c r="KYI76" s="86"/>
      <c r="KYJ76" s="86"/>
      <c r="KYK76" s="86"/>
      <c r="KYL76" s="86"/>
      <c r="KYM76" s="86"/>
      <c r="KYN76" s="86"/>
      <c r="KYO76" s="86"/>
      <c r="KYP76" s="86"/>
      <c r="KYQ76" s="86"/>
      <c r="KYR76" s="86"/>
      <c r="KYS76" s="86"/>
      <c r="KYT76" s="86"/>
      <c r="KYU76" s="86"/>
      <c r="KYV76" s="86"/>
      <c r="KYW76" s="86"/>
      <c r="KYX76" s="86"/>
      <c r="KYY76" s="86"/>
      <c r="KYZ76" s="86"/>
      <c r="KZA76" s="86"/>
      <c r="KZB76" s="86"/>
      <c r="KZC76" s="86"/>
      <c r="KZD76" s="86"/>
      <c r="KZE76" s="86"/>
      <c r="KZF76" s="86"/>
      <c r="KZG76" s="86"/>
      <c r="KZH76" s="86"/>
      <c r="KZI76" s="86"/>
      <c r="KZJ76" s="86"/>
      <c r="KZK76" s="86"/>
      <c r="KZL76" s="86"/>
      <c r="KZM76" s="86"/>
      <c r="KZN76" s="86"/>
      <c r="KZO76" s="86"/>
      <c r="KZP76" s="86"/>
      <c r="KZQ76" s="86"/>
      <c r="KZR76" s="86"/>
      <c r="KZS76" s="86"/>
      <c r="KZT76" s="86"/>
      <c r="KZU76" s="86"/>
      <c r="KZV76" s="86"/>
      <c r="KZW76" s="86"/>
      <c r="KZX76" s="86"/>
      <c r="KZY76" s="86"/>
      <c r="KZZ76" s="86"/>
      <c r="LAA76" s="86"/>
      <c r="LAB76" s="86"/>
      <c r="LAC76" s="86"/>
      <c r="LAD76" s="86"/>
      <c r="LAE76" s="86"/>
      <c r="LAF76" s="86"/>
      <c r="LAG76" s="86"/>
      <c r="LAH76" s="86"/>
      <c r="LAI76" s="86"/>
      <c r="LAJ76" s="86"/>
      <c r="LAK76" s="86"/>
      <c r="LAL76" s="86"/>
      <c r="LAM76" s="86"/>
      <c r="LAN76" s="86"/>
      <c r="LAO76" s="86"/>
      <c r="LAP76" s="86"/>
      <c r="LAQ76" s="86"/>
      <c r="LAR76" s="86"/>
      <c r="LAS76" s="86"/>
      <c r="LAT76" s="86"/>
      <c r="LAU76" s="86"/>
      <c r="LAV76" s="86"/>
      <c r="LAW76" s="86"/>
      <c r="LAX76" s="86"/>
      <c r="LAY76" s="86"/>
      <c r="LAZ76" s="86"/>
      <c r="LBA76" s="86"/>
      <c r="LBB76" s="86"/>
      <c r="LBC76" s="86"/>
      <c r="LBD76" s="86"/>
      <c r="LBE76" s="86"/>
      <c r="LBF76" s="86"/>
      <c r="LBG76" s="86"/>
      <c r="LBH76" s="86"/>
      <c r="LBI76" s="86"/>
      <c r="LBJ76" s="86"/>
      <c r="LBK76" s="86"/>
      <c r="LBL76" s="86"/>
      <c r="LBM76" s="86"/>
      <c r="LBN76" s="86"/>
      <c r="LBO76" s="86"/>
      <c r="LBP76" s="86"/>
      <c r="LBQ76" s="86"/>
      <c r="LBR76" s="86"/>
      <c r="LBS76" s="86"/>
      <c r="LBT76" s="86"/>
      <c r="LBU76" s="86"/>
      <c r="LBV76" s="86"/>
      <c r="LBW76" s="86"/>
      <c r="LBX76" s="86"/>
      <c r="LBY76" s="86"/>
      <c r="LBZ76" s="86"/>
      <c r="LCA76" s="86"/>
      <c r="LCB76" s="86"/>
      <c r="LCC76" s="86"/>
      <c r="LCD76" s="86"/>
      <c r="LCE76" s="86"/>
      <c r="LCF76" s="86"/>
      <c r="LCG76" s="86"/>
      <c r="LCH76" s="86"/>
      <c r="LCI76" s="86"/>
      <c r="LCJ76" s="86"/>
      <c r="LCK76" s="86"/>
      <c r="LCL76" s="86"/>
      <c r="LCM76" s="86"/>
      <c r="LCN76" s="86"/>
      <c r="LCO76" s="86"/>
      <c r="LCP76" s="86"/>
      <c r="LCQ76" s="86"/>
      <c r="LCR76" s="86"/>
      <c r="LCS76" s="86"/>
      <c r="LCT76" s="86"/>
      <c r="LCU76" s="86"/>
      <c r="LCV76" s="86"/>
      <c r="LCW76" s="86"/>
      <c r="LCX76" s="86"/>
      <c r="LCY76" s="86"/>
      <c r="LCZ76" s="86"/>
      <c r="LDA76" s="86"/>
      <c r="LDB76" s="86"/>
      <c r="LDC76" s="86"/>
      <c r="LDD76" s="86"/>
      <c r="LDE76" s="86"/>
      <c r="LDF76" s="86"/>
      <c r="LDG76" s="86"/>
      <c r="LDH76" s="86"/>
      <c r="LDI76" s="86"/>
      <c r="LDJ76" s="86"/>
      <c r="LDK76" s="86"/>
      <c r="LDL76" s="86"/>
      <c r="LDM76" s="86"/>
      <c r="LDN76" s="86"/>
      <c r="LDO76" s="86"/>
      <c r="LDP76" s="86"/>
      <c r="LDQ76" s="86"/>
      <c r="LDR76" s="86"/>
      <c r="LDS76" s="86"/>
      <c r="LDT76" s="86"/>
      <c r="LDU76" s="86"/>
      <c r="LDV76" s="86"/>
      <c r="LDW76" s="86"/>
      <c r="LDX76" s="86"/>
      <c r="LDY76" s="86"/>
      <c r="LDZ76" s="86"/>
      <c r="LEA76" s="86"/>
      <c r="LEB76" s="86"/>
      <c r="LEC76" s="86"/>
      <c r="LED76" s="86"/>
      <c r="LEE76" s="86"/>
      <c r="LEF76" s="86"/>
      <c r="LEG76" s="86"/>
      <c r="LEH76" s="86"/>
      <c r="LEI76" s="86"/>
      <c r="LEJ76" s="86"/>
      <c r="LEK76" s="86"/>
      <c r="LEL76" s="86"/>
      <c r="LEM76" s="86"/>
      <c r="LEN76" s="86"/>
      <c r="LEO76" s="86"/>
      <c r="LEP76" s="86"/>
      <c r="LEQ76" s="86"/>
      <c r="LER76" s="86"/>
      <c r="LES76" s="86"/>
      <c r="LET76" s="86"/>
      <c r="LEU76" s="86"/>
      <c r="LEV76" s="86"/>
      <c r="LEW76" s="86"/>
      <c r="LEX76" s="86"/>
      <c r="LEY76" s="86"/>
      <c r="LEZ76" s="86"/>
      <c r="LFA76" s="86"/>
      <c r="LFB76" s="86"/>
      <c r="LFC76" s="86"/>
      <c r="LFD76" s="86"/>
      <c r="LFE76" s="86"/>
      <c r="LFF76" s="86"/>
      <c r="LFG76" s="86"/>
      <c r="LFH76" s="86"/>
      <c r="LFI76" s="86"/>
      <c r="LFJ76" s="86"/>
      <c r="LFK76" s="86"/>
      <c r="LFL76" s="86"/>
      <c r="LFM76" s="86"/>
      <c r="LFN76" s="86"/>
      <c r="LFO76" s="86"/>
      <c r="LFP76" s="86"/>
      <c r="LFQ76" s="86"/>
      <c r="LFR76" s="86"/>
      <c r="LFS76" s="86"/>
      <c r="LFT76" s="86"/>
      <c r="LFU76" s="86"/>
      <c r="LFV76" s="86"/>
      <c r="LFW76" s="86"/>
      <c r="LFX76" s="86"/>
      <c r="LFY76" s="86"/>
      <c r="LFZ76" s="86"/>
      <c r="LGA76" s="86"/>
      <c r="LGB76" s="86"/>
      <c r="LGC76" s="86"/>
      <c r="LGD76" s="86"/>
      <c r="LGE76" s="86"/>
      <c r="LGF76" s="86"/>
      <c r="LGG76" s="86"/>
      <c r="LGH76" s="86"/>
      <c r="LGI76" s="86"/>
      <c r="LGJ76" s="86"/>
      <c r="LGK76" s="86"/>
      <c r="LGL76" s="86"/>
      <c r="LGM76" s="86"/>
      <c r="LGN76" s="86"/>
      <c r="LGO76" s="86"/>
      <c r="LGP76" s="86"/>
      <c r="LGQ76" s="86"/>
      <c r="LGR76" s="86"/>
      <c r="LGS76" s="86"/>
      <c r="LGT76" s="86"/>
      <c r="LGU76" s="86"/>
      <c r="LGV76" s="86"/>
      <c r="LGW76" s="86"/>
      <c r="LGX76" s="86"/>
      <c r="LGY76" s="86"/>
      <c r="LGZ76" s="86"/>
      <c r="LHA76" s="86"/>
      <c r="LHB76" s="86"/>
      <c r="LHC76" s="86"/>
      <c r="LHD76" s="86"/>
      <c r="LHE76" s="86"/>
      <c r="LHF76" s="86"/>
      <c r="LHG76" s="86"/>
      <c r="LHH76" s="86"/>
      <c r="LHI76" s="86"/>
      <c r="LHJ76" s="86"/>
      <c r="LHK76" s="86"/>
      <c r="LHL76" s="86"/>
      <c r="LHM76" s="86"/>
      <c r="LHN76" s="86"/>
      <c r="LHO76" s="86"/>
      <c r="LHP76" s="86"/>
      <c r="LHQ76" s="86"/>
      <c r="LHR76" s="86"/>
      <c r="LHS76" s="86"/>
      <c r="LHT76" s="86"/>
      <c r="LHU76" s="86"/>
      <c r="LHV76" s="86"/>
      <c r="LHW76" s="86"/>
      <c r="LHX76" s="86"/>
      <c r="LHY76" s="86"/>
      <c r="LHZ76" s="86"/>
      <c r="LIA76" s="86"/>
      <c r="LIB76" s="86"/>
      <c r="LIC76" s="86"/>
      <c r="LID76" s="86"/>
      <c r="LIE76" s="86"/>
      <c r="LIF76" s="86"/>
      <c r="LIG76" s="86"/>
      <c r="LIH76" s="86"/>
      <c r="LII76" s="86"/>
      <c r="LIJ76" s="86"/>
      <c r="LIK76" s="86"/>
      <c r="LIL76" s="86"/>
      <c r="LIM76" s="86"/>
      <c r="LIN76" s="86"/>
      <c r="LIO76" s="86"/>
      <c r="LIP76" s="86"/>
      <c r="LIQ76" s="86"/>
      <c r="LIR76" s="86"/>
      <c r="LIS76" s="86"/>
      <c r="LIT76" s="86"/>
      <c r="LIU76" s="86"/>
      <c r="LIV76" s="86"/>
      <c r="LIW76" s="86"/>
      <c r="LIX76" s="86"/>
      <c r="LIY76" s="86"/>
      <c r="LIZ76" s="86"/>
      <c r="LJA76" s="86"/>
      <c r="LJB76" s="86"/>
      <c r="LJC76" s="86"/>
      <c r="LJD76" s="86"/>
      <c r="LJE76" s="86"/>
      <c r="LJF76" s="86"/>
      <c r="LJG76" s="86"/>
      <c r="LJH76" s="86"/>
      <c r="LJI76" s="86"/>
      <c r="LJJ76" s="86"/>
      <c r="LJK76" s="86"/>
      <c r="LJL76" s="86"/>
      <c r="LJM76" s="86"/>
      <c r="LJN76" s="86"/>
      <c r="LJO76" s="86"/>
      <c r="LJP76" s="86"/>
      <c r="LJQ76" s="86"/>
      <c r="LJR76" s="86"/>
      <c r="LJS76" s="86"/>
      <c r="LJT76" s="86"/>
      <c r="LJU76" s="86"/>
      <c r="LJV76" s="86"/>
      <c r="LJW76" s="86"/>
      <c r="LJX76" s="86"/>
      <c r="LJY76" s="86"/>
      <c r="LJZ76" s="86"/>
      <c r="LKA76" s="86"/>
      <c r="LKB76" s="86"/>
      <c r="LKC76" s="86"/>
      <c r="LKD76" s="86"/>
      <c r="LKE76" s="86"/>
      <c r="LKF76" s="86"/>
      <c r="LKG76" s="86"/>
      <c r="LKH76" s="86"/>
      <c r="LKI76" s="86"/>
      <c r="LKJ76" s="86"/>
      <c r="LKK76" s="86"/>
      <c r="LKL76" s="86"/>
      <c r="LKM76" s="86"/>
      <c r="LKN76" s="86"/>
      <c r="LKO76" s="86"/>
      <c r="LKP76" s="86"/>
      <c r="LKQ76" s="86"/>
      <c r="LKR76" s="86"/>
      <c r="LKS76" s="86"/>
      <c r="LKT76" s="86"/>
      <c r="LKU76" s="86"/>
      <c r="LKV76" s="86"/>
      <c r="LKW76" s="86"/>
      <c r="LKX76" s="86"/>
      <c r="LKY76" s="86"/>
      <c r="LKZ76" s="86"/>
      <c r="LLA76" s="86"/>
      <c r="LLB76" s="86"/>
      <c r="LLC76" s="86"/>
      <c r="LLD76" s="86"/>
      <c r="LLE76" s="86"/>
      <c r="LLF76" s="86"/>
      <c r="LLG76" s="86"/>
      <c r="LLH76" s="86"/>
      <c r="LLI76" s="86"/>
      <c r="LLJ76" s="86"/>
      <c r="LLK76" s="86"/>
      <c r="LLL76" s="86"/>
      <c r="LLM76" s="86"/>
      <c r="LLN76" s="86"/>
      <c r="LLO76" s="86"/>
      <c r="LLP76" s="86"/>
      <c r="LLQ76" s="86"/>
      <c r="LLR76" s="86"/>
      <c r="LLS76" s="86"/>
      <c r="LLT76" s="86"/>
      <c r="LLU76" s="86"/>
      <c r="LLV76" s="86"/>
      <c r="LLW76" s="86"/>
      <c r="LLX76" s="86"/>
      <c r="LLY76" s="86"/>
      <c r="LLZ76" s="86"/>
      <c r="LMA76" s="86"/>
      <c r="LMB76" s="86"/>
      <c r="LMC76" s="86"/>
      <c r="LMD76" s="86"/>
      <c r="LME76" s="86"/>
      <c r="LMF76" s="86"/>
      <c r="LMG76" s="86"/>
      <c r="LMH76" s="86"/>
      <c r="LMI76" s="86"/>
      <c r="LMJ76" s="86"/>
      <c r="LMK76" s="86"/>
      <c r="LML76" s="86"/>
      <c r="LMM76" s="86"/>
      <c r="LMN76" s="86"/>
      <c r="LMO76" s="86"/>
      <c r="LMP76" s="86"/>
      <c r="LMQ76" s="86"/>
      <c r="LMR76" s="86"/>
      <c r="LMS76" s="86"/>
      <c r="LMT76" s="86"/>
      <c r="LMU76" s="86"/>
      <c r="LMV76" s="86"/>
      <c r="LMW76" s="86"/>
      <c r="LMX76" s="86"/>
      <c r="LMY76" s="86"/>
      <c r="LMZ76" s="86"/>
      <c r="LNA76" s="86"/>
      <c r="LNB76" s="86"/>
      <c r="LNC76" s="86"/>
      <c r="LND76" s="86"/>
      <c r="LNE76" s="86"/>
      <c r="LNF76" s="86"/>
      <c r="LNG76" s="86"/>
      <c r="LNH76" s="86"/>
      <c r="LNI76" s="86"/>
      <c r="LNJ76" s="86"/>
      <c r="LNK76" s="86"/>
      <c r="LNL76" s="86"/>
      <c r="LNM76" s="86"/>
      <c r="LNN76" s="86"/>
      <c r="LNO76" s="86"/>
      <c r="LNP76" s="86"/>
      <c r="LNQ76" s="86"/>
      <c r="LNR76" s="86"/>
      <c r="LNS76" s="86"/>
      <c r="LNT76" s="86"/>
      <c r="LNU76" s="86"/>
      <c r="LNV76" s="86"/>
      <c r="LNW76" s="86"/>
      <c r="LNX76" s="86"/>
      <c r="LNY76" s="86"/>
      <c r="LNZ76" s="86"/>
      <c r="LOA76" s="86"/>
      <c r="LOB76" s="86"/>
      <c r="LOC76" s="86"/>
      <c r="LOD76" s="86"/>
      <c r="LOE76" s="86"/>
      <c r="LOF76" s="86"/>
      <c r="LOG76" s="86"/>
      <c r="LOH76" s="86"/>
      <c r="LOI76" s="86"/>
      <c r="LOJ76" s="86"/>
      <c r="LOK76" s="86"/>
      <c r="LOL76" s="86"/>
      <c r="LOM76" s="86"/>
      <c r="LON76" s="86"/>
      <c r="LOO76" s="86"/>
      <c r="LOP76" s="86"/>
      <c r="LOQ76" s="86"/>
      <c r="LOR76" s="86"/>
      <c r="LOS76" s="86"/>
      <c r="LOT76" s="86"/>
      <c r="LOU76" s="86"/>
      <c r="LOV76" s="86"/>
      <c r="LOW76" s="86"/>
      <c r="LOX76" s="86"/>
      <c r="LOY76" s="86"/>
      <c r="LOZ76" s="86"/>
      <c r="LPA76" s="86"/>
      <c r="LPB76" s="86"/>
      <c r="LPC76" s="86"/>
      <c r="LPD76" s="86"/>
      <c r="LPE76" s="86"/>
      <c r="LPF76" s="86"/>
      <c r="LPG76" s="86"/>
      <c r="LPH76" s="86"/>
      <c r="LPI76" s="86"/>
      <c r="LPJ76" s="86"/>
      <c r="LPK76" s="86"/>
      <c r="LPL76" s="86"/>
      <c r="LPM76" s="86"/>
      <c r="LPN76" s="86"/>
      <c r="LPO76" s="86"/>
      <c r="LPP76" s="86"/>
      <c r="LPQ76" s="86"/>
      <c r="LPR76" s="86"/>
      <c r="LPS76" s="86"/>
      <c r="LPT76" s="86"/>
      <c r="LPU76" s="86"/>
      <c r="LPV76" s="86"/>
      <c r="LPW76" s="86"/>
      <c r="LPX76" s="86"/>
      <c r="LPY76" s="86"/>
      <c r="LPZ76" s="86"/>
      <c r="LQA76" s="86"/>
      <c r="LQB76" s="86"/>
      <c r="LQC76" s="86"/>
      <c r="LQD76" s="86"/>
      <c r="LQE76" s="86"/>
      <c r="LQF76" s="86"/>
      <c r="LQG76" s="86"/>
      <c r="LQH76" s="86"/>
      <c r="LQI76" s="86"/>
      <c r="LQJ76" s="86"/>
      <c r="LQK76" s="86"/>
      <c r="LQL76" s="86"/>
      <c r="LQM76" s="86"/>
      <c r="LQN76" s="86"/>
      <c r="LQO76" s="86"/>
      <c r="LQP76" s="86"/>
      <c r="LQQ76" s="86"/>
      <c r="LQR76" s="86"/>
      <c r="LQS76" s="86"/>
      <c r="LQT76" s="86"/>
      <c r="LQU76" s="86"/>
      <c r="LQV76" s="86"/>
      <c r="LQW76" s="86"/>
      <c r="LQX76" s="86"/>
      <c r="LQY76" s="86"/>
      <c r="LQZ76" s="86"/>
      <c r="LRA76" s="86"/>
      <c r="LRB76" s="86"/>
      <c r="LRC76" s="86"/>
      <c r="LRD76" s="86"/>
      <c r="LRE76" s="86"/>
      <c r="LRF76" s="86"/>
      <c r="LRG76" s="86"/>
      <c r="LRH76" s="86"/>
      <c r="LRI76" s="86"/>
      <c r="LRJ76" s="86"/>
      <c r="LRK76" s="86"/>
      <c r="LRL76" s="86"/>
      <c r="LRM76" s="86"/>
      <c r="LRN76" s="86"/>
      <c r="LRO76" s="86"/>
      <c r="LRP76" s="86"/>
      <c r="LRQ76" s="86"/>
      <c r="LRR76" s="86"/>
      <c r="LRS76" s="86"/>
      <c r="LRT76" s="86"/>
      <c r="LRU76" s="86"/>
      <c r="LRV76" s="86"/>
      <c r="LRW76" s="86"/>
      <c r="LRX76" s="86"/>
      <c r="LRY76" s="86"/>
      <c r="LRZ76" s="86"/>
      <c r="LSA76" s="86"/>
      <c r="LSB76" s="86"/>
      <c r="LSC76" s="86"/>
      <c r="LSD76" s="86"/>
      <c r="LSE76" s="86"/>
      <c r="LSF76" s="86"/>
      <c r="LSG76" s="86"/>
      <c r="LSH76" s="86"/>
      <c r="LSI76" s="86"/>
      <c r="LSJ76" s="86"/>
      <c r="LSK76" s="86"/>
      <c r="LSL76" s="86"/>
      <c r="LSM76" s="86"/>
      <c r="LSN76" s="86"/>
      <c r="LSO76" s="86"/>
      <c r="LSP76" s="86"/>
      <c r="LSQ76" s="86"/>
      <c r="LSR76" s="86"/>
      <c r="LSS76" s="86"/>
      <c r="LST76" s="86"/>
      <c r="LSU76" s="86"/>
      <c r="LSV76" s="86"/>
      <c r="LSW76" s="86"/>
      <c r="LSX76" s="86"/>
      <c r="LSY76" s="86"/>
      <c r="LSZ76" s="86"/>
      <c r="LTA76" s="86"/>
      <c r="LTB76" s="86"/>
      <c r="LTC76" s="86"/>
      <c r="LTD76" s="86"/>
      <c r="LTE76" s="86"/>
      <c r="LTF76" s="86"/>
      <c r="LTG76" s="86"/>
      <c r="LTH76" s="86"/>
      <c r="LTI76" s="86"/>
      <c r="LTJ76" s="86"/>
      <c r="LTK76" s="86"/>
      <c r="LTL76" s="86"/>
      <c r="LTM76" s="86"/>
      <c r="LTN76" s="86"/>
      <c r="LTO76" s="86"/>
      <c r="LTP76" s="86"/>
      <c r="LTQ76" s="86"/>
      <c r="LTR76" s="86"/>
      <c r="LTS76" s="86"/>
      <c r="LTT76" s="86"/>
      <c r="LTU76" s="86"/>
      <c r="LTV76" s="86"/>
      <c r="LTW76" s="86"/>
      <c r="LTX76" s="86"/>
      <c r="LTY76" s="86"/>
      <c r="LTZ76" s="86"/>
      <c r="LUA76" s="86"/>
      <c r="LUB76" s="86"/>
      <c r="LUC76" s="86"/>
      <c r="LUD76" s="86"/>
      <c r="LUE76" s="86"/>
      <c r="LUF76" s="86"/>
      <c r="LUG76" s="86"/>
      <c r="LUH76" s="86"/>
      <c r="LUI76" s="86"/>
      <c r="LUJ76" s="86"/>
      <c r="LUK76" s="86"/>
      <c r="LUL76" s="86"/>
      <c r="LUM76" s="86"/>
      <c r="LUN76" s="86"/>
      <c r="LUO76" s="86"/>
      <c r="LUP76" s="86"/>
      <c r="LUQ76" s="86"/>
      <c r="LUR76" s="86"/>
      <c r="LUS76" s="86"/>
      <c r="LUT76" s="86"/>
      <c r="LUU76" s="86"/>
      <c r="LUV76" s="86"/>
      <c r="LUW76" s="86"/>
      <c r="LUX76" s="86"/>
      <c r="LUY76" s="86"/>
      <c r="LUZ76" s="86"/>
      <c r="LVA76" s="86"/>
      <c r="LVB76" s="86"/>
      <c r="LVC76" s="86"/>
      <c r="LVD76" s="86"/>
      <c r="LVE76" s="86"/>
      <c r="LVF76" s="86"/>
      <c r="LVG76" s="86"/>
      <c r="LVH76" s="86"/>
      <c r="LVI76" s="86"/>
      <c r="LVJ76" s="86"/>
      <c r="LVK76" s="86"/>
      <c r="LVL76" s="86"/>
      <c r="LVM76" s="86"/>
      <c r="LVN76" s="86"/>
      <c r="LVO76" s="86"/>
      <c r="LVP76" s="86"/>
      <c r="LVQ76" s="86"/>
      <c r="LVR76" s="86"/>
      <c r="LVS76" s="86"/>
      <c r="LVT76" s="86"/>
      <c r="LVU76" s="86"/>
      <c r="LVV76" s="86"/>
      <c r="LVW76" s="86"/>
      <c r="LVX76" s="86"/>
      <c r="LVY76" s="86"/>
      <c r="LVZ76" s="86"/>
      <c r="LWA76" s="86"/>
      <c r="LWB76" s="86"/>
      <c r="LWC76" s="86"/>
      <c r="LWD76" s="86"/>
      <c r="LWE76" s="86"/>
      <c r="LWF76" s="86"/>
      <c r="LWG76" s="86"/>
      <c r="LWH76" s="86"/>
      <c r="LWI76" s="86"/>
      <c r="LWJ76" s="86"/>
      <c r="LWK76" s="86"/>
      <c r="LWL76" s="86"/>
      <c r="LWM76" s="86"/>
      <c r="LWN76" s="86"/>
      <c r="LWO76" s="86"/>
      <c r="LWP76" s="86"/>
      <c r="LWQ76" s="86"/>
      <c r="LWR76" s="86"/>
      <c r="LWS76" s="86"/>
      <c r="LWT76" s="86"/>
      <c r="LWU76" s="86"/>
      <c r="LWV76" s="86"/>
      <c r="LWW76" s="86"/>
      <c r="LWX76" s="86"/>
      <c r="LWY76" s="86"/>
      <c r="LWZ76" s="86"/>
      <c r="LXA76" s="86"/>
      <c r="LXB76" s="86"/>
      <c r="LXC76" s="86"/>
      <c r="LXD76" s="86"/>
      <c r="LXE76" s="86"/>
      <c r="LXF76" s="86"/>
      <c r="LXG76" s="86"/>
      <c r="LXH76" s="86"/>
      <c r="LXI76" s="86"/>
      <c r="LXJ76" s="86"/>
      <c r="LXK76" s="86"/>
      <c r="LXL76" s="86"/>
      <c r="LXM76" s="86"/>
      <c r="LXN76" s="86"/>
      <c r="LXO76" s="86"/>
      <c r="LXP76" s="86"/>
      <c r="LXQ76" s="86"/>
      <c r="LXR76" s="86"/>
      <c r="LXS76" s="86"/>
      <c r="LXT76" s="86"/>
      <c r="LXU76" s="86"/>
      <c r="LXV76" s="86"/>
      <c r="LXW76" s="86"/>
      <c r="LXX76" s="86"/>
      <c r="LXY76" s="86"/>
      <c r="LXZ76" s="86"/>
      <c r="LYA76" s="86"/>
      <c r="LYB76" s="86"/>
      <c r="LYC76" s="86"/>
      <c r="LYD76" s="86"/>
      <c r="LYE76" s="86"/>
      <c r="LYF76" s="86"/>
      <c r="LYG76" s="86"/>
      <c r="LYH76" s="86"/>
      <c r="LYI76" s="86"/>
      <c r="LYJ76" s="86"/>
      <c r="LYK76" s="86"/>
      <c r="LYL76" s="86"/>
      <c r="LYM76" s="86"/>
      <c r="LYN76" s="86"/>
      <c r="LYO76" s="86"/>
      <c r="LYP76" s="86"/>
      <c r="LYQ76" s="86"/>
      <c r="LYR76" s="86"/>
      <c r="LYS76" s="86"/>
      <c r="LYT76" s="86"/>
      <c r="LYU76" s="86"/>
      <c r="LYV76" s="86"/>
      <c r="LYW76" s="86"/>
      <c r="LYX76" s="86"/>
      <c r="LYY76" s="86"/>
      <c r="LYZ76" s="86"/>
      <c r="LZA76" s="86"/>
      <c r="LZB76" s="86"/>
      <c r="LZC76" s="86"/>
      <c r="LZD76" s="86"/>
      <c r="LZE76" s="86"/>
      <c r="LZF76" s="86"/>
      <c r="LZG76" s="86"/>
      <c r="LZH76" s="86"/>
      <c r="LZI76" s="86"/>
      <c r="LZJ76" s="86"/>
      <c r="LZK76" s="86"/>
      <c r="LZL76" s="86"/>
      <c r="LZM76" s="86"/>
      <c r="LZN76" s="86"/>
      <c r="LZO76" s="86"/>
      <c r="LZP76" s="86"/>
      <c r="LZQ76" s="86"/>
      <c r="LZR76" s="86"/>
      <c r="LZS76" s="86"/>
      <c r="LZT76" s="86"/>
      <c r="LZU76" s="86"/>
      <c r="LZV76" s="86"/>
      <c r="LZW76" s="86"/>
      <c r="LZX76" s="86"/>
      <c r="LZY76" s="86"/>
      <c r="LZZ76" s="86"/>
      <c r="MAA76" s="86"/>
      <c r="MAB76" s="86"/>
      <c r="MAC76" s="86"/>
      <c r="MAD76" s="86"/>
      <c r="MAE76" s="86"/>
      <c r="MAF76" s="86"/>
      <c r="MAG76" s="86"/>
      <c r="MAH76" s="86"/>
      <c r="MAI76" s="86"/>
      <c r="MAJ76" s="86"/>
      <c r="MAK76" s="86"/>
      <c r="MAL76" s="86"/>
      <c r="MAM76" s="86"/>
      <c r="MAN76" s="86"/>
      <c r="MAO76" s="86"/>
      <c r="MAP76" s="86"/>
      <c r="MAQ76" s="86"/>
      <c r="MAR76" s="86"/>
      <c r="MAS76" s="86"/>
      <c r="MAT76" s="86"/>
      <c r="MAU76" s="86"/>
      <c r="MAV76" s="86"/>
      <c r="MAW76" s="86"/>
      <c r="MAX76" s="86"/>
      <c r="MAY76" s="86"/>
      <c r="MAZ76" s="86"/>
      <c r="MBA76" s="86"/>
      <c r="MBB76" s="86"/>
      <c r="MBC76" s="86"/>
      <c r="MBD76" s="86"/>
      <c r="MBE76" s="86"/>
      <c r="MBF76" s="86"/>
      <c r="MBG76" s="86"/>
      <c r="MBH76" s="86"/>
      <c r="MBI76" s="86"/>
      <c r="MBJ76" s="86"/>
      <c r="MBK76" s="86"/>
      <c r="MBL76" s="86"/>
      <c r="MBM76" s="86"/>
      <c r="MBN76" s="86"/>
      <c r="MBO76" s="86"/>
      <c r="MBP76" s="86"/>
      <c r="MBQ76" s="86"/>
      <c r="MBR76" s="86"/>
      <c r="MBS76" s="86"/>
      <c r="MBT76" s="86"/>
      <c r="MBU76" s="86"/>
      <c r="MBV76" s="86"/>
      <c r="MBW76" s="86"/>
      <c r="MBX76" s="86"/>
      <c r="MBY76" s="86"/>
      <c r="MBZ76" s="86"/>
      <c r="MCA76" s="86"/>
      <c r="MCB76" s="86"/>
      <c r="MCC76" s="86"/>
      <c r="MCD76" s="86"/>
      <c r="MCE76" s="86"/>
      <c r="MCF76" s="86"/>
      <c r="MCG76" s="86"/>
      <c r="MCH76" s="86"/>
      <c r="MCI76" s="86"/>
      <c r="MCJ76" s="86"/>
      <c r="MCK76" s="86"/>
      <c r="MCL76" s="86"/>
      <c r="MCM76" s="86"/>
      <c r="MCN76" s="86"/>
      <c r="MCO76" s="86"/>
      <c r="MCP76" s="86"/>
      <c r="MCQ76" s="86"/>
      <c r="MCR76" s="86"/>
      <c r="MCS76" s="86"/>
      <c r="MCT76" s="86"/>
      <c r="MCU76" s="86"/>
      <c r="MCV76" s="86"/>
      <c r="MCW76" s="86"/>
      <c r="MCX76" s="86"/>
      <c r="MCY76" s="86"/>
      <c r="MCZ76" s="86"/>
      <c r="MDA76" s="86"/>
      <c r="MDB76" s="86"/>
      <c r="MDC76" s="86"/>
      <c r="MDD76" s="86"/>
      <c r="MDE76" s="86"/>
      <c r="MDF76" s="86"/>
      <c r="MDG76" s="86"/>
      <c r="MDH76" s="86"/>
      <c r="MDI76" s="86"/>
      <c r="MDJ76" s="86"/>
      <c r="MDK76" s="86"/>
      <c r="MDL76" s="86"/>
      <c r="MDM76" s="86"/>
      <c r="MDN76" s="86"/>
      <c r="MDO76" s="86"/>
      <c r="MDP76" s="86"/>
      <c r="MDQ76" s="86"/>
      <c r="MDR76" s="86"/>
      <c r="MDS76" s="86"/>
      <c r="MDT76" s="86"/>
      <c r="MDU76" s="86"/>
      <c r="MDV76" s="86"/>
      <c r="MDW76" s="86"/>
      <c r="MDX76" s="86"/>
      <c r="MDY76" s="86"/>
      <c r="MDZ76" s="86"/>
      <c r="MEA76" s="86"/>
      <c r="MEB76" s="86"/>
      <c r="MEC76" s="86"/>
      <c r="MED76" s="86"/>
      <c r="MEE76" s="86"/>
      <c r="MEF76" s="86"/>
      <c r="MEG76" s="86"/>
      <c r="MEH76" s="86"/>
      <c r="MEI76" s="86"/>
      <c r="MEJ76" s="86"/>
      <c r="MEK76" s="86"/>
      <c r="MEL76" s="86"/>
      <c r="MEM76" s="86"/>
      <c r="MEN76" s="86"/>
      <c r="MEO76" s="86"/>
      <c r="MEP76" s="86"/>
      <c r="MEQ76" s="86"/>
      <c r="MER76" s="86"/>
      <c r="MES76" s="86"/>
      <c r="MET76" s="86"/>
      <c r="MEU76" s="86"/>
      <c r="MEV76" s="86"/>
      <c r="MEW76" s="86"/>
      <c r="MEX76" s="86"/>
      <c r="MEY76" s="86"/>
      <c r="MEZ76" s="86"/>
      <c r="MFA76" s="86"/>
      <c r="MFB76" s="86"/>
      <c r="MFC76" s="86"/>
      <c r="MFD76" s="86"/>
      <c r="MFE76" s="86"/>
      <c r="MFF76" s="86"/>
      <c r="MFG76" s="86"/>
      <c r="MFH76" s="86"/>
      <c r="MFI76" s="86"/>
      <c r="MFJ76" s="86"/>
      <c r="MFK76" s="86"/>
      <c r="MFL76" s="86"/>
      <c r="MFM76" s="86"/>
      <c r="MFN76" s="86"/>
      <c r="MFO76" s="86"/>
      <c r="MFP76" s="86"/>
      <c r="MFQ76" s="86"/>
      <c r="MFR76" s="86"/>
      <c r="MFS76" s="86"/>
      <c r="MFT76" s="86"/>
      <c r="MFU76" s="86"/>
      <c r="MFV76" s="86"/>
      <c r="MFW76" s="86"/>
      <c r="MFX76" s="86"/>
      <c r="MFY76" s="86"/>
      <c r="MFZ76" s="86"/>
      <c r="MGA76" s="86"/>
      <c r="MGB76" s="86"/>
      <c r="MGC76" s="86"/>
      <c r="MGD76" s="86"/>
      <c r="MGE76" s="86"/>
      <c r="MGF76" s="86"/>
      <c r="MGG76" s="86"/>
      <c r="MGH76" s="86"/>
      <c r="MGI76" s="86"/>
      <c r="MGJ76" s="86"/>
      <c r="MGK76" s="86"/>
      <c r="MGL76" s="86"/>
      <c r="MGM76" s="86"/>
      <c r="MGN76" s="86"/>
      <c r="MGO76" s="86"/>
      <c r="MGP76" s="86"/>
      <c r="MGQ76" s="86"/>
      <c r="MGR76" s="86"/>
      <c r="MGS76" s="86"/>
      <c r="MGT76" s="86"/>
      <c r="MGU76" s="86"/>
      <c r="MGV76" s="86"/>
      <c r="MGW76" s="86"/>
      <c r="MGX76" s="86"/>
      <c r="MGY76" s="86"/>
      <c r="MGZ76" s="86"/>
      <c r="MHA76" s="86"/>
      <c r="MHB76" s="86"/>
      <c r="MHC76" s="86"/>
      <c r="MHD76" s="86"/>
      <c r="MHE76" s="86"/>
      <c r="MHF76" s="86"/>
      <c r="MHG76" s="86"/>
      <c r="MHH76" s="86"/>
      <c r="MHI76" s="86"/>
      <c r="MHJ76" s="86"/>
      <c r="MHK76" s="86"/>
      <c r="MHL76" s="86"/>
      <c r="MHM76" s="86"/>
      <c r="MHN76" s="86"/>
      <c r="MHO76" s="86"/>
      <c r="MHP76" s="86"/>
      <c r="MHQ76" s="86"/>
      <c r="MHR76" s="86"/>
      <c r="MHS76" s="86"/>
      <c r="MHT76" s="86"/>
      <c r="MHU76" s="86"/>
      <c r="MHV76" s="86"/>
      <c r="MHW76" s="86"/>
      <c r="MHX76" s="86"/>
      <c r="MHY76" s="86"/>
      <c r="MHZ76" s="86"/>
      <c r="MIA76" s="86"/>
      <c r="MIB76" s="86"/>
      <c r="MIC76" s="86"/>
      <c r="MID76" s="86"/>
      <c r="MIE76" s="86"/>
      <c r="MIF76" s="86"/>
      <c r="MIG76" s="86"/>
      <c r="MIH76" s="86"/>
      <c r="MII76" s="86"/>
      <c r="MIJ76" s="86"/>
      <c r="MIK76" s="86"/>
      <c r="MIL76" s="86"/>
      <c r="MIM76" s="86"/>
      <c r="MIN76" s="86"/>
      <c r="MIO76" s="86"/>
      <c r="MIP76" s="86"/>
      <c r="MIQ76" s="86"/>
      <c r="MIR76" s="86"/>
      <c r="MIS76" s="86"/>
      <c r="MIT76" s="86"/>
      <c r="MIU76" s="86"/>
      <c r="MIV76" s="86"/>
      <c r="MIW76" s="86"/>
      <c r="MIX76" s="86"/>
      <c r="MIY76" s="86"/>
      <c r="MIZ76" s="86"/>
      <c r="MJA76" s="86"/>
      <c r="MJB76" s="86"/>
      <c r="MJC76" s="86"/>
      <c r="MJD76" s="86"/>
      <c r="MJE76" s="86"/>
      <c r="MJF76" s="86"/>
      <c r="MJG76" s="86"/>
      <c r="MJH76" s="86"/>
      <c r="MJI76" s="86"/>
      <c r="MJJ76" s="86"/>
      <c r="MJK76" s="86"/>
      <c r="MJL76" s="86"/>
      <c r="MJM76" s="86"/>
      <c r="MJN76" s="86"/>
      <c r="MJO76" s="86"/>
      <c r="MJP76" s="86"/>
      <c r="MJQ76" s="86"/>
      <c r="MJR76" s="86"/>
      <c r="MJS76" s="86"/>
      <c r="MJT76" s="86"/>
      <c r="MJU76" s="86"/>
      <c r="MJV76" s="86"/>
      <c r="MJW76" s="86"/>
      <c r="MJX76" s="86"/>
      <c r="MJY76" s="86"/>
      <c r="MJZ76" s="86"/>
      <c r="MKA76" s="86"/>
      <c r="MKB76" s="86"/>
      <c r="MKC76" s="86"/>
      <c r="MKD76" s="86"/>
      <c r="MKE76" s="86"/>
      <c r="MKF76" s="86"/>
      <c r="MKG76" s="86"/>
      <c r="MKH76" s="86"/>
      <c r="MKI76" s="86"/>
      <c r="MKJ76" s="86"/>
      <c r="MKK76" s="86"/>
      <c r="MKL76" s="86"/>
      <c r="MKM76" s="86"/>
      <c r="MKN76" s="86"/>
      <c r="MKO76" s="86"/>
      <c r="MKP76" s="86"/>
      <c r="MKQ76" s="86"/>
      <c r="MKR76" s="86"/>
      <c r="MKS76" s="86"/>
      <c r="MKT76" s="86"/>
      <c r="MKU76" s="86"/>
      <c r="MKV76" s="86"/>
      <c r="MKW76" s="86"/>
      <c r="MKX76" s="86"/>
      <c r="MKY76" s="86"/>
      <c r="MKZ76" s="86"/>
      <c r="MLA76" s="86"/>
      <c r="MLB76" s="86"/>
      <c r="MLC76" s="86"/>
      <c r="MLD76" s="86"/>
      <c r="MLE76" s="86"/>
      <c r="MLF76" s="86"/>
      <c r="MLG76" s="86"/>
      <c r="MLH76" s="86"/>
      <c r="MLI76" s="86"/>
      <c r="MLJ76" s="86"/>
      <c r="MLK76" s="86"/>
      <c r="MLL76" s="86"/>
      <c r="MLM76" s="86"/>
      <c r="MLN76" s="86"/>
      <c r="MLO76" s="86"/>
      <c r="MLP76" s="86"/>
      <c r="MLQ76" s="86"/>
      <c r="MLR76" s="86"/>
      <c r="MLS76" s="86"/>
      <c r="MLT76" s="86"/>
      <c r="MLU76" s="86"/>
      <c r="MLV76" s="86"/>
      <c r="MLW76" s="86"/>
      <c r="MLX76" s="86"/>
      <c r="MLY76" s="86"/>
      <c r="MLZ76" s="86"/>
      <c r="MMA76" s="86"/>
      <c r="MMB76" s="86"/>
      <c r="MMC76" s="86"/>
      <c r="MMD76" s="86"/>
      <c r="MME76" s="86"/>
      <c r="MMF76" s="86"/>
      <c r="MMG76" s="86"/>
      <c r="MMH76" s="86"/>
      <c r="MMI76" s="86"/>
      <c r="MMJ76" s="86"/>
      <c r="MMK76" s="86"/>
      <c r="MML76" s="86"/>
      <c r="MMM76" s="86"/>
      <c r="MMN76" s="86"/>
      <c r="MMO76" s="86"/>
      <c r="MMP76" s="86"/>
      <c r="MMQ76" s="86"/>
      <c r="MMR76" s="86"/>
      <c r="MMS76" s="86"/>
      <c r="MMT76" s="86"/>
      <c r="MMU76" s="86"/>
      <c r="MMV76" s="86"/>
      <c r="MMW76" s="86"/>
      <c r="MMX76" s="86"/>
      <c r="MMY76" s="86"/>
      <c r="MMZ76" s="86"/>
      <c r="MNA76" s="86"/>
      <c r="MNB76" s="86"/>
      <c r="MNC76" s="86"/>
      <c r="MND76" s="86"/>
      <c r="MNE76" s="86"/>
      <c r="MNF76" s="86"/>
      <c r="MNG76" s="86"/>
      <c r="MNH76" s="86"/>
      <c r="MNI76" s="86"/>
      <c r="MNJ76" s="86"/>
      <c r="MNK76" s="86"/>
      <c r="MNL76" s="86"/>
      <c r="MNM76" s="86"/>
      <c r="MNN76" s="86"/>
      <c r="MNO76" s="86"/>
      <c r="MNP76" s="86"/>
      <c r="MNQ76" s="86"/>
      <c r="MNR76" s="86"/>
      <c r="MNS76" s="86"/>
      <c r="MNT76" s="86"/>
      <c r="MNU76" s="86"/>
      <c r="MNV76" s="86"/>
      <c r="MNW76" s="86"/>
      <c r="MNX76" s="86"/>
      <c r="MNY76" s="86"/>
      <c r="MNZ76" s="86"/>
      <c r="MOA76" s="86"/>
      <c r="MOB76" s="86"/>
      <c r="MOC76" s="86"/>
      <c r="MOD76" s="86"/>
      <c r="MOE76" s="86"/>
      <c r="MOF76" s="86"/>
      <c r="MOG76" s="86"/>
      <c r="MOH76" s="86"/>
      <c r="MOI76" s="86"/>
      <c r="MOJ76" s="86"/>
      <c r="MOK76" s="86"/>
      <c r="MOL76" s="86"/>
      <c r="MOM76" s="86"/>
      <c r="MON76" s="86"/>
      <c r="MOO76" s="86"/>
      <c r="MOP76" s="86"/>
      <c r="MOQ76" s="86"/>
      <c r="MOR76" s="86"/>
      <c r="MOS76" s="86"/>
      <c r="MOT76" s="86"/>
      <c r="MOU76" s="86"/>
      <c r="MOV76" s="86"/>
      <c r="MOW76" s="86"/>
      <c r="MOX76" s="86"/>
      <c r="MOY76" s="86"/>
      <c r="MOZ76" s="86"/>
      <c r="MPA76" s="86"/>
      <c r="MPB76" s="86"/>
      <c r="MPC76" s="86"/>
      <c r="MPD76" s="86"/>
      <c r="MPE76" s="86"/>
      <c r="MPF76" s="86"/>
      <c r="MPG76" s="86"/>
      <c r="MPH76" s="86"/>
      <c r="MPI76" s="86"/>
      <c r="MPJ76" s="86"/>
      <c r="MPK76" s="86"/>
      <c r="MPL76" s="86"/>
      <c r="MPM76" s="86"/>
      <c r="MPN76" s="86"/>
      <c r="MPO76" s="86"/>
      <c r="MPP76" s="86"/>
      <c r="MPQ76" s="86"/>
      <c r="MPR76" s="86"/>
      <c r="MPS76" s="86"/>
      <c r="MPT76" s="86"/>
      <c r="MPU76" s="86"/>
      <c r="MPV76" s="86"/>
      <c r="MPW76" s="86"/>
      <c r="MPX76" s="86"/>
      <c r="MPY76" s="86"/>
      <c r="MPZ76" s="86"/>
      <c r="MQA76" s="86"/>
      <c r="MQB76" s="86"/>
      <c r="MQC76" s="86"/>
      <c r="MQD76" s="86"/>
      <c r="MQE76" s="86"/>
      <c r="MQF76" s="86"/>
      <c r="MQG76" s="86"/>
      <c r="MQH76" s="86"/>
      <c r="MQI76" s="86"/>
      <c r="MQJ76" s="86"/>
      <c r="MQK76" s="86"/>
      <c r="MQL76" s="86"/>
      <c r="MQM76" s="86"/>
      <c r="MQN76" s="86"/>
      <c r="MQO76" s="86"/>
      <c r="MQP76" s="86"/>
      <c r="MQQ76" s="86"/>
      <c r="MQR76" s="86"/>
      <c r="MQS76" s="86"/>
      <c r="MQT76" s="86"/>
      <c r="MQU76" s="86"/>
      <c r="MQV76" s="86"/>
      <c r="MQW76" s="86"/>
      <c r="MQX76" s="86"/>
      <c r="MQY76" s="86"/>
      <c r="MQZ76" s="86"/>
      <c r="MRA76" s="86"/>
      <c r="MRB76" s="86"/>
      <c r="MRC76" s="86"/>
      <c r="MRD76" s="86"/>
      <c r="MRE76" s="86"/>
      <c r="MRF76" s="86"/>
      <c r="MRG76" s="86"/>
      <c r="MRH76" s="86"/>
      <c r="MRI76" s="86"/>
      <c r="MRJ76" s="86"/>
      <c r="MRK76" s="86"/>
      <c r="MRL76" s="86"/>
      <c r="MRM76" s="86"/>
      <c r="MRN76" s="86"/>
      <c r="MRO76" s="86"/>
      <c r="MRP76" s="86"/>
      <c r="MRQ76" s="86"/>
      <c r="MRR76" s="86"/>
      <c r="MRS76" s="86"/>
      <c r="MRT76" s="86"/>
      <c r="MRU76" s="86"/>
      <c r="MRV76" s="86"/>
      <c r="MRW76" s="86"/>
      <c r="MRX76" s="86"/>
      <c r="MRY76" s="86"/>
      <c r="MRZ76" s="86"/>
      <c r="MSA76" s="86"/>
      <c r="MSB76" s="86"/>
      <c r="MSC76" s="86"/>
      <c r="MSD76" s="86"/>
      <c r="MSE76" s="86"/>
      <c r="MSF76" s="86"/>
      <c r="MSG76" s="86"/>
      <c r="MSH76" s="86"/>
      <c r="MSI76" s="86"/>
      <c r="MSJ76" s="86"/>
      <c r="MSK76" s="86"/>
      <c r="MSL76" s="86"/>
      <c r="MSM76" s="86"/>
      <c r="MSN76" s="86"/>
      <c r="MSO76" s="86"/>
      <c r="MSP76" s="86"/>
      <c r="MSQ76" s="86"/>
      <c r="MSR76" s="86"/>
      <c r="MSS76" s="86"/>
      <c r="MST76" s="86"/>
      <c r="MSU76" s="86"/>
      <c r="MSV76" s="86"/>
      <c r="MSW76" s="86"/>
      <c r="MSX76" s="86"/>
      <c r="MSY76" s="86"/>
      <c r="MSZ76" s="86"/>
      <c r="MTA76" s="86"/>
      <c r="MTB76" s="86"/>
      <c r="MTC76" s="86"/>
      <c r="MTD76" s="86"/>
      <c r="MTE76" s="86"/>
      <c r="MTF76" s="86"/>
      <c r="MTG76" s="86"/>
      <c r="MTH76" s="86"/>
      <c r="MTI76" s="86"/>
      <c r="MTJ76" s="86"/>
      <c r="MTK76" s="86"/>
      <c r="MTL76" s="86"/>
      <c r="MTM76" s="86"/>
      <c r="MTN76" s="86"/>
      <c r="MTO76" s="86"/>
      <c r="MTP76" s="86"/>
      <c r="MTQ76" s="86"/>
      <c r="MTR76" s="86"/>
      <c r="MTS76" s="86"/>
      <c r="MTT76" s="86"/>
      <c r="MTU76" s="86"/>
      <c r="MTV76" s="86"/>
      <c r="MTW76" s="86"/>
      <c r="MTX76" s="86"/>
      <c r="MTY76" s="86"/>
      <c r="MTZ76" s="86"/>
      <c r="MUA76" s="86"/>
      <c r="MUB76" s="86"/>
      <c r="MUC76" s="86"/>
      <c r="MUD76" s="86"/>
      <c r="MUE76" s="86"/>
      <c r="MUF76" s="86"/>
      <c r="MUG76" s="86"/>
      <c r="MUH76" s="86"/>
      <c r="MUI76" s="86"/>
      <c r="MUJ76" s="86"/>
      <c r="MUK76" s="86"/>
      <c r="MUL76" s="86"/>
      <c r="MUM76" s="86"/>
      <c r="MUN76" s="86"/>
      <c r="MUO76" s="86"/>
      <c r="MUP76" s="86"/>
      <c r="MUQ76" s="86"/>
      <c r="MUR76" s="86"/>
      <c r="MUS76" s="86"/>
      <c r="MUT76" s="86"/>
      <c r="MUU76" s="86"/>
      <c r="MUV76" s="86"/>
      <c r="MUW76" s="86"/>
      <c r="MUX76" s="86"/>
      <c r="MUY76" s="86"/>
      <c r="MUZ76" s="86"/>
      <c r="MVA76" s="86"/>
      <c r="MVB76" s="86"/>
      <c r="MVC76" s="86"/>
      <c r="MVD76" s="86"/>
      <c r="MVE76" s="86"/>
      <c r="MVF76" s="86"/>
      <c r="MVG76" s="86"/>
      <c r="MVH76" s="86"/>
      <c r="MVI76" s="86"/>
      <c r="MVJ76" s="86"/>
      <c r="MVK76" s="86"/>
      <c r="MVL76" s="86"/>
      <c r="MVM76" s="86"/>
      <c r="MVN76" s="86"/>
      <c r="MVO76" s="86"/>
      <c r="MVP76" s="86"/>
      <c r="MVQ76" s="86"/>
      <c r="MVR76" s="86"/>
      <c r="MVS76" s="86"/>
      <c r="MVT76" s="86"/>
      <c r="MVU76" s="86"/>
      <c r="MVV76" s="86"/>
      <c r="MVW76" s="86"/>
      <c r="MVX76" s="86"/>
      <c r="MVY76" s="86"/>
      <c r="MVZ76" s="86"/>
      <c r="MWA76" s="86"/>
      <c r="MWB76" s="86"/>
      <c r="MWC76" s="86"/>
      <c r="MWD76" s="86"/>
      <c r="MWE76" s="86"/>
      <c r="MWF76" s="86"/>
      <c r="MWG76" s="86"/>
      <c r="MWH76" s="86"/>
      <c r="MWI76" s="86"/>
      <c r="MWJ76" s="86"/>
      <c r="MWK76" s="86"/>
      <c r="MWL76" s="86"/>
      <c r="MWM76" s="86"/>
      <c r="MWN76" s="86"/>
      <c r="MWO76" s="86"/>
      <c r="MWP76" s="86"/>
      <c r="MWQ76" s="86"/>
      <c r="MWR76" s="86"/>
      <c r="MWS76" s="86"/>
      <c r="MWT76" s="86"/>
      <c r="MWU76" s="86"/>
      <c r="MWV76" s="86"/>
      <c r="MWW76" s="86"/>
      <c r="MWX76" s="86"/>
      <c r="MWY76" s="86"/>
      <c r="MWZ76" s="86"/>
      <c r="MXA76" s="86"/>
      <c r="MXB76" s="86"/>
      <c r="MXC76" s="86"/>
      <c r="MXD76" s="86"/>
      <c r="MXE76" s="86"/>
      <c r="MXF76" s="86"/>
      <c r="MXG76" s="86"/>
      <c r="MXH76" s="86"/>
      <c r="MXI76" s="86"/>
      <c r="MXJ76" s="86"/>
      <c r="MXK76" s="86"/>
      <c r="MXL76" s="86"/>
      <c r="MXM76" s="86"/>
      <c r="MXN76" s="86"/>
      <c r="MXO76" s="86"/>
      <c r="MXP76" s="86"/>
      <c r="MXQ76" s="86"/>
      <c r="MXR76" s="86"/>
      <c r="MXS76" s="86"/>
      <c r="MXT76" s="86"/>
      <c r="MXU76" s="86"/>
      <c r="MXV76" s="86"/>
      <c r="MXW76" s="86"/>
      <c r="MXX76" s="86"/>
      <c r="MXY76" s="86"/>
      <c r="MXZ76" s="86"/>
      <c r="MYA76" s="86"/>
      <c r="MYB76" s="86"/>
      <c r="MYC76" s="86"/>
      <c r="MYD76" s="86"/>
      <c r="MYE76" s="86"/>
      <c r="MYF76" s="86"/>
      <c r="MYG76" s="86"/>
      <c r="MYH76" s="86"/>
      <c r="MYI76" s="86"/>
      <c r="MYJ76" s="86"/>
      <c r="MYK76" s="86"/>
      <c r="MYL76" s="86"/>
      <c r="MYM76" s="86"/>
      <c r="MYN76" s="86"/>
      <c r="MYO76" s="86"/>
      <c r="MYP76" s="86"/>
      <c r="MYQ76" s="86"/>
      <c r="MYR76" s="86"/>
      <c r="MYS76" s="86"/>
      <c r="MYT76" s="86"/>
      <c r="MYU76" s="86"/>
      <c r="MYV76" s="86"/>
      <c r="MYW76" s="86"/>
      <c r="MYX76" s="86"/>
      <c r="MYY76" s="86"/>
      <c r="MYZ76" s="86"/>
      <c r="MZA76" s="86"/>
      <c r="MZB76" s="86"/>
      <c r="MZC76" s="86"/>
      <c r="MZD76" s="86"/>
      <c r="MZE76" s="86"/>
      <c r="MZF76" s="86"/>
      <c r="MZG76" s="86"/>
      <c r="MZH76" s="86"/>
      <c r="MZI76" s="86"/>
      <c r="MZJ76" s="86"/>
      <c r="MZK76" s="86"/>
      <c r="MZL76" s="86"/>
      <c r="MZM76" s="86"/>
      <c r="MZN76" s="86"/>
      <c r="MZO76" s="86"/>
      <c r="MZP76" s="86"/>
      <c r="MZQ76" s="86"/>
      <c r="MZR76" s="86"/>
      <c r="MZS76" s="86"/>
      <c r="MZT76" s="86"/>
      <c r="MZU76" s="86"/>
      <c r="MZV76" s="86"/>
      <c r="MZW76" s="86"/>
      <c r="MZX76" s="86"/>
      <c r="MZY76" s="86"/>
      <c r="MZZ76" s="86"/>
      <c r="NAA76" s="86"/>
      <c r="NAB76" s="86"/>
      <c r="NAC76" s="86"/>
      <c r="NAD76" s="86"/>
      <c r="NAE76" s="86"/>
      <c r="NAF76" s="86"/>
      <c r="NAG76" s="86"/>
      <c r="NAH76" s="86"/>
      <c r="NAI76" s="86"/>
      <c r="NAJ76" s="86"/>
      <c r="NAK76" s="86"/>
      <c r="NAL76" s="86"/>
      <c r="NAM76" s="86"/>
      <c r="NAN76" s="86"/>
      <c r="NAO76" s="86"/>
      <c r="NAP76" s="86"/>
      <c r="NAQ76" s="86"/>
      <c r="NAR76" s="86"/>
      <c r="NAS76" s="86"/>
      <c r="NAT76" s="86"/>
      <c r="NAU76" s="86"/>
      <c r="NAV76" s="86"/>
      <c r="NAW76" s="86"/>
      <c r="NAX76" s="86"/>
      <c r="NAY76" s="86"/>
      <c r="NAZ76" s="86"/>
      <c r="NBA76" s="86"/>
      <c r="NBB76" s="86"/>
      <c r="NBC76" s="86"/>
      <c r="NBD76" s="86"/>
      <c r="NBE76" s="86"/>
      <c r="NBF76" s="86"/>
      <c r="NBG76" s="86"/>
      <c r="NBH76" s="86"/>
      <c r="NBI76" s="86"/>
      <c r="NBJ76" s="86"/>
      <c r="NBK76" s="86"/>
      <c r="NBL76" s="86"/>
      <c r="NBM76" s="86"/>
      <c r="NBN76" s="86"/>
      <c r="NBO76" s="86"/>
      <c r="NBP76" s="86"/>
      <c r="NBQ76" s="86"/>
      <c r="NBR76" s="86"/>
      <c r="NBS76" s="86"/>
      <c r="NBT76" s="86"/>
      <c r="NBU76" s="86"/>
      <c r="NBV76" s="86"/>
      <c r="NBW76" s="86"/>
      <c r="NBX76" s="86"/>
      <c r="NBY76" s="86"/>
      <c r="NBZ76" s="86"/>
      <c r="NCA76" s="86"/>
      <c r="NCB76" s="86"/>
      <c r="NCC76" s="86"/>
      <c r="NCD76" s="86"/>
      <c r="NCE76" s="86"/>
      <c r="NCF76" s="86"/>
      <c r="NCG76" s="86"/>
      <c r="NCH76" s="86"/>
      <c r="NCI76" s="86"/>
      <c r="NCJ76" s="86"/>
      <c r="NCK76" s="86"/>
      <c r="NCL76" s="86"/>
      <c r="NCM76" s="86"/>
      <c r="NCN76" s="86"/>
      <c r="NCO76" s="86"/>
      <c r="NCP76" s="86"/>
      <c r="NCQ76" s="86"/>
      <c r="NCR76" s="86"/>
      <c r="NCS76" s="86"/>
      <c r="NCT76" s="86"/>
      <c r="NCU76" s="86"/>
      <c r="NCV76" s="86"/>
      <c r="NCW76" s="86"/>
      <c r="NCX76" s="86"/>
      <c r="NCY76" s="86"/>
      <c r="NCZ76" s="86"/>
      <c r="NDA76" s="86"/>
      <c r="NDB76" s="86"/>
      <c r="NDC76" s="86"/>
      <c r="NDD76" s="86"/>
      <c r="NDE76" s="86"/>
      <c r="NDF76" s="86"/>
      <c r="NDG76" s="86"/>
      <c r="NDH76" s="86"/>
      <c r="NDI76" s="86"/>
      <c r="NDJ76" s="86"/>
      <c r="NDK76" s="86"/>
      <c r="NDL76" s="86"/>
      <c r="NDM76" s="86"/>
      <c r="NDN76" s="86"/>
      <c r="NDO76" s="86"/>
      <c r="NDP76" s="86"/>
      <c r="NDQ76" s="86"/>
      <c r="NDR76" s="86"/>
      <c r="NDS76" s="86"/>
      <c r="NDT76" s="86"/>
      <c r="NDU76" s="86"/>
      <c r="NDV76" s="86"/>
      <c r="NDW76" s="86"/>
      <c r="NDX76" s="86"/>
      <c r="NDY76" s="86"/>
      <c r="NDZ76" s="86"/>
      <c r="NEA76" s="86"/>
      <c r="NEB76" s="86"/>
      <c r="NEC76" s="86"/>
      <c r="NED76" s="86"/>
      <c r="NEE76" s="86"/>
      <c r="NEF76" s="86"/>
      <c r="NEG76" s="86"/>
      <c r="NEH76" s="86"/>
      <c r="NEI76" s="86"/>
      <c r="NEJ76" s="86"/>
      <c r="NEK76" s="86"/>
      <c r="NEL76" s="86"/>
      <c r="NEM76" s="86"/>
      <c r="NEN76" s="86"/>
      <c r="NEO76" s="86"/>
      <c r="NEP76" s="86"/>
      <c r="NEQ76" s="86"/>
      <c r="NER76" s="86"/>
      <c r="NES76" s="86"/>
      <c r="NET76" s="86"/>
      <c r="NEU76" s="86"/>
      <c r="NEV76" s="86"/>
      <c r="NEW76" s="86"/>
      <c r="NEX76" s="86"/>
      <c r="NEY76" s="86"/>
      <c r="NEZ76" s="86"/>
      <c r="NFA76" s="86"/>
      <c r="NFB76" s="86"/>
      <c r="NFC76" s="86"/>
      <c r="NFD76" s="86"/>
      <c r="NFE76" s="86"/>
      <c r="NFF76" s="86"/>
      <c r="NFG76" s="86"/>
      <c r="NFH76" s="86"/>
      <c r="NFI76" s="86"/>
      <c r="NFJ76" s="86"/>
      <c r="NFK76" s="86"/>
      <c r="NFL76" s="86"/>
      <c r="NFM76" s="86"/>
      <c r="NFN76" s="86"/>
      <c r="NFO76" s="86"/>
      <c r="NFP76" s="86"/>
      <c r="NFQ76" s="86"/>
      <c r="NFR76" s="86"/>
      <c r="NFS76" s="86"/>
      <c r="NFT76" s="86"/>
      <c r="NFU76" s="86"/>
      <c r="NFV76" s="86"/>
      <c r="NFW76" s="86"/>
      <c r="NFX76" s="86"/>
      <c r="NFY76" s="86"/>
      <c r="NFZ76" s="86"/>
      <c r="NGA76" s="86"/>
      <c r="NGB76" s="86"/>
      <c r="NGC76" s="86"/>
      <c r="NGD76" s="86"/>
      <c r="NGE76" s="86"/>
      <c r="NGF76" s="86"/>
      <c r="NGG76" s="86"/>
      <c r="NGH76" s="86"/>
      <c r="NGI76" s="86"/>
      <c r="NGJ76" s="86"/>
      <c r="NGK76" s="86"/>
      <c r="NGL76" s="86"/>
      <c r="NGM76" s="86"/>
      <c r="NGN76" s="86"/>
      <c r="NGO76" s="86"/>
      <c r="NGP76" s="86"/>
      <c r="NGQ76" s="86"/>
      <c r="NGR76" s="86"/>
      <c r="NGS76" s="86"/>
      <c r="NGT76" s="86"/>
      <c r="NGU76" s="86"/>
      <c r="NGV76" s="86"/>
      <c r="NGW76" s="86"/>
      <c r="NGX76" s="86"/>
      <c r="NGY76" s="86"/>
      <c r="NGZ76" s="86"/>
      <c r="NHA76" s="86"/>
      <c r="NHB76" s="86"/>
      <c r="NHC76" s="86"/>
      <c r="NHD76" s="86"/>
      <c r="NHE76" s="86"/>
      <c r="NHF76" s="86"/>
      <c r="NHG76" s="86"/>
      <c r="NHH76" s="86"/>
      <c r="NHI76" s="86"/>
      <c r="NHJ76" s="86"/>
      <c r="NHK76" s="86"/>
      <c r="NHL76" s="86"/>
      <c r="NHM76" s="86"/>
      <c r="NHN76" s="86"/>
      <c r="NHO76" s="86"/>
      <c r="NHP76" s="86"/>
      <c r="NHQ76" s="86"/>
      <c r="NHR76" s="86"/>
      <c r="NHS76" s="86"/>
      <c r="NHT76" s="86"/>
      <c r="NHU76" s="86"/>
      <c r="NHV76" s="86"/>
      <c r="NHW76" s="86"/>
      <c r="NHX76" s="86"/>
      <c r="NHY76" s="86"/>
      <c r="NHZ76" s="86"/>
      <c r="NIA76" s="86"/>
      <c r="NIB76" s="86"/>
      <c r="NIC76" s="86"/>
      <c r="NID76" s="86"/>
      <c r="NIE76" s="86"/>
      <c r="NIF76" s="86"/>
      <c r="NIG76" s="86"/>
      <c r="NIH76" s="86"/>
      <c r="NII76" s="86"/>
      <c r="NIJ76" s="86"/>
      <c r="NIK76" s="86"/>
      <c r="NIL76" s="86"/>
      <c r="NIM76" s="86"/>
      <c r="NIN76" s="86"/>
      <c r="NIO76" s="86"/>
      <c r="NIP76" s="86"/>
      <c r="NIQ76" s="86"/>
      <c r="NIR76" s="86"/>
      <c r="NIS76" s="86"/>
      <c r="NIT76" s="86"/>
      <c r="NIU76" s="86"/>
      <c r="NIV76" s="86"/>
      <c r="NIW76" s="86"/>
      <c r="NIX76" s="86"/>
      <c r="NIY76" s="86"/>
      <c r="NIZ76" s="86"/>
      <c r="NJA76" s="86"/>
      <c r="NJB76" s="86"/>
      <c r="NJC76" s="86"/>
      <c r="NJD76" s="86"/>
      <c r="NJE76" s="86"/>
      <c r="NJF76" s="86"/>
      <c r="NJG76" s="86"/>
      <c r="NJH76" s="86"/>
      <c r="NJI76" s="86"/>
      <c r="NJJ76" s="86"/>
      <c r="NJK76" s="86"/>
      <c r="NJL76" s="86"/>
      <c r="NJM76" s="86"/>
      <c r="NJN76" s="86"/>
      <c r="NJO76" s="86"/>
      <c r="NJP76" s="86"/>
      <c r="NJQ76" s="86"/>
      <c r="NJR76" s="86"/>
      <c r="NJS76" s="86"/>
      <c r="NJT76" s="86"/>
      <c r="NJU76" s="86"/>
      <c r="NJV76" s="86"/>
      <c r="NJW76" s="86"/>
      <c r="NJX76" s="86"/>
      <c r="NJY76" s="86"/>
      <c r="NJZ76" s="86"/>
      <c r="NKA76" s="86"/>
      <c r="NKB76" s="86"/>
      <c r="NKC76" s="86"/>
      <c r="NKD76" s="86"/>
      <c r="NKE76" s="86"/>
      <c r="NKF76" s="86"/>
      <c r="NKG76" s="86"/>
      <c r="NKH76" s="86"/>
      <c r="NKI76" s="86"/>
      <c r="NKJ76" s="86"/>
      <c r="NKK76" s="86"/>
      <c r="NKL76" s="86"/>
      <c r="NKM76" s="86"/>
      <c r="NKN76" s="86"/>
      <c r="NKO76" s="86"/>
      <c r="NKP76" s="86"/>
      <c r="NKQ76" s="86"/>
      <c r="NKR76" s="86"/>
      <c r="NKS76" s="86"/>
      <c r="NKT76" s="86"/>
      <c r="NKU76" s="86"/>
      <c r="NKV76" s="86"/>
      <c r="NKW76" s="86"/>
      <c r="NKX76" s="86"/>
      <c r="NKY76" s="86"/>
      <c r="NKZ76" s="86"/>
      <c r="NLA76" s="86"/>
      <c r="NLB76" s="86"/>
      <c r="NLC76" s="86"/>
      <c r="NLD76" s="86"/>
      <c r="NLE76" s="86"/>
      <c r="NLF76" s="86"/>
      <c r="NLG76" s="86"/>
      <c r="NLH76" s="86"/>
      <c r="NLI76" s="86"/>
      <c r="NLJ76" s="86"/>
      <c r="NLK76" s="86"/>
      <c r="NLL76" s="86"/>
      <c r="NLM76" s="86"/>
      <c r="NLN76" s="86"/>
      <c r="NLO76" s="86"/>
      <c r="NLP76" s="86"/>
      <c r="NLQ76" s="86"/>
      <c r="NLR76" s="86"/>
      <c r="NLS76" s="86"/>
      <c r="NLT76" s="86"/>
      <c r="NLU76" s="86"/>
      <c r="NLV76" s="86"/>
      <c r="NLW76" s="86"/>
      <c r="NLX76" s="86"/>
      <c r="NLY76" s="86"/>
      <c r="NLZ76" s="86"/>
      <c r="NMA76" s="86"/>
      <c r="NMB76" s="86"/>
      <c r="NMC76" s="86"/>
      <c r="NMD76" s="86"/>
      <c r="NME76" s="86"/>
      <c r="NMF76" s="86"/>
      <c r="NMG76" s="86"/>
      <c r="NMH76" s="86"/>
      <c r="NMI76" s="86"/>
      <c r="NMJ76" s="86"/>
      <c r="NMK76" s="86"/>
      <c r="NML76" s="86"/>
      <c r="NMM76" s="86"/>
      <c r="NMN76" s="86"/>
      <c r="NMO76" s="86"/>
      <c r="NMP76" s="86"/>
      <c r="NMQ76" s="86"/>
      <c r="NMR76" s="86"/>
      <c r="NMS76" s="86"/>
      <c r="NMT76" s="86"/>
      <c r="NMU76" s="86"/>
      <c r="NMV76" s="86"/>
      <c r="NMW76" s="86"/>
      <c r="NMX76" s="86"/>
      <c r="NMY76" s="86"/>
      <c r="NMZ76" s="86"/>
      <c r="NNA76" s="86"/>
      <c r="NNB76" s="86"/>
      <c r="NNC76" s="86"/>
      <c r="NND76" s="86"/>
      <c r="NNE76" s="86"/>
      <c r="NNF76" s="86"/>
      <c r="NNG76" s="86"/>
      <c r="NNH76" s="86"/>
      <c r="NNI76" s="86"/>
      <c r="NNJ76" s="86"/>
      <c r="NNK76" s="86"/>
      <c r="NNL76" s="86"/>
      <c r="NNM76" s="86"/>
      <c r="NNN76" s="86"/>
      <c r="NNO76" s="86"/>
      <c r="NNP76" s="86"/>
      <c r="NNQ76" s="86"/>
      <c r="NNR76" s="86"/>
      <c r="NNS76" s="86"/>
      <c r="NNT76" s="86"/>
      <c r="NNU76" s="86"/>
      <c r="NNV76" s="86"/>
      <c r="NNW76" s="86"/>
      <c r="NNX76" s="86"/>
      <c r="NNY76" s="86"/>
      <c r="NNZ76" s="86"/>
      <c r="NOA76" s="86"/>
      <c r="NOB76" s="86"/>
      <c r="NOC76" s="86"/>
      <c r="NOD76" s="86"/>
      <c r="NOE76" s="86"/>
      <c r="NOF76" s="86"/>
      <c r="NOG76" s="86"/>
      <c r="NOH76" s="86"/>
      <c r="NOI76" s="86"/>
      <c r="NOJ76" s="86"/>
      <c r="NOK76" s="86"/>
      <c r="NOL76" s="86"/>
      <c r="NOM76" s="86"/>
      <c r="NON76" s="86"/>
      <c r="NOO76" s="86"/>
      <c r="NOP76" s="86"/>
      <c r="NOQ76" s="86"/>
      <c r="NOR76" s="86"/>
      <c r="NOS76" s="86"/>
      <c r="NOT76" s="86"/>
      <c r="NOU76" s="86"/>
      <c r="NOV76" s="86"/>
      <c r="NOW76" s="86"/>
      <c r="NOX76" s="86"/>
      <c r="NOY76" s="86"/>
      <c r="NOZ76" s="86"/>
      <c r="NPA76" s="86"/>
      <c r="NPB76" s="86"/>
      <c r="NPC76" s="86"/>
      <c r="NPD76" s="86"/>
      <c r="NPE76" s="86"/>
      <c r="NPF76" s="86"/>
      <c r="NPG76" s="86"/>
      <c r="NPH76" s="86"/>
      <c r="NPI76" s="86"/>
      <c r="NPJ76" s="86"/>
      <c r="NPK76" s="86"/>
      <c r="NPL76" s="86"/>
      <c r="NPM76" s="86"/>
      <c r="NPN76" s="86"/>
      <c r="NPO76" s="86"/>
      <c r="NPP76" s="86"/>
      <c r="NPQ76" s="86"/>
      <c r="NPR76" s="86"/>
      <c r="NPS76" s="86"/>
      <c r="NPT76" s="86"/>
      <c r="NPU76" s="86"/>
      <c r="NPV76" s="86"/>
      <c r="NPW76" s="86"/>
      <c r="NPX76" s="86"/>
      <c r="NPY76" s="86"/>
      <c r="NPZ76" s="86"/>
      <c r="NQA76" s="86"/>
      <c r="NQB76" s="86"/>
      <c r="NQC76" s="86"/>
      <c r="NQD76" s="86"/>
      <c r="NQE76" s="86"/>
      <c r="NQF76" s="86"/>
      <c r="NQG76" s="86"/>
      <c r="NQH76" s="86"/>
      <c r="NQI76" s="86"/>
      <c r="NQJ76" s="86"/>
      <c r="NQK76" s="86"/>
      <c r="NQL76" s="86"/>
      <c r="NQM76" s="86"/>
      <c r="NQN76" s="86"/>
      <c r="NQO76" s="86"/>
      <c r="NQP76" s="86"/>
      <c r="NQQ76" s="86"/>
      <c r="NQR76" s="86"/>
      <c r="NQS76" s="86"/>
      <c r="NQT76" s="86"/>
      <c r="NQU76" s="86"/>
      <c r="NQV76" s="86"/>
      <c r="NQW76" s="86"/>
      <c r="NQX76" s="86"/>
      <c r="NQY76" s="86"/>
      <c r="NQZ76" s="86"/>
      <c r="NRA76" s="86"/>
      <c r="NRB76" s="86"/>
      <c r="NRC76" s="86"/>
      <c r="NRD76" s="86"/>
      <c r="NRE76" s="86"/>
      <c r="NRF76" s="86"/>
      <c r="NRG76" s="86"/>
      <c r="NRH76" s="86"/>
      <c r="NRI76" s="86"/>
      <c r="NRJ76" s="86"/>
      <c r="NRK76" s="86"/>
      <c r="NRL76" s="86"/>
      <c r="NRM76" s="86"/>
      <c r="NRN76" s="86"/>
      <c r="NRO76" s="86"/>
      <c r="NRP76" s="86"/>
      <c r="NRQ76" s="86"/>
      <c r="NRR76" s="86"/>
      <c r="NRS76" s="86"/>
      <c r="NRT76" s="86"/>
      <c r="NRU76" s="86"/>
      <c r="NRV76" s="86"/>
      <c r="NRW76" s="86"/>
      <c r="NRX76" s="86"/>
      <c r="NRY76" s="86"/>
      <c r="NRZ76" s="86"/>
      <c r="NSA76" s="86"/>
      <c r="NSB76" s="86"/>
      <c r="NSC76" s="86"/>
      <c r="NSD76" s="86"/>
      <c r="NSE76" s="86"/>
      <c r="NSF76" s="86"/>
      <c r="NSG76" s="86"/>
      <c r="NSH76" s="86"/>
      <c r="NSI76" s="86"/>
      <c r="NSJ76" s="86"/>
      <c r="NSK76" s="86"/>
      <c r="NSL76" s="86"/>
      <c r="NSM76" s="86"/>
      <c r="NSN76" s="86"/>
      <c r="NSO76" s="86"/>
      <c r="NSP76" s="86"/>
      <c r="NSQ76" s="86"/>
      <c r="NSR76" s="86"/>
      <c r="NSS76" s="86"/>
      <c r="NST76" s="86"/>
      <c r="NSU76" s="86"/>
      <c r="NSV76" s="86"/>
      <c r="NSW76" s="86"/>
      <c r="NSX76" s="86"/>
      <c r="NSY76" s="86"/>
      <c r="NSZ76" s="86"/>
      <c r="NTA76" s="86"/>
      <c r="NTB76" s="86"/>
      <c r="NTC76" s="86"/>
      <c r="NTD76" s="86"/>
      <c r="NTE76" s="86"/>
      <c r="NTF76" s="86"/>
      <c r="NTG76" s="86"/>
      <c r="NTH76" s="86"/>
      <c r="NTI76" s="86"/>
      <c r="NTJ76" s="86"/>
      <c r="NTK76" s="86"/>
      <c r="NTL76" s="86"/>
      <c r="NTM76" s="86"/>
      <c r="NTN76" s="86"/>
      <c r="NTO76" s="86"/>
      <c r="NTP76" s="86"/>
      <c r="NTQ76" s="86"/>
      <c r="NTR76" s="86"/>
      <c r="NTS76" s="86"/>
      <c r="NTT76" s="86"/>
      <c r="NTU76" s="86"/>
      <c r="NTV76" s="86"/>
      <c r="NTW76" s="86"/>
      <c r="NTX76" s="86"/>
      <c r="NTY76" s="86"/>
      <c r="NTZ76" s="86"/>
      <c r="NUA76" s="86"/>
      <c r="NUB76" s="86"/>
      <c r="NUC76" s="86"/>
      <c r="NUD76" s="86"/>
      <c r="NUE76" s="86"/>
      <c r="NUF76" s="86"/>
      <c r="NUG76" s="86"/>
      <c r="NUH76" s="86"/>
      <c r="NUI76" s="86"/>
      <c r="NUJ76" s="86"/>
      <c r="NUK76" s="86"/>
      <c r="NUL76" s="86"/>
      <c r="NUM76" s="86"/>
      <c r="NUN76" s="86"/>
      <c r="NUO76" s="86"/>
      <c r="NUP76" s="86"/>
      <c r="NUQ76" s="86"/>
      <c r="NUR76" s="86"/>
      <c r="NUS76" s="86"/>
      <c r="NUT76" s="86"/>
      <c r="NUU76" s="86"/>
      <c r="NUV76" s="86"/>
      <c r="NUW76" s="86"/>
      <c r="NUX76" s="86"/>
      <c r="NUY76" s="86"/>
      <c r="NUZ76" s="86"/>
      <c r="NVA76" s="86"/>
      <c r="NVB76" s="86"/>
      <c r="NVC76" s="86"/>
      <c r="NVD76" s="86"/>
      <c r="NVE76" s="86"/>
      <c r="NVF76" s="86"/>
      <c r="NVG76" s="86"/>
      <c r="NVH76" s="86"/>
      <c r="NVI76" s="86"/>
      <c r="NVJ76" s="86"/>
      <c r="NVK76" s="86"/>
      <c r="NVL76" s="86"/>
      <c r="NVM76" s="86"/>
      <c r="NVN76" s="86"/>
      <c r="NVO76" s="86"/>
      <c r="NVP76" s="86"/>
      <c r="NVQ76" s="86"/>
      <c r="NVR76" s="86"/>
      <c r="NVS76" s="86"/>
      <c r="NVT76" s="86"/>
      <c r="NVU76" s="86"/>
      <c r="NVV76" s="86"/>
      <c r="NVW76" s="86"/>
      <c r="NVX76" s="86"/>
      <c r="NVY76" s="86"/>
      <c r="NVZ76" s="86"/>
      <c r="NWA76" s="86"/>
      <c r="NWB76" s="86"/>
      <c r="NWC76" s="86"/>
      <c r="NWD76" s="86"/>
      <c r="NWE76" s="86"/>
      <c r="NWF76" s="86"/>
      <c r="NWG76" s="86"/>
      <c r="NWH76" s="86"/>
      <c r="NWI76" s="86"/>
      <c r="NWJ76" s="86"/>
      <c r="NWK76" s="86"/>
      <c r="NWL76" s="86"/>
      <c r="NWM76" s="86"/>
      <c r="NWN76" s="86"/>
      <c r="NWO76" s="86"/>
      <c r="NWP76" s="86"/>
      <c r="NWQ76" s="86"/>
      <c r="NWR76" s="86"/>
      <c r="NWS76" s="86"/>
      <c r="NWT76" s="86"/>
      <c r="NWU76" s="86"/>
      <c r="NWV76" s="86"/>
      <c r="NWW76" s="86"/>
      <c r="NWX76" s="86"/>
      <c r="NWY76" s="86"/>
      <c r="NWZ76" s="86"/>
      <c r="NXA76" s="86"/>
      <c r="NXB76" s="86"/>
      <c r="NXC76" s="86"/>
      <c r="NXD76" s="86"/>
      <c r="NXE76" s="86"/>
      <c r="NXF76" s="86"/>
      <c r="NXG76" s="86"/>
      <c r="NXH76" s="86"/>
      <c r="NXI76" s="86"/>
      <c r="NXJ76" s="86"/>
      <c r="NXK76" s="86"/>
      <c r="NXL76" s="86"/>
      <c r="NXM76" s="86"/>
      <c r="NXN76" s="86"/>
      <c r="NXO76" s="86"/>
      <c r="NXP76" s="86"/>
      <c r="NXQ76" s="86"/>
      <c r="NXR76" s="86"/>
      <c r="NXS76" s="86"/>
      <c r="NXT76" s="86"/>
      <c r="NXU76" s="86"/>
      <c r="NXV76" s="86"/>
      <c r="NXW76" s="86"/>
      <c r="NXX76" s="86"/>
      <c r="NXY76" s="86"/>
      <c r="NXZ76" s="86"/>
      <c r="NYA76" s="86"/>
      <c r="NYB76" s="86"/>
      <c r="NYC76" s="86"/>
      <c r="NYD76" s="86"/>
      <c r="NYE76" s="86"/>
      <c r="NYF76" s="86"/>
      <c r="NYG76" s="86"/>
      <c r="NYH76" s="86"/>
      <c r="NYI76" s="86"/>
      <c r="NYJ76" s="86"/>
      <c r="NYK76" s="86"/>
      <c r="NYL76" s="86"/>
      <c r="NYM76" s="86"/>
      <c r="NYN76" s="86"/>
      <c r="NYO76" s="86"/>
      <c r="NYP76" s="86"/>
      <c r="NYQ76" s="86"/>
      <c r="NYR76" s="86"/>
      <c r="NYS76" s="86"/>
      <c r="NYT76" s="86"/>
      <c r="NYU76" s="86"/>
      <c r="NYV76" s="86"/>
      <c r="NYW76" s="86"/>
      <c r="NYX76" s="86"/>
      <c r="NYY76" s="86"/>
      <c r="NYZ76" s="86"/>
      <c r="NZA76" s="86"/>
      <c r="NZB76" s="86"/>
      <c r="NZC76" s="86"/>
      <c r="NZD76" s="86"/>
      <c r="NZE76" s="86"/>
      <c r="NZF76" s="86"/>
      <c r="NZG76" s="86"/>
      <c r="NZH76" s="86"/>
      <c r="NZI76" s="86"/>
      <c r="NZJ76" s="86"/>
      <c r="NZK76" s="86"/>
      <c r="NZL76" s="86"/>
      <c r="NZM76" s="86"/>
      <c r="NZN76" s="86"/>
      <c r="NZO76" s="86"/>
      <c r="NZP76" s="86"/>
      <c r="NZQ76" s="86"/>
      <c r="NZR76" s="86"/>
      <c r="NZS76" s="86"/>
      <c r="NZT76" s="86"/>
      <c r="NZU76" s="86"/>
      <c r="NZV76" s="86"/>
      <c r="NZW76" s="86"/>
      <c r="NZX76" s="86"/>
      <c r="NZY76" s="86"/>
      <c r="NZZ76" s="86"/>
      <c r="OAA76" s="86"/>
      <c r="OAB76" s="86"/>
      <c r="OAC76" s="86"/>
      <c r="OAD76" s="86"/>
      <c r="OAE76" s="86"/>
      <c r="OAF76" s="86"/>
      <c r="OAG76" s="86"/>
      <c r="OAH76" s="86"/>
      <c r="OAI76" s="86"/>
      <c r="OAJ76" s="86"/>
      <c r="OAK76" s="86"/>
      <c r="OAL76" s="86"/>
      <c r="OAM76" s="86"/>
      <c r="OAN76" s="86"/>
      <c r="OAO76" s="86"/>
      <c r="OAP76" s="86"/>
      <c r="OAQ76" s="86"/>
      <c r="OAR76" s="86"/>
      <c r="OAS76" s="86"/>
      <c r="OAT76" s="86"/>
      <c r="OAU76" s="86"/>
      <c r="OAV76" s="86"/>
      <c r="OAW76" s="86"/>
      <c r="OAX76" s="86"/>
      <c r="OAY76" s="86"/>
      <c r="OAZ76" s="86"/>
      <c r="OBA76" s="86"/>
      <c r="OBB76" s="86"/>
      <c r="OBC76" s="86"/>
      <c r="OBD76" s="86"/>
      <c r="OBE76" s="86"/>
      <c r="OBF76" s="86"/>
      <c r="OBG76" s="86"/>
      <c r="OBH76" s="86"/>
      <c r="OBI76" s="86"/>
      <c r="OBJ76" s="86"/>
      <c r="OBK76" s="86"/>
      <c r="OBL76" s="86"/>
      <c r="OBM76" s="86"/>
      <c r="OBN76" s="86"/>
      <c r="OBO76" s="86"/>
      <c r="OBP76" s="86"/>
      <c r="OBQ76" s="86"/>
      <c r="OBR76" s="86"/>
      <c r="OBS76" s="86"/>
      <c r="OBT76" s="86"/>
      <c r="OBU76" s="86"/>
      <c r="OBV76" s="86"/>
      <c r="OBW76" s="86"/>
      <c r="OBX76" s="86"/>
      <c r="OBY76" s="86"/>
      <c r="OBZ76" s="86"/>
      <c r="OCA76" s="86"/>
      <c r="OCB76" s="86"/>
      <c r="OCC76" s="86"/>
      <c r="OCD76" s="86"/>
      <c r="OCE76" s="86"/>
      <c r="OCF76" s="86"/>
      <c r="OCG76" s="86"/>
      <c r="OCH76" s="86"/>
      <c r="OCI76" s="86"/>
      <c r="OCJ76" s="86"/>
      <c r="OCK76" s="86"/>
      <c r="OCL76" s="86"/>
      <c r="OCM76" s="86"/>
      <c r="OCN76" s="86"/>
      <c r="OCO76" s="86"/>
      <c r="OCP76" s="86"/>
      <c r="OCQ76" s="86"/>
      <c r="OCR76" s="86"/>
      <c r="OCS76" s="86"/>
      <c r="OCT76" s="86"/>
      <c r="OCU76" s="86"/>
      <c r="OCV76" s="86"/>
      <c r="OCW76" s="86"/>
      <c r="OCX76" s="86"/>
      <c r="OCY76" s="86"/>
      <c r="OCZ76" s="86"/>
      <c r="ODA76" s="86"/>
      <c r="ODB76" s="86"/>
      <c r="ODC76" s="86"/>
      <c r="ODD76" s="86"/>
      <c r="ODE76" s="86"/>
      <c r="ODF76" s="86"/>
      <c r="ODG76" s="86"/>
      <c r="ODH76" s="86"/>
      <c r="ODI76" s="86"/>
      <c r="ODJ76" s="86"/>
      <c r="ODK76" s="86"/>
      <c r="ODL76" s="86"/>
      <c r="ODM76" s="86"/>
      <c r="ODN76" s="86"/>
      <c r="ODO76" s="86"/>
      <c r="ODP76" s="86"/>
      <c r="ODQ76" s="86"/>
      <c r="ODR76" s="86"/>
      <c r="ODS76" s="86"/>
      <c r="ODT76" s="86"/>
      <c r="ODU76" s="86"/>
      <c r="ODV76" s="86"/>
      <c r="ODW76" s="86"/>
      <c r="ODX76" s="86"/>
      <c r="ODY76" s="86"/>
      <c r="ODZ76" s="86"/>
      <c r="OEA76" s="86"/>
      <c r="OEB76" s="86"/>
      <c r="OEC76" s="86"/>
      <c r="OED76" s="86"/>
      <c r="OEE76" s="86"/>
      <c r="OEF76" s="86"/>
      <c r="OEG76" s="86"/>
      <c r="OEH76" s="86"/>
      <c r="OEI76" s="86"/>
      <c r="OEJ76" s="86"/>
      <c r="OEK76" s="86"/>
      <c r="OEL76" s="86"/>
      <c r="OEM76" s="86"/>
      <c r="OEN76" s="86"/>
      <c r="OEO76" s="86"/>
      <c r="OEP76" s="86"/>
      <c r="OEQ76" s="86"/>
      <c r="OER76" s="86"/>
      <c r="OES76" s="86"/>
      <c r="OET76" s="86"/>
      <c r="OEU76" s="86"/>
      <c r="OEV76" s="86"/>
      <c r="OEW76" s="86"/>
      <c r="OEX76" s="86"/>
      <c r="OEY76" s="86"/>
      <c r="OEZ76" s="86"/>
      <c r="OFA76" s="86"/>
      <c r="OFB76" s="86"/>
      <c r="OFC76" s="86"/>
      <c r="OFD76" s="86"/>
      <c r="OFE76" s="86"/>
      <c r="OFF76" s="86"/>
      <c r="OFG76" s="86"/>
      <c r="OFH76" s="86"/>
      <c r="OFI76" s="86"/>
      <c r="OFJ76" s="86"/>
      <c r="OFK76" s="86"/>
      <c r="OFL76" s="86"/>
      <c r="OFM76" s="86"/>
      <c r="OFN76" s="86"/>
      <c r="OFO76" s="86"/>
      <c r="OFP76" s="86"/>
      <c r="OFQ76" s="86"/>
      <c r="OFR76" s="86"/>
      <c r="OFS76" s="86"/>
      <c r="OFT76" s="86"/>
      <c r="OFU76" s="86"/>
      <c r="OFV76" s="86"/>
      <c r="OFW76" s="86"/>
      <c r="OFX76" s="86"/>
      <c r="OFY76" s="86"/>
      <c r="OFZ76" s="86"/>
      <c r="OGA76" s="86"/>
      <c r="OGB76" s="86"/>
      <c r="OGC76" s="86"/>
      <c r="OGD76" s="86"/>
      <c r="OGE76" s="86"/>
      <c r="OGF76" s="86"/>
      <c r="OGG76" s="86"/>
      <c r="OGH76" s="86"/>
      <c r="OGI76" s="86"/>
      <c r="OGJ76" s="86"/>
      <c r="OGK76" s="86"/>
      <c r="OGL76" s="86"/>
      <c r="OGM76" s="86"/>
      <c r="OGN76" s="86"/>
      <c r="OGO76" s="86"/>
      <c r="OGP76" s="86"/>
      <c r="OGQ76" s="86"/>
      <c r="OGR76" s="86"/>
      <c r="OGS76" s="86"/>
      <c r="OGT76" s="86"/>
      <c r="OGU76" s="86"/>
      <c r="OGV76" s="86"/>
      <c r="OGW76" s="86"/>
      <c r="OGX76" s="86"/>
      <c r="OGY76" s="86"/>
      <c r="OGZ76" s="86"/>
      <c r="OHA76" s="86"/>
      <c r="OHB76" s="86"/>
      <c r="OHC76" s="86"/>
      <c r="OHD76" s="86"/>
      <c r="OHE76" s="86"/>
      <c r="OHF76" s="86"/>
      <c r="OHG76" s="86"/>
      <c r="OHH76" s="86"/>
      <c r="OHI76" s="86"/>
      <c r="OHJ76" s="86"/>
      <c r="OHK76" s="86"/>
      <c r="OHL76" s="86"/>
      <c r="OHM76" s="86"/>
      <c r="OHN76" s="86"/>
      <c r="OHO76" s="86"/>
      <c r="OHP76" s="86"/>
      <c r="OHQ76" s="86"/>
      <c r="OHR76" s="86"/>
      <c r="OHS76" s="86"/>
      <c r="OHT76" s="86"/>
      <c r="OHU76" s="86"/>
      <c r="OHV76" s="86"/>
      <c r="OHW76" s="86"/>
      <c r="OHX76" s="86"/>
      <c r="OHY76" s="86"/>
      <c r="OHZ76" s="86"/>
      <c r="OIA76" s="86"/>
      <c r="OIB76" s="86"/>
      <c r="OIC76" s="86"/>
      <c r="OID76" s="86"/>
      <c r="OIE76" s="86"/>
      <c r="OIF76" s="86"/>
      <c r="OIG76" s="86"/>
      <c r="OIH76" s="86"/>
      <c r="OII76" s="86"/>
      <c r="OIJ76" s="86"/>
      <c r="OIK76" s="86"/>
      <c r="OIL76" s="86"/>
      <c r="OIM76" s="86"/>
      <c r="OIN76" s="86"/>
      <c r="OIO76" s="86"/>
      <c r="OIP76" s="86"/>
      <c r="OIQ76" s="86"/>
      <c r="OIR76" s="86"/>
      <c r="OIS76" s="86"/>
      <c r="OIT76" s="86"/>
      <c r="OIU76" s="86"/>
      <c r="OIV76" s="86"/>
      <c r="OIW76" s="86"/>
      <c r="OIX76" s="86"/>
      <c r="OIY76" s="86"/>
      <c r="OIZ76" s="86"/>
      <c r="OJA76" s="86"/>
      <c r="OJB76" s="86"/>
      <c r="OJC76" s="86"/>
      <c r="OJD76" s="86"/>
      <c r="OJE76" s="86"/>
      <c r="OJF76" s="86"/>
      <c r="OJG76" s="86"/>
      <c r="OJH76" s="86"/>
      <c r="OJI76" s="86"/>
      <c r="OJJ76" s="86"/>
      <c r="OJK76" s="86"/>
      <c r="OJL76" s="86"/>
      <c r="OJM76" s="86"/>
      <c r="OJN76" s="86"/>
      <c r="OJO76" s="86"/>
      <c r="OJP76" s="86"/>
      <c r="OJQ76" s="86"/>
      <c r="OJR76" s="86"/>
      <c r="OJS76" s="86"/>
      <c r="OJT76" s="86"/>
      <c r="OJU76" s="86"/>
      <c r="OJV76" s="86"/>
      <c r="OJW76" s="86"/>
      <c r="OJX76" s="86"/>
      <c r="OJY76" s="86"/>
      <c r="OJZ76" s="86"/>
      <c r="OKA76" s="86"/>
      <c r="OKB76" s="86"/>
      <c r="OKC76" s="86"/>
      <c r="OKD76" s="86"/>
      <c r="OKE76" s="86"/>
      <c r="OKF76" s="86"/>
      <c r="OKG76" s="86"/>
      <c r="OKH76" s="86"/>
      <c r="OKI76" s="86"/>
      <c r="OKJ76" s="86"/>
      <c r="OKK76" s="86"/>
      <c r="OKL76" s="86"/>
      <c r="OKM76" s="86"/>
      <c r="OKN76" s="86"/>
      <c r="OKO76" s="86"/>
      <c r="OKP76" s="86"/>
      <c r="OKQ76" s="86"/>
      <c r="OKR76" s="86"/>
      <c r="OKS76" s="86"/>
      <c r="OKT76" s="86"/>
      <c r="OKU76" s="86"/>
      <c r="OKV76" s="86"/>
      <c r="OKW76" s="86"/>
      <c r="OKX76" s="86"/>
      <c r="OKY76" s="86"/>
      <c r="OKZ76" s="86"/>
      <c r="OLA76" s="86"/>
      <c r="OLB76" s="86"/>
      <c r="OLC76" s="86"/>
      <c r="OLD76" s="86"/>
      <c r="OLE76" s="86"/>
      <c r="OLF76" s="86"/>
      <c r="OLG76" s="86"/>
      <c r="OLH76" s="86"/>
      <c r="OLI76" s="86"/>
      <c r="OLJ76" s="86"/>
      <c r="OLK76" s="86"/>
      <c r="OLL76" s="86"/>
      <c r="OLM76" s="86"/>
      <c r="OLN76" s="86"/>
      <c r="OLO76" s="86"/>
      <c r="OLP76" s="86"/>
      <c r="OLQ76" s="86"/>
      <c r="OLR76" s="86"/>
      <c r="OLS76" s="86"/>
      <c r="OLT76" s="86"/>
      <c r="OLU76" s="86"/>
      <c r="OLV76" s="86"/>
      <c r="OLW76" s="86"/>
      <c r="OLX76" s="86"/>
      <c r="OLY76" s="86"/>
      <c r="OLZ76" s="86"/>
      <c r="OMA76" s="86"/>
      <c r="OMB76" s="86"/>
      <c r="OMC76" s="86"/>
      <c r="OMD76" s="86"/>
      <c r="OME76" s="86"/>
      <c r="OMF76" s="86"/>
      <c r="OMG76" s="86"/>
      <c r="OMH76" s="86"/>
      <c r="OMI76" s="86"/>
      <c r="OMJ76" s="86"/>
      <c r="OMK76" s="86"/>
      <c r="OML76" s="86"/>
      <c r="OMM76" s="86"/>
      <c r="OMN76" s="86"/>
      <c r="OMO76" s="86"/>
      <c r="OMP76" s="86"/>
      <c r="OMQ76" s="86"/>
      <c r="OMR76" s="86"/>
      <c r="OMS76" s="86"/>
      <c r="OMT76" s="86"/>
      <c r="OMU76" s="86"/>
      <c r="OMV76" s="86"/>
      <c r="OMW76" s="86"/>
      <c r="OMX76" s="86"/>
      <c r="OMY76" s="86"/>
      <c r="OMZ76" s="86"/>
      <c r="ONA76" s="86"/>
      <c r="ONB76" s="86"/>
      <c r="ONC76" s="86"/>
      <c r="OND76" s="86"/>
      <c r="ONE76" s="86"/>
      <c r="ONF76" s="86"/>
      <c r="ONG76" s="86"/>
      <c r="ONH76" s="86"/>
      <c r="ONI76" s="86"/>
      <c r="ONJ76" s="86"/>
      <c r="ONK76" s="86"/>
      <c r="ONL76" s="86"/>
      <c r="ONM76" s="86"/>
      <c r="ONN76" s="86"/>
      <c r="ONO76" s="86"/>
      <c r="ONP76" s="86"/>
      <c r="ONQ76" s="86"/>
      <c r="ONR76" s="86"/>
      <c r="ONS76" s="86"/>
      <c r="ONT76" s="86"/>
      <c r="ONU76" s="86"/>
      <c r="ONV76" s="86"/>
      <c r="ONW76" s="86"/>
      <c r="ONX76" s="86"/>
      <c r="ONY76" s="86"/>
      <c r="ONZ76" s="86"/>
      <c r="OOA76" s="86"/>
      <c r="OOB76" s="86"/>
      <c r="OOC76" s="86"/>
      <c r="OOD76" s="86"/>
      <c r="OOE76" s="86"/>
      <c r="OOF76" s="86"/>
      <c r="OOG76" s="86"/>
      <c r="OOH76" s="86"/>
      <c r="OOI76" s="86"/>
      <c r="OOJ76" s="86"/>
      <c r="OOK76" s="86"/>
      <c r="OOL76" s="86"/>
      <c r="OOM76" s="86"/>
      <c r="OON76" s="86"/>
      <c r="OOO76" s="86"/>
      <c r="OOP76" s="86"/>
      <c r="OOQ76" s="86"/>
      <c r="OOR76" s="86"/>
      <c r="OOS76" s="86"/>
      <c r="OOT76" s="86"/>
      <c r="OOU76" s="86"/>
      <c r="OOV76" s="86"/>
      <c r="OOW76" s="86"/>
      <c r="OOX76" s="86"/>
      <c r="OOY76" s="86"/>
      <c r="OOZ76" s="86"/>
      <c r="OPA76" s="86"/>
      <c r="OPB76" s="86"/>
      <c r="OPC76" s="86"/>
      <c r="OPD76" s="86"/>
      <c r="OPE76" s="86"/>
      <c r="OPF76" s="86"/>
      <c r="OPG76" s="86"/>
      <c r="OPH76" s="86"/>
      <c r="OPI76" s="86"/>
      <c r="OPJ76" s="86"/>
      <c r="OPK76" s="86"/>
      <c r="OPL76" s="86"/>
      <c r="OPM76" s="86"/>
      <c r="OPN76" s="86"/>
      <c r="OPO76" s="86"/>
      <c r="OPP76" s="86"/>
      <c r="OPQ76" s="86"/>
      <c r="OPR76" s="86"/>
      <c r="OPS76" s="86"/>
      <c r="OPT76" s="86"/>
      <c r="OPU76" s="86"/>
      <c r="OPV76" s="86"/>
      <c r="OPW76" s="86"/>
      <c r="OPX76" s="86"/>
      <c r="OPY76" s="86"/>
      <c r="OPZ76" s="86"/>
      <c r="OQA76" s="86"/>
      <c r="OQB76" s="86"/>
      <c r="OQC76" s="86"/>
      <c r="OQD76" s="86"/>
      <c r="OQE76" s="86"/>
      <c r="OQF76" s="86"/>
      <c r="OQG76" s="86"/>
      <c r="OQH76" s="86"/>
      <c r="OQI76" s="86"/>
      <c r="OQJ76" s="86"/>
      <c r="OQK76" s="86"/>
      <c r="OQL76" s="86"/>
      <c r="OQM76" s="86"/>
      <c r="OQN76" s="86"/>
      <c r="OQO76" s="86"/>
      <c r="OQP76" s="86"/>
      <c r="OQQ76" s="86"/>
      <c r="OQR76" s="86"/>
      <c r="OQS76" s="86"/>
      <c r="OQT76" s="86"/>
      <c r="OQU76" s="86"/>
      <c r="OQV76" s="86"/>
      <c r="OQW76" s="86"/>
      <c r="OQX76" s="86"/>
      <c r="OQY76" s="86"/>
      <c r="OQZ76" s="86"/>
      <c r="ORA76" s="86"/>
      <c r="ORB76" s="86"/>
      <c r="ORC76" s="86"/>
      <c r="ORD76" s="86"/>
      <c r="ORE76" s="86"/>
      <c r="ORF76" s="86"/>
      <c r="ORG76" s="86"/>
      <c r="ORH76" s="86"/>
      <c r="ORI76" s="86"/>
      <c r="ORJ76" s="86"/>
      <c r="ORK76" s="86"/>
      <c r="ORL76" s="86"/>
      <c r="ORM76" s="86"/>
      <c r="ORN76" s="86"/>
      <c r="ORO76" s="86"/>
      <c r="ORP76" s="86"/>
      <c r="ORQ76" s="86"/>
      <c r="ORR76" s="86"/>
      <c r="ORS76" s="86"/>
      <c r="ORT76" s="86"/>
      <c r="ORU76" s="86"/>
      <c r="ORV76" s="86"/>
      <c r="ORW76" s="86"/>
      <c r="ORX76" s="86"/>
      <c r="ORY76" s="86"/>
      <c r="ORZ76" s="86"/>
      <c r="OSA76" s="86"/>
      <c r="OSB76" s="86"/>
      <c r="OSC76" s="86"/>
      <c r="OSD76" s="86"/>
      <c r="OSE76" s="86"/>
      <c r="OSF76" s="86"/>
      <c r="OSG76" s="86"/>
      <c r="OSH76" s="86"/>
      <c r="OSI76" s="86"/>
      <c r="OSJ76" s="86"/>
      <c r="OSK76" s="86"/>
      <c r="OSL76" s="86"/>
      <c r="OSM76" s="86"/>
      <c r="OSN76" s="86"/>
      <c r="OSO76" s="86"/>
      <c r="OSP76" s="86"/>
      <c r="OSQ76" s="86"/>
      <c r="OSR76" s="86"/>
      <c r="OSS76" s="86"/>
      <c r="OST76" s="86"/>
      <c r="OSU76" s="86"/>
      <c r="OSV76" s="86"/>
      <c r="OSW76" s="86"/>
      <c r="OSX76" s="86"/>
      <c r="OSY76" s="86"/>
      <c r="OSZ76" s="86"/>
      <c r="OTA76" s="86"/>
      <c r="OTB76" s="86"/>
      <c r="OTC76" s="86"/>
      <c r="OTD76" s="86"/>
      <c r="OTE76" s="86"/>
      <c r="OTF76" s="86"/>
      <c r="OTG76" s="86"/>
      <c r="OTH76" s="86"/>
      <c r="OTI76" s="86"/>
      <c r="OTJ76" s="86"/>
      <c r="OTK76" s="86"/>
      <c r="OTL76" s="86"/>
      <c r="OTM76" s="86"/>
      <c r="OTN76" s="86"/>
      <c r="OTO76" s="86"/>
      <c r="OTP76" s="86"/>
      <c r="OTQ76" s="86"/>
      <c r="OTR76" s="86"/>
      <c r="OTS76" s="86"/>
      <c r="OTT76" s="86"/>
      <c r="OTU76" s="86"/>
      <c r="OTV76" s="86"/>
      <c r="OTW76" s="86"/>
      <c r="OTX76" s="86"/>
      <c r="OTY76" s="86"/>
      <c r="OTZ76" s="86"/>
      <c r="OUA76" s="86"/>
      <c r="OUB76" s="86"/>
      <c r="OUC76" s="86"/>
      <c r="OUD76" s="86"/>
      <c r="OUE76" s="86"/>
      <c r="OUF76" s="86"/>
      <c r="OUG76" s="86"/>
      <c r="OUH76" s="86"/>
      <c r="OUI76" s="86"/>
      <c r="OUJ76" s="86"/>
      <c r="OUK76" s="86"/>
      <c r="OUL76" s="86"/>
      <c r="OUM76" s="86"/>
      <c r="OUN76" s="86"/>
      <c r="OUO76" s="86"/>
      <c r="OUP76" s="86"/>
      <c r="OUQ76" s="86"/>
      <c r="OUR76" s="86"/>
      <c r="OUS76" s="86"/>
      <c r="OUT76" s="86"/>
      <c r="OUU76" s="86"/>
      <c r="OUV76" s="86"/>
      <c r="OUW76" s="86"/>
      <c r="OUX76" s="86"/>
      <c r="OUY76" s="86"/>
      <c r="OUZ76" s="86"/>
      <c r="OVA76" s="86"/>
      <c r="OVB76" s="86"/>
      <c r="OVC76" s="86"/>
      <c r="OVD76" s="86"/>
      <c r="OVE76" s="86"/>
      <c r="OVF76" s="86"/>
      <c r="OVG76" s="86"/>
      <c r="OVH76" s="86"/>
      <c r="OVI76" s="86"/>
      <c r="OVJ76" s="86"/>
      <c r="OVK76" s="86"/>
      <c r="OVL76" s="86"/>
      <c r="OVM76" s="86"/>
      <c r="OVN76" s="86"/>
      <c r="OVO76" s="86"/>
      <c r="OVP76" s="86"/>
      <c r="OVQ76" s="86"/>
      <c r="OVR76" s="86"/>
      <c r="OVS76" s="86"/>
      <c r="OVT76" s="86"/>
      <c r="OVU76" s="86"/>
      <c r="OVV76" s="86"/>
      <c r="OVW76" s="86"/>
      <c r="OVX76" s="86"/>
      <c r="OVY76" s="86"/>
      <c r="OVZ76" s="86"/>
      <c r="OWA76" s="86"/>
      <c r="OWB76" s="86"/>
      <c r="OWC76" s="86"/>
      <c r="OWD76" s="86"/>
      <c r="OWE76" s="86"/>
      <c r="OWF76" s="86"/>
      <c r="OWG76" s="86"/>
      <c r="OWH76" s="86"/>
      <c r="OWI76" s="86"/>
      <c r="OWJ76" s="86"/>
      <c r="OWK76" s="86"/>
      <c r="OWL76" s="86"/>
      <c r="OWM76" s="86"/>
      <c r="OWN76" s="86"/>
      <c r="OWO76" s="86"/>
      <c r="OWP76" s="86"/>
      <c r="OWQ76" s="86"/>
      <c r="OWR76" s="86"/>
      <c r="OWS76" s="86"/>
      <c r="OWT76" s="86"/>
      <c r="OWU76" s="86"/>
      <c r="OWV76" s="86"/>
      <c r="OWW76" s="86"/>
      <c r="OWX76" s="86"/>
      <c r="OWY76" s="86"/>
      <c r="OWZ76" s="86"/>
      <c r="OXA76" s="86"/>
      <c r="OXB76" s="86"/>
      <c r="OXC76" s="86"/>
      <c r="OXD76" s="86"/>
      <c r="OXE76" s="86"/>
      <c r="OXF76" s="86"/>
      <c r="OXG76" s="86"/>
      <c r="OXH76" s="86"/>
      <c r="OXI76" s="86"/>
      <c r="OXJ76" s="86"/>
      <c r="OXK76" s="86"/>
      <c r="OXL76" s="86"/>
      <c r="OXM76" s="86"/>
      <c r="OXN76" s="86"/>
      <c r="OXO76" s="86"/>
      <c r="OXP76" s="86"/>
      <c r="OXQ76" s="86"/>
      <c r="OXR76" s="86"/>
      <c r="OXS76" s="86"/>
      <c r="OXT76" s="86"/>
      <c r="OXU76" s="86"/>
      <c r="OXV76" s="86"/>
      <c r="OXW76" s="86"/>
      <c r="OXX76" s="86"/>
      <c r="OXY76" s="86"/>
      <c r="OXZ76" s="86"/>
      <c r="OYA76" s="86"/>
      <c r="OYB76" s="86"/>
      <c r="OYC76" s="86"/>
      <c r="OYD76" s="86"/>
      <c r="OYE76" s="86"/>
      <c r="OYF76" s="86"/>
      <c r="OYG76" s="86"/>
      <c r="OYH76" s="86"/>
      <c r="OYI76" s="86"/>
      <c r="OYJ76" s="86"/>
      <c r="OYK76" s="86"/>
      <c r="OYL76" s="86"/>
      <c r="OYM76" s="86"/>
      <c r="OYN76" s="86"/>
      <c r="OYO76" s="86"/>
      <c r="OYP76" s="86"/>
      <c r="OYQ76" s="86"/>
      <c r="OYR76" s="86"/>
      <c r="OYS76" s="86"/>
      <c r="OYT76" s="86"/>
      <c r="OYU76" s="86"/>
      <c r="OYV76" s="86"/>
      <c r="OYW76" s="86"/>
      <c r="OYX76" s="86"/>
      <c r="OYY76" s="86"/>
      <c r="OYZ76" s="86"/>
      <c r="OZA76" s="86"/>
      <c r="OZB76" s="86"/>
      <c r="OZC76" s="86"/>
      <c r="OZD76" s="86"/>
      <c r="OZE76" s="86"/>
      <c r="OZF76" s="86"/>
      <c r="OZG76" s="86"/>
      <c r="OZH76" s="86"/>
      <c r="OZI76" s="86"/>
      <c r="OZJ76" s="86"/>
      <c r="OZK76" s="86"/>
      <c r="OZL76" s="86"/>
      <c r="OZM76" s="86"/>
      <c r="OZN76" s="86"/>
      <c r="OZO76" s="86"/>
      <c r="OZP76" s="86"/>
      <c r="OZQ76" s="86"/>
      <c r="OZR76" s="86"/>
      <c r="OZS76" s="86"/>
      <c r="OZT76" s="86"/>
      <c r="OZU76" s="86"/>
      <c r="OZV76" s="86"/>
      <c r="OZW76" s="86"/>
      <c r="OZX76" s="86"/>
      <c r="OZY76" s="86"/>
      <c r="OZZ76" s="86"/>
      <c r="PAA76" s="86"/>
      <c r="PAB76" s="86"/>
      <c r="PAC76" s="86"/>
      <c r="PAD76" s="86"/>
      <c r="PAE76" s="86"/>
      <c r="PAF76" s="86"/>
      <c r="PAG76" s="86"/>
      <c r="PAH76" s="86"/>
      <c r="PAI76" s="86"/>
      <c r="PAJ76" s="86"/>
      <c r="PAK76" s="86"/>
      <c r="PAL76" s="86"/>
      <c r="PAM76" s="86"/>
      <c r="PAN76" s="86"/>
      <c r="PAO76" s="86"/>
      <c r="PAP76" s="86"/>
      <c r="PAQ76" s="86"/>
      <c r="PAR76" s="86"/>
      <c r="PAS76" s="86"/>
      <c r="PAT76" s="86"/>
      <c r="PAU76" s="86"/>
      <c r="PAV76" s="86"/>
      <c r="PAW76" s="86"/>
      <c r="PAX76" s="86"/>
      <c r="PAY76" s="86"/>
      <c r="PAZ76" s="86"/>
      <c r="PBA76" s="86"/>
      <c r="PBB76" s="86"/>
      <c r="PBC76" s="86"/>
      <c r="PBD76" s="86"/>
      <c r="PBE76" s="86"/>
      <c r="PBF76" s="86"/>
      <c r="PBG76" s="86"/>
      <c r="PBH76" s="86"/>
      <c r="PBI76" s="86"/>
      <c r="PBJ76" s="86"/>
      <c r="PBK76" s="86"/>
      <c r="PBL76" s="86"/>
      <c r="PBM76" s="86"/>
      <c r="PBN76" s="86"/>
      <c r="PBO76" s="86"/>
      <c r="PBP76" s="86"/>
      <c r="PBQ76" s="86"/>
      <c r="PBR76" s="86"/>
      <c r="PBS76" s="86"/>
      <c r="PBT76" s="86"/>
      <c r="PBU76" s="86"/>
      <c r="PBV76" s="86"/>
      <c r="PBW76" s="86"/>
      <c r="PBX76" s="86"/>
      <c r="PBY76" s="86"/>
      <c r="PBZ76" s="86"/>
      <c r="PCA76" s="86"/>
      <c r="PCB76" s="86"/>
      <c r="PCC76" s="86"/>
      <c r="PCD76" s="86"/>
      <c r="PCE76" s="86"/>
      <c r="PCF76" s="86"/>
      <c r="PCG76" s="86"/>
      <c r="PCH76" s="86"/>
      <c r="PCI76" s="86"/>
      <c r="PCJ76" s="86"/>
      <c r="PCK76" s="86"/>
      <c r="PCL76" s="86"/>
      <c r="PCM76" s="86"/>
      <c r="PCN76" s="86"/>
      <c r="PCO76" s="86"/>
      <c r="PCP76" s="86"/>
      <c r="PCQ76" s="86"/>
      <c r="PCR76" s="86"/>
      <c r="PCS76" s="86"/>
      <c r="PCT76" s="86"/>
      <c r="PCU76" s="86"/>
      <c r="PCV76" s="86"/>
      <c r="PCW76" s="86"/>
      <c r="PCX76" s="86"/>
      <c r="PCY76" s="86"/>
      <c r="PCZ76" s="86"/>
      <c r="PDA76" s="86"/>
      <c r="PDB76" s="86"/>
      <c r="PDC76" s="86"/>
      <c r="PDD76" s="86"/>
      <c r="PDE76" s="86"/>
      <c r="PDF76" s="86"/>
      <c r="PDG76" s="86"/>
      <c r="PDH76" s="86"/>
      <c r="PDI76" s="86"/>
      <c r="PDJ76" s="86"/>
      <c r="PDK76" s="86"/>
      <c r="PDL76" s="86"/>
      <c r="PDM76" s="86"/>
      <c r="PDN76" s="86"/>
      <c r="PDO76" s="86"/>
      <c r="PDP76" s="86"/>
      <c r="PDQ76" s="86"/>
      <c r="PDR76" s="86"/>
      <c r="PDS76" s="86"/>
      <c r="PDT76" s="86"/>
      <c r="PDU76" s="86"/>
      <c r="PDV76" s="86"/>
      <c r="PDW76" s="86"/>
      <c r="PDX76" s="86"/>
      <c r="PDY76" s="86"/>
      <c r="PDZ76" s="86"/>
      <c r="PEA76" s="86"/>
      <c r="PEB76" s="86"/>
      <c r="PEC76" s="86"/>
      <c r="PED76" s="86"/>
      <c r="PEE76" s="86"/>
      <c r="PEF76" s="86"/>
      <c r="PEG76" s="86"/>
      <c r="PEH76" s="86"/>
      <c r="PEI76" s="86"/>
      <c r="PEJ76" s="86"/>
      <c r="PEK76" s="86"/>
      <c r="PEL76" s="86"/>
      <c r="PEM76" s="86"/>
      <c r="PEN76" s="86"/>
      <c r="PEO76" s="86"/>
      <c r="PEP76" s="86"/>
      <c r="PEQ76" s="86"/>
      <c r="PER76" s="86"/>
      <c r="PES76" s="86"/>
      <c r="PET76" s="86"/>
      <c r="PEU76" s="86"/>
      <c r="PEV76" s="86"/>
      <c r="PEW76" s="86"/>
      <c r="PEX76" s="86"/>
      <c r="PEY76" s="86"/>
      <c r="PEZ76" s="86"/>
      <c r="PFA76" s="86"/>
      <c r="PFB76" s="86"/>
      <c r="PFC76" s="86"/>
      <c r="PFD76" s="86"/>
      <c r="PFE76" s="86"/>
      <c r="PFF76" s="86"/>
      <c r="PFG76" s="86"/>
      <c r="PFH76" s="86"/>
      <c r="PFI76" s="86"/>
      <c r="PFJ76" s="86"/>
      <c r="PFK76" s="86"/>
      <c r="PFL76" s="86"/>
      <c r="PFM76" s="86"/>
      <c r="PFN76" s="86"/>
      <c r="PFO76" s="86"/>
      <c r="PFP76" s="86"/>
      <c r="PFQ76" s="86"/>
      <c r="PFR76" s="86"/>
      <c r="PFS76" s="86"/>
      <c r="PFT76" s="86"/>
      <c r="PFU76" s="86"/>
      <c r="PFV76" s="86"/>
      <c r="PFW76" s="86"/>
      <c r="PFX76" s="86"/>
      <c r="PFY76" s="86"/>
      <c r="PFZ76" s="86"/>
      <c r="PGA76" s="86"/>
      <c r="PGB76" s="86"/>
      <c r="PGC76" s="86"/>
      <c r="PGD76" s="86"/>
      <c r="PGE76" s="86"/>
      <c r="PGF76" s="86"/>
      <c r="PGG76" s="86"/>
      <c r="PGH76" s="86"/>
      <c r="PGI76" s="86"/>
      <c r="PGJ76" s="86"/>
      <c r="PGK76" s="86"/>
      <c r="PGL76" s="86"/>
      <c r="PGM76" s="86"/>
      <c r="PGN76" s="86"/>
      <c r="PGO76" s="86"/>
      <c r="PGP76" s="86"/>
      <c r="PGQ76" s="86"/>
      <c r="PGR76" s="86"/>
      <c r="PGS76" s="86"/>
      <c r="PGT76" s="86"/>
      <c r="PGU76" s="86"/>
      <c r="PGV76" s="86"/>
      <c r="PGW76" s="86"/>
      <c r="PGX76" s="86"/>
      <c r="PGY76" s="86"/>
      <c r="PGZ76" s="86"/>
      <c r="PHA76" s="86"/>
      <c r="PHB76" s="86"/>
      <c r="PHC76" s="86"/>
      <c r="PHD76" s="86"/>
      <c r="PHE76" s="86"/>
      <c r="PHF76" s="86"/>
      <c r="PHG76" s="86"/>
      <c r="PHH76" s="86"/>
      <c r="PHI76" s="86"/>
      <c r="PHJ76" s="86"/>
      <c r="PHK76" s="86"/>
      <c r="PHL76" s="86"/>
      <c r="PHM76" s="86"/>
      <c r="PHN76" s="86"/>
      <c r="PHO76" s="86"/>
      <c r="PHP76" s="86"/>
      <c r="PHQ76" s="86"/>
      <c r="PHR76" s="86"/>
      <c r="PHS76" s="86"/>
      <c r="PHT76" s="86"/>
      <c r="PHU76" s="86"/>
      <c r="PHV76" s="86"/>
      <c r="PHW76" s="86"/>
      <c r="PHX76" s="86"/>
      <c r="PHY76" s="86"/>
      <c r="PHZ76" s="86"/>
      <c r="PIA76" s="86"/>
      <c r="PIB76" s="86"/>
      <c r="PIC76" s="86"/>
      <c r="PID76" s="86"/>
      <c r="PIE76" s="86"/>
      <c r="PIF76" s="86"/>
      <c r="PIG76" s="86"/>
      <c r="PIH76" s="86"/>
      <c r="PII76" s="86"/>
      <c r="PIJ76" s="86"/>
      <c r="PIK76" s="86"/>
      <c r="PIL76" s="86"/>
      <c r="PIM76" s="86"/>
      <c r="PIN76" s="86"/>
      <c r="PIO76" s="86"/>
      <c r="PIP76" s="86"/>
      <c r="PIQ76" s="86"/>
      <c r="PIR76" s="86"/>
      <c r="PIS76" s="86"/>
      <c r="PIT76" s="86"/>
      <c r="PIU76" s="86"/>
      <c r="PIV76" s="86"/>
      <c r="PIW76" s="86"/>
      <c r="PIX76" s="86"/>
      <c r="PIY76" s="86"/>
      <c r="PIZ76" s="86"/>
      <c r="PJA76" s="86"/>
      <c r="PJB76" s="86"/>
      <c r="PJC76" s="86"/>
      <c r="PJD76" s="86"/>
      <c r="PJE76" s="86"/>
      <c r="PJF76" s="86"/>
      <c r="PJG76" s="86"/>
      <c r="PJH76" s="86"/>
      <c r="PJI76" s="86"/>
      <c r="PJJ76" s="86"/>
      <c r="PJK76" s="86"/>
      <c r="PJL76" s="86"/>
      <c r="PJM76" s="86"/>
      <c r="PJN76" s="86"/>
      <c r="PJO76" s="86"/>
      <c r="PJP76" s="86"/>
      <c r="PJQ76" s="86"/>
      <c r="PJR76" s="86"/>
      <c r="PJS76" s="86"/>
      <c r="PJT76" s="86"/>
      <c r="PJU76" s="86"/>
      <c r="PJV76" s="86"/>
      <c r="PJW76" s="86"/>
      <c r="PJX76" s="86"/>
      <c r="PJY76" s="86"/>
      <c r="PJZ76" s="86"/>
      <c r="PKA76" s="86"/>
      <c r="PKB76" s="86"/>
      <c r="PKC76" s="86"/>
      <c r="PKD76" s="86"/>
      <c r="PKE76" s="86"/>
      <c r="PKF76" s="86"/>
      <c r="PKG76" s="86"/>
      <c r="PKH76" s="86"/>
      <c r="PKI76" s="86"/>
      <c r="PKJ76" s="86"/>
      <c r="PKK76" s="86"/>
      <c r="PKL76" s="86"/>
      <c r="PKM76" s="86"/>
      <c r="PKN76" s="86"/>
      <c r="PKO76" s="86"/>
      <c r="PKP76" s="86"/>
      <c r="PKQ76" s="86"/>
      <c r="PKR76" s="86"/>
      <c r="PKS76" s="86"/>
      <c r="PKT76" s="86"/>
      <c r="PKU76" s="86"/>
      <c r="PKV76" s="86"/>
      <c r="PKW76" s="86"/>
      <c r="PKX76" s="86"/>
      <c r="PKY76" s="86"/>
      <c r="PKZ76" s="86"/>
      <c r="PLA76" s="86"/>
      <c r="PLB76" s="86"/>
      <c r="PLC76" s="86"/>
      <c r="PLD76" s="86"/>
      <c r="PLE76" s="86"/>
      <c r="PLF76" s="86"/>
      <c r="PLG76" s="86"/>
      <c r="PLH76" s="86"/>
      <c r="PLI76" s="86"/>
      <c r="PLJ76" s="86"/>
      <c r="PLK76" s="86"/>
      <c r="PLL76" s="86"/>
      <c r="PLM76" s="86"/>
      <c r="PLN76" s="86"/>
      <c r="PLO76" s="86"/>
      <c r="PLP76" s="86"/>
      <c r="PLQ76" s="86"/>
      <c r="PLR76" s="86"/>
      <c r="PLS76" s="86"/>
      <c r="PLT76" s="86"/>
      <c r="PLU76" s="86"/>
      <c r="PLV76" s="86"/>
      <c r="PLW76" s="86"/>
      <c r="PLX76" s="86"/>
      <c r="PLY76" s="86"/>
      <c r="PLZ76" s="86"/>
      <c r="PMA76" s="86"/>
      <c r="PMB76" s="86"/>
      <c r="PMC76" s="86"/>
      <c r="PMD76" s="86"/>
      <c r="PME76" s="86"/>
      <c r="PMF76" s="86"/>
      <c r="PMG76" s="86"/>
      <c r="PMH76" s="86"/>
      <c r="PMI76" s="86"/>
      <c r="PMJ76" s="86"/>
      <c r="PMK76" s="86"/>
      <c r="PML76" s="86"/>
      <c r="PMM76" s="86"/>
      <c r="PMN76" s="86"/>
      <c r="PMO76" s="86"/>
      <c r="PMP76" s="86"/>
      <c r="PMQ76" s="86"/>
      <c r="PMR76" s="86"/>
      <c r="PMS76" s="86"/>
      <c r="PMT76" s="86"/>
      <c r="PMU76" s="86"/>
      <c r="PMV76" s="86"/>
      <c r="PMW76" s="86"/>
      <c r="PMX76" s="86"/>
      <c r="PMY76" s="86"/>
      <c r="PMZ76" s="86"/>
      <c r="PNA76" s="86"/>
      <c r="PNB76" s="86"/>
      <c r="PNC76" s="86"/>
      <c r="PND76" s="86"/>
      <c r="PNE76" s="86"/>
      <c r="PNF76" s="86"/>
      <c r="PNG76" s="86"/>
      <c r="PNH76" s="86"/>
      <c r="PNI76" s="86"/>
      <c r="PNJ76" s="86"/>
      <c r="PNK76" s="86"/>
      <c r="PNL76" s="86"/>
      <c r="PNM76" s="86"/>
      <c r="PNN76" s="86"/>
      <c r="PNO76" s="86"/>
      <c r="PNP76" s="86"/>
      <c r="PNQ76" s="86"/>
      <c r="PNR76" s="86"/>
      <c r="PNS76" s="86"/>
      <c r="PNT76" s="86"/>
      <c r="PNU76" s="86"/>
      <c r="PNV76" s="86"/>
      <c r="PNW76" s="86"/>
      <c r="PNX76" s="86"/>
      <c r="PNY76" s="86"/>
      <c r="PNZ76" s="86"/>
      <c r="POA76" s="86"/>
      <c r="POB76" s="86"/>
      <c r="POC76" s="86"/>
      <c r="POD76" s="86"/>
      <c r="POE76" s="86"/>
      <c r="POF76" s="86"/>
      <c r="POG76" s="86"/>
      <c r="POH76" s="86"/>
      <c r="POI76" s="86"/>
      <c r="POJ76" s="86"/>
      <c r="POK76" s="86"/>
      <c r="POL76" s="86"/>
      <c r="POM76" s="86"/>
      <c r="PON76" s="86"/>
      <c r="POO76" s="86"/>
      <c r="POP76" s="86"/>
      <c r="POQ76" s="86"/>
      <c r="POR76" s="86"/>
      <c r="POS76" s="86"/>
      <c r="POT76" s="86"/>
      <c r="POU76" s="86"/>
      <c r="POV76" s="86"/>
      <c r="POW76" s="86"/>
      <c r="POX76" s="86"/>
      <c r="POY76" s="86"/>
      <c r="POZ76" s="86"/>
      <c r="PPA76" s="86"/>
      <c r="PPB76" s="86"/>
      <c r="PPC76" s="86"/>
      <c r="PPD76" s="86"/>
      <c r="PPE76" s="86"/>
      <c r="PPF76" s="86"/>
      <c r="PPG76" s="86"/>
      <c r="PPH76" s="86"/>
      <c r="PPI76" s="86"/>
      <c r="PPJ76" s="86"/>
      <c r="PPK76" s="86"/>
      <c r="PPL76" s="86"/>
      <c r="PPM76" s="86"/>
      <c r="PPN76" s="86"/>
      <c r="PPO76" s="86"/>
      <c r="PPP76" s="86"/>
      <c r="PPQ76" s="86"/>
      <c r="PPR76" s="86"/>
      <c r="PPS76" s="86"/>
      <c r="PPT76" s="86"/>
      <c r="PPU76" s="86"/>
      <c r="PPV76" s="86"/>
      <c r="PPW76" s="86"/>
      <c r="PPX76" s="86"/>
      <c r="PPY76" s="86"/>
      <c r="PPZ76" s="86"/>
      <c r="PQA76" s="86"/>
      <c r="PQB76" s="86"/>
      <c r="PQC76" s="86"/>
      <c r="PQD76" s="86"/>
      <c r="PQE76" s="86"/>
      <c r="PQF76" s="86"/>
      <c r="PQG76" s="86"/>
      <c r="PQH76" s="86"/>
      <c r="PQI76" s="86"/>
      <c r="PQJ76" s="86"/>
      <c r="PQK76" s="86"/>
      <c r="PQL76" s="86"/>
      <c r="PQM76" s="86"/>
      <c r="PQN76" s="86"/>
      <c r="PQO76" s="86"/>
      <c r="PQP76" s="86"/>
      <c r="PQQ76" s="86"/>
      <c r="PQR76" s="86"/>
      <c r="PQS76" s="86"/>
      <c r="PQT76" s="86"/>
      <c r="PQU76" s="86"/>
      <c r="PQV76" s="86"/>
      <c r="PQW76" s="86"/>
      <c r="PQX76" s="86"/>
      <c r="PQY76" s="86"/>
      <c r="PQZ76" s="86"/>
      <c r="PRA76" s="86"/>
      <c r="PRB76" s="86"/>
      <c r="PRC76" s="86"/>
      <c r="PRD76" s="86"/>
      <c r="PRE76" s="86"/>
      <c r="PRF76" s="86"/>
      <c r="PRG76" s="86"/>
      <c r="PRH76" s="86"/>
      <c r="PRI76" s="86"/>
      <c r="PRJ76" s="86"/>
      <c r="PRK76" s="86"/>
      <c r="PRL76" s="86"/>
      <c r="PRM76" s="86"/>
      <c r="PRN76" s="86"/>
      <c r="PRO76" s="86"/>
      <c r="PRP76" s="86"/>
      <c r="PRQ76" s="86"/>
      <c r="PRR76" s="86"/>
      <c r="PRS76" s="86"/>
      <c r="PRT76" s="86"/>
      <c r="PRU76" s="86"/>
      <c r="PRV76" s="86"/>
      <c r="PRW76" s="86"/>
      <c r="PRX76" s="86"/>
      <c r="PRY76" s="86"/>
      <c r="PRZ76" s="86"/>
      <c r="PSA76" s="86"/>
      <c r="PSB76" s="86"/>
      <c r="PSC76" s="86"/>
      <c r="PSD76" s="86"/>
      <c r="PSE76" s="86"/>
      <c r="PSF76" s="86"/>
      <c r="PSG76" s="86"/>
      <c r="PSH76" s="86"/>
      <c r="PSI76" s="86"/>
      <c r="PSJ76" s="86"/>
      <c r="PSK76" s="86"/>
      <c r="PSL76" s="86"/>
      <c r="PSM76" s="86"/>
      <c r="PSN76" s="86"/>
      <c r="PSO76" s="86"/>
      <c r="PSP76" s="86"/>
      <c r="PSQ76" s="86"/>
      <c r="PSR76" s="86"/>
      <c r="PSS76" s="86"/>
      <c r="PST76" s="86"/>
      <c r="PSU76" s="86"/>
      <c r="PSV76" s="86"/>
      <c r="PSW76" s="86"/>
      <c r="PSX76" s="86"/>
      <c r="PSY76" s="86"/>
      <c r="PSZ76" s="86"/>
      <c r="PTA76" s="86"/>
      <c r="PTB76" s="86"/>
      <c r="PTC76" s="86"/>
      <c r="PTD76" s="86"/>
      <c r="PTE76" s="86"/>
      <c r="PTF76" s="86"/>
      <c r="PTG76" s="86"/>
      <c r="PTH76" s="86"/>
      <c r="PTI76" s="86"/>
      <c r="PTJ76" s="86"/>
      <c r="PTK76" s="86"/>
      <c r="PTL76" s="86"/>
      <c r="PTM76" s="86"/>
      <c r="PTN76" s="86"/>
      <c r="PTO76" s="86"/>
      <c r="PTP76" s="86"/>
      <c r="PTQ76" s="86"/>
      <c r="PTR76" s="86"/>
      <c r="PTS76" s="86"/>
      <c r="PTT76" s="86"/>
      <c r="PTU76" s="86"/>
      <c r="PTV76" s="86"/>
      <c r="PTW76" s="86"/>
      <c r="PTX76" s="86"/>
      <c r="PTY76" s="86"/>
      <c r="PTZ76" s="86"/>
      <c r="PUA76" s="86"/>
      <c r="PUB76" s="86"/>
      <c r="PUC76" s="86"/>
      <c r="PUD76" s="86"/>
      <c r="PUE76" s="86"/>
      <c r="PUF76" s="86"/>
      <c r="PUG76" s="86"/>
      <c r="PUH76" s="86"/>
      <c r="PUI76" s="86"/>
      <c r="PUJ76" s="86"/>
      <c r="PUK76" s="86"/>
      <c r="PUL76" s="86"/>
      <c r="PUM76" s="86"/>
      <c r="PUN76" s="86"/>
      <c r="PUO76" s="86"/>
      <c r="PUP76" s="86"/>
      <c r="PUQ76" s="86"/>
      <c r="PUR76" s="86"/>
      <c r="PUS76" s="86"/>
      <c r="PUT76" s="86"/>
      <c r="PUU76" s="86"/>
      <c r="PUV76" s="86"/>
      <c r="PUW76" s="86"/>
      <c r="PUX76" s="86"/>
      <c r="PUY76" s="86"/>
      <c r="PUZ76" s="86"/>
      <c r="PVA76" s="86"/>
      <c r="PVB76" s="86"/>
      <c r="PVC76" s="86"/>
      <c r="PVD76" s="86"/>
      <c r="PVE76" s="86"/>
      <c r="PVF76" s="86"/>
      <c r="PVG76" s="86"/>
      <c r="PVH76" s="86"/>
      <c r="PVI76" s="86"/>
      <c r="PVJ76" s="86"/>
      <c r="PVK76" s="86"/>
      <c r="PVL76" s="86"/>
      <c r="PVM76" s="86"/>
      <c r="PVN76" s="86"/>
      <c r="PVO76" s="86"/>
      <c r="PVP76" s="86"/>
      <c r="PVQ76" s="86"/>
      <c r="PVR76" s="86"/>
      <c r="PVS76" s="86"/>
      <c r="PVT76" s="86"/>
      <c r="PVU76" s="86"/>
      <c r="PVV76" s="86"/>
      <c r="PVW76" s="86"/>
      <c r="PVX76" s="86"/>
      <c r="PVY76" s="86"/>
      <c r="PVZ76" s="86"/>
      <c r="PWA76" s="86"/>
      <c r="PWB76" s="86"/>
      <c r="PWC76" s="86"/>
      <c r="PWD76" s="86"/>
      <c r="PWE76" s="86"/>
      <c r="PWF76" s="86"/>
      <c r="PWG76" s="86"/>
      <c r="PWH76" s="86"/>
      <c r="PWI76" s="86"/>
      <c r="PWJ76" s="86"/>
      <c r="PWK76" s="86"/>
      <c r="PWL76" s="86"/>
      <c r="PWM76" s="86"/>
      <c r="PWN76" s="86"/>
      <c r="PWO76" s="86"/>
      <c r="PWP76" s="86"/>
      <c r="PWQ76" s="86"/>
      <c r="PWR76" s="86"/>
      <c r="PWS76" s="86"/>
      <c r="PWT76" s="86"/>
      <c r="PWU76" s="86"/>
      <c r="PWV76" s="86"/>
      <c r="PWW76" s="86"/>
      <c r="PWX76" s="86"/>
      <c r="PWY76" s="86"/>
      <c r="PWZ76" s="86"/>
      <c r="PXA76" s="86"/>
      <c r="PXB76" s="86"/>
      <c r="PXC76" s="86"/>
      <c r="PXD76" s="86"/>
      <c r="PXE76" s="86"/>
      <c r="PXF76" s="86"/>
      <c r="PXG76" s="86"/>
      <c r="PXH76" s="86"/>
      <c r="PXI76" s="86"/>
      <c r="PXJ76" s="86"/>
      <c r="PXK76" s="86"/>
      <c r="PXL76" s="86"/>
      <c r="PXM76" s="86"/>
      <c r="PXN76" s="86"/>
      <c r="PXO76" s="86"/>
      <c r="PXP76" s="86"/>
      <c r="PXQ76" s="86"/>
      <c r="PXR76" s="86"/>
      <c r="PXS76" s="86"/>
      <c r="PXT76" s="86"/>
      <c r="PXU76" s="86"/>
      <c r="PXV76" s="86"/>
      <c r="PXW76" s="86"/>
      <c r="PXX76" s="86"/>
      <c r="PXY76" s="86"/>
      <c r="PXZ76" s="86"/>
      <c r="PYA76" s="86"/>
      <c r="PYB76" s="86"/>
      <c r="PYC76" s="86"/>
      <c r="PYD76" s="86"/>
      <c r="PYE76" s="86"/>
      <c r="PYF76" s="86"/>
      <c r="PYG76" s="86"/>
      <c r="PYH76" s="86"/>
      <c r="PYI76" s="86"/>
      <c r="PYJ76" s="86"/>
      <c r="PYK76" s="86"/>
      <c r="PYL76" s="86"/>
      <c r="PYM76" s="86"/>
      <c r="PYN76" s="86"/>
      <c r="PYO76" s="86"/>
      <c r="PYP76" s="86"/>
      <c r="PYQ76" s="86"/>
      <c r="PYR76" s="86"/>
      <c r="PYS76" s="86"/>
      <c r="PYT76" s="86"/>
      <c r="PYU76" s="86"/>
      <c r="PYV76" s="86"/>
      <c r="PYW76" s="86"/>
      <c r="PYX76" s="86"/>
      <c r="PYY76" s="86"/>
      <c r="PYZ76" s="86"/>
      <c r="PZA76" s="86"/>
      <c r="PZB76" s="86"/>
      <c r="PZC76" s="86"/>
      <c r="PZD76" s="86"/>
      <c r="PZE76" s="86"/>
      <c r="PZF76" s="86"/>
      <c r="PZG76" s="86"/>
      <c r="PZH76" s="86"/>
      <c r="PZI76" s="86"/>
      <c r="PZJ76" s="86"/>
      <c r="PZK76" s="86"/>
      <c r="PZL76" s="86"/>
      <c r="PZM76" s="86"/>
      <c r="PZN76" s="86"/>
      <c r="PZO76" s="86"/>
      <c r="PZP76" s="86"/>
      <c r="PZQ76" s="86"/>
      <c r="PZR76" s="86"/>
      <c r="PZS76" s="86"/>
      <c r="PZT76" s="86"/>
      <c r="PZU76" s="86"/>
      <c r="PZV76" s="86"/>
      <c r="PZW76" s="86"/>
      <c r="PZX76" s="86"/>
      <c r="PZY76" s="86"/>
      <c r="PZZ76" s="86"/>
      <c r="QAA76" s="86"/>
      <c r="QAB76" s="86"/>
      <c r="QAC76" s="86"/>
      <c r="QAD76" s="86"/>
      <c r="QAE76" s="86"/>
      <c r="QAF76" s="86"/>
      <c r="QAG76" s="86"/>
      <c r="QAH76" s="86"/>
      <c r="QAI76" s="86"/>
      <c r="QAJ76" s="86"/>
      <c r="QAK76" s="86"/>
      <c r="QAL76" s="86"/>
      <c r="QAM76" s="86"/>
      <c r="QAN76" s="86"/>
      <c r="QAO76" s="86"/>
      <c r="QAP76" s="86"/>
      <c r="QAQ76" s="86"/>
      <c r="QAR76" s="86"/>
      <c r="QAS76" s="86"/>
      <c r="QAT76" s="86"/>
      <c r="QAU76" s="86"/>
      <c r="QAV76" s="86"/>
      <c r="QAW76" s="86"/>
      <c r="QAX76" s="86"/>
      <c r="QAY76" s="86"/>
      <c r="QAZ76" s="86"/>
      <c r="QBA76" s="86"/>
      <c r="QBB76" s="86"/>
      <c r="QBC76" s="86"/>
      <c r="QBD76" s="86"/>
      <c r="QBE76" s="86"/>
      <c r="QBF76" s="86"/>
      <c r="QBG76" s="86"/>
      <c r="QBH76" s="86"/>
      <c r="QBI76" s="86"/>
      <c r="QBJ76" s="86"/>
      <c r="QBK76" s="86"/>
      <c r="QBL76" s="86"/>
      <c r="QBM76" s="86"/>
      <c r="QBN76" s="86"/>
      <c r="QBO76" s="86"/>
      <c r="QBP76" s="86"/>
      <c r="QBQ76" s="86"/>
      <c r="QBR76" s="86"/>
      <c r="QBS76" s="86"/>
      <c r="QBT76" s="86"/>
      <c r="QBU76" s="86"/>
      <c r="QBV76" s="86"/>
      <c r="QBW76" s="86"/>
      <c r="QBX76" s="86"/>
      <c r="QBY76" s="86"/>
      <c r="QBZ76" s="86"/>
      <c r="QCA76" s="86"/>
      <c r="QCB76" s="86"/>
      <c r="QCC76" s="86"/>
      <c r="QCD76" s="86"/>
      <c r="QCE76" s="86"/>
      <c r="QCF76" s="86"/>
      <c r="QCG76" s="86"/>
      <c r="QCH76" s="86"/>
      <c r="QCI76" s="86"/>
      <c r="QCJ76" s="86"/>
      <c r="QCK76" s="86"/>
      <c r="QCL76" s="86"/>
      <c r="QCM76" s="86"/>
      <c r="QCN76" s="86"/>
      <c r="QCO76" s="86"/>
      <c r="QCP76" s="86"/>
      <c r="QCQ76" s="86"/>
      <c r="QCR76" s="86"/>
      <c r="QCS76" s="86"/>
      <c r="QCT76" s="86"/>
      <c r="QCU76" s="86"/>
      <c r="QCV76" s="86"/>
      <c r="QCW76" s="86"/>
      <c r="QCX76" s="86"/>
      <c r="QCY76" s="86"/>
      <c r="QCZ76" s="86"/>
      <c r="QDA76" s="86"/>
      <c r="QDB76" s="86"/>
      <c r="QDC76" s="86"/>
      <c r="QDD76" s="86"/>
      <c r="QDE76" s="86"/>
      <c r="QDF76" s="86"/>
      <c r="QDG76" s="86"/>
      <c r="QDH76" s="86"/>
      <c r="QDI76" s="86"/>
      <c r="QDJ76" s="86"/>
      <c r="QDK76" s="86"/>
      <c r="QDL76" s="86"/>
      <c r="QDM76" s="86"/>
      <c r="QDN76" s="86"/>
      <c r="QDO76" s="86"/>
      <c r="QDP76" s="86"/>
      <c r="QDQ76" s="86"/>
      <c r="QDR76" s="86"/>
      <c r="QDS76" s="86"/>
      <c r="QDT76" s="86"/>
      <c r="QDU76" s="86"/>
      <c r="QDV76" s="86"/>
      <c r="QDW76" s="86"/>
      <c r="QDX76" s="86"/>
      <c r="QDY76" s="86"/>
      <c r="QDZ76" s="86"/>
      <c r="QEA76" s="86"/>
      <c r="QEB76" s="86"/>
      <c r="QEC76" s="86"/>
      <c r="QED76" s="86"/>
      <c r="QEE76" s="86"/>
      <c r="QEF76" s="86"/>
      <c r="QEG76" s="86"/>
      <c r="QEH76" s="86"/>
      <c r="QEI76" s="86"/>
      <c r="QEJ76" s="86"/>
      <c r="QEK76" s="86"/>
      <c r="QEL76" s="86"/>
      <c r="QEM76" s="86"/>
      <c r="QEN76" s="86"/>
      <c r="QEO76" s="86"/>
      <c r="QEP76" s="86"/>
      <c r="QEQ76" s="86"/>
      <c r="QER76" s="86"/>
      <c r="QES76" s="86"/>
      <c r="QET76" s="86"/>
      <c r="QEU76" s="86"/>
      <c r="QEV76" s="86"/>
      <c r="QEW76" s="86"/>
      <c r="QEX76" s="86"/>
      <c r="QEY76" s="86"/>
      <c r="QEZ76" s="86"/>
      <c r="QFA76" s="86"/>
      <c r="QFB76" s="86"/>
      <c r="QFC76" s="86"/>
      <c r="QFD76" s="86"/>
      <c r="QFE76" s="86"/>
      <c r="QFF76" s="86"/>
      <c r="QFG76" s="86"/>
      <c r="QFH76" s="86"/>
      <c r="QFI76" s="86"/>
      <c r="QFJ76" s="86"/>
      <c r="QFK76" s="86"/>
      <c r="QFL76" s="86"/>
      <c r="QFM76" s="86"/>
      <c r="QFN76" s="86"/>
      <c r="QFO76" s="86"/>
      <c r="QFP76" s="86"/>
      <c r="QFQ76" s="86"/>
      <c r="QFR76" s="86"/>
      <c r="QFS76" s="86"/>
      <c r="QFT76" s="86"/>
      <c r="QFU76" s="86"/>
      <c r="QFV76" s="86"/>
      <c r="QFW76" s="86"/>
      <c r="QFX76" s="86"/>
      <c r="QFY76" s="86"/>
      <c r="QFZ76" s="86"/>
      <c r="QGA76" s="86"/>
      <c r="QGB76" s="86"/>
      <c r="QGC76" s="86"/>
      <c r="QGD76" s="86"/>
      <c r="QGE76" s="86"/>
      <c r="QGF76" s="86"/>
      <c r="QGG76" s="86"/>
      <c r="QGH76" s="86"/>
      <c r="QGI76" s="86"/>
      <c r="QGJ76" s="86"/>
      <c r="QGK76" s="86"/>
      <c r="QGL76" s="86"/>
      <c r="QGM76" s="86"/>
      <c r="QGN76" s="86"/>
      <c r="QGO76" s="86"/>
      <c r="QGP76" s="86"/>
      <c r="QGQ76" s="86"/>
      <c r="QGR76" s="86"/>
      <c r="QGS76" s="86"/>
      <c r="QGT76" s="86"/>
      <c r="QGU76" s="86"/>
      <c r="QGV76" s="86"/>
      <c r="QGW76" s="86"/>
      <c r="QGX76" s="86"/>
      <c r="QGY76" s="86"/>
      <c r="QGZ76" s="86"/>
      <c r="QHA76" s="86"/>
      <c r="QHB76" s="86"/>
      <c r="QHC76" s="86"/>
      <c r="QHD76" s="86"/>
      <c r="QHE76" s="86"/>
      <c r="QHF76" s="86"/>
      <c r="QHG76" s="86"/>
      <c r="QHH76" s="86"/>
      <c r="QHI76" s="86"/>
      <c r="QHJ76" s="86"/>
      <c r="QHK76" s="86"/>
      <c r="QHL76" s="86"/>
      <c r="QHM76" s="86"/>
      <c r="QHN76" s="86"/>
      <c r="QHO76" s="86"/>
      <c r="QHP76" s="86"/>
      <c r="QHQ76" s="86"/>
      <c r="QHR76" s="86"/>
      <c r="QHS76" s="86"/>
      <c r="QHT76" s="86"/>
      <c r="QHU76" s="86"/>
      <c r="QHV76" s="86"/>
      <c r="QHW76" s="86"/>
      <c r="QHX76" s="86"/>
      <c r="QHY76" s="86"/>
      <c r="QHZ76" s="86"/>
      <c r="QIA76" s="86"/>
      <c r="QIB76" s="86"/>
      <c r="QIC76" s="86"/>
      <c r="QID76" s="86"/>
      <c r="QIE76" s="86"/>
      <c r="QIF76" s="86"/>
      <c r="QIG76" s="86"/>
      <c r="QIH76" s="86"/>
      <c r="QII76" s="86"/>
      <c r="QIJ76" s="86"/>
      <c r="QIK76" s="86"/>
      <c r="QIL76" s="86"/>
      <c r="QIM76" s="86"/>
      <c r="QIN76" s="86"/>
      <c r="QIO76" s="86"/>
      <c r="QIP76" s="86"/>
      <c r="QIQ76" s="86"/>
      <c r="QIR76" s="86"/>
      <c r="QIS76" s="86"/>
      <c r="QIT76" s="86"/>
      <c r="QIU76" s="86"/>
      <c r="QIV76" s="86"/>
      <c r="QIW76" s="86"/>
      <c r="QIX76" s="86"/>
      <c r="QIY76" s="86"/>
      <c r="QIZ76" s="86"/>
      <c r="QJA76" s="86"/>
      <c r="QJB76" s="86"/>
      <c r="QJC76" s="86"/>
      <c r="QJD76" s="86"/>
      <c r="QJE76" s="86"/>
      <c r="QJF76" s="86"/>
      <c r="QJG76" s="86"/>
      <c r="QJH76" s="86"/>
      <c r="QJI76" s="86"/>
      <c r="QJJ76" s="86"/>
      <c r="QJK76" s="86"/>
      <c r="QJL76" s="86"/>
      <c r="QJM76" s="86"/>
      <c r="QJN76" s="86"/>
      <c r="QJO76" s="86"/>
      <c r="QJP76" s="86"/>
      <c r="QJQ76" s="86"/>
      <c r="QJR76" s="86"/>
      <c r="QJS76" s="86"/>
      <c r="QJT76" s="86"/>
      <c r="QJU76" s="86"/>
      <c r="QJV76" s="86"/>
      <c r="QJW76" s="86"/>
      <c r="QJX76" s="86"/>
      <c r="QJY76" s="86"/>
      <c r="QJZ76" s="86"/>
      <c r="QKA76" s="86"/>
      <c r="QKB76" s="86"/>
      <c r="QKC76" s="86"/>
      <c r="QKD76" s="86"/>
      <c r="QKE76" s="86"/>
      <c r="QKF76" s="86"/>
      <c r="QKG76" s="86"/>
      <c r="QKH76" s="86"/>
      <c r="QKI76" s="86"/>
      <c r="QKJ76" s="86"/>
      <c r="QKK76" s="86"/>
      <c r="QKL76" s="86"/>
      <c r="QKM76" s="86"/>
      <c r="QKN76" s="86"/>
      <c r="QKO76" s="86"/>
      <c r="QKP76" s="86"/>
      <c r="QKQ76" s="86"/>
      <c r="QKR76" s="86"/>
      <c r="QKS76" s="86"/>
      <c r="QKT76" s="86"/>
      <c r="QKU76" s="86"/>
      <c r="QKV76" s="86"/>
      <c r="QKW76" s="86"/>
      <c r="QKX76" s="86"/>
      <c r="QKY76" s="86"/>
      <c r="QKZ76" s="86"/>
      <c r="QLA76" s="86"/>
      <c r="QLB76" s="86"/>
      <c r="QLC76" s="86"/>
      <c r="QLD76" s="86"/>
      <c r="QLE76" s="86"/>
      <c r="QLF76" s="86"/>
      <c r="QLG76" s="86"/>
      <c r="QLH76" s="86"/>
      <c r="QLI76" s="86"/>
      <c r="QLJ76" s="86"/>
      <c r="QLK76" s="86"/>
      <c r="QLL76" s="86"/>
      <c r="QLM76" s="86"/>
      <c r="QLN76" s="86"/>
      <c r="QLO76" s="86"/>
      <c r="QLP76" s="86"/>
      <c r="QLQ76" s="86"/>
      <c r="QLR76" s="86"/>
      <c r="QLS76" s="86"/>
      <c r="QLT76" s="86"/>
      <c r="QLU76" s="86"/>
      <c r="QLV76" s="86"/>
      <c r="QLW76" s="86"/>
      <c r="QLX76" s="86"/>
      <c r="QLY76" s="86"/>
      <c r="QLZ76" s="86"/>
      <c r="QMA76" s="86"/>
      <c r="QMB76" s="86"/>
      <c r="QMC76" s="86"/>
      <c r="QMD76" s="86"/>
      <c r="QME76" s="86"/>
      <c r="QMF76" s="86"/>
      <c r="QMG76" s="86"/>
      <c r="QMH76" s="86"/>
      <c r="QMI76" s="86"/>
      <c r="QMJ76" s="86"/>
      <c r="QMK76" s="86"/>
      <c r="QML76" s="86"/>
      <c r="QMM76" s="86"/>
      <c r="QMN76" s="86"/>
      <c r="QMO76" s="86"/>
      <c r="QMP76" s="86"/>
      <c r="QMQ76" s="86"/>
      <c r="QMR76" s="86"/>
      <c r="QMS76" s="86"/>
      <c r="QMT76" s="86"/>
      <c r="QMU76" s="86"/>
      <c r="QMV76" s="86"/>
      <c r="QMW76" s="86"/>
      <c r="QMX76" s="86"/>
      <c r="QMY76" s="86"/>
      <c r="QMZ76" s="86"/>
      <c r="QNA76" s="86"/>
      <c r="QNB76" s="86"/>
      <c r="QNC76" s="86"/>
      <c r="QND76" s="86"/>
      <c r="QNE76" s="86"/>
      <c r="QNF76" s="86"/>
      <c r="QNG76" s="86"/>
      <c r="QNH76" s="86"/>
      <c r="QNI76" s="86"/>
      <c r="QNJ76" s="86"/>
      <c r="QNK76" s="86"/>
      <c r="QNL76" s="86"/>
      <c r="QNM76" s="86"/>
      <c r="QNN76" s="86"/>
      <c r="QNO76" s="86"/>
      <c r="QNP76" s="86"/>
      <c r="QNQ76" s="86"/>
      <c r="QNR76" s="86"/>
      <c r="QNS76" s="86"/>
      <c r="QNT76" s="86"/>
      <c r="QNU76" s="86"/>
      <c r="QNV76" s="86"/>
      <c r="QNW76" s="86"/>
      <c r="QNX76" s="86"/>
      <c r="QNY76" s="86"/>
      <c r="QNZ76" s="86"/>
      <c r="QOA76" s="86"/>
      <c r="QOB76" s="86"/>
      <c r="QOC76" s="86"/>
      <c r="QOD76" s="86"/>
      <c r="QOE76" s="86"/>
      <c r="QOF76" s="86"/>
      <c r="QOG76" s="86"/>
      <c r="QOH76" s="86"/>
      <c r="QOI76" s="86"/>
      <c r="QOJ76" s="86"/>
      <c r="QOK76" s="86"/>
      <c r="QOL76" s="86"/>
      <c r="QOM76" s="86"/>
      <c r="QON76" s="86"/>
      <c r="QOO76" s="86"/>
      <c r="QOP76" s="86"/>
      <c r="QOQ76" s="86"/>
      <c r="QOR76" s="86"/>
      <c r="QOS76" s="86"/>
      <c r="QOT76" s="86"/>
      <c r="QOU76" s="86"/>
      <c r="QOV76" s="86"/>
      <c r="QOW76" s="86"/>
      <c r="QOX76" s="86"/>
      <c r="QOY76" s="86"/>
      <c r="QOZ76" s="86"/>
      <c r="QPA76" s="86"/>
      <c r="QPB76" s="86"/>
      <c r="QPC76" s="86"/>
      <c r="QPD76" s="86"/>
      <c r="QPE76" s="86"/>
      <c r="QPF76" s="86"/>
      <c r="QPG76" s="86"/>
      <c r="QPH76" s="86"/>
      <c r="QPI76" s="86"/>
      <c r="QPJ76" s="86"/>
      <c r="QPK76" s="86"/>
      <c r="QPL76" s="86"/>
      <c r="QPM76" s="86"/>
      <c r="QPN76" s="86"/>
      <c r="QPO76" s="86"/>
      <c r="QPP76" s="86"/>
      <c r="QPQ76" s="86"/>
      <c r="QPR76" s="86"/>
      <c r="QPS76" s="86"/>
      <c r="QPT76" s="86"/>
      <c r="QPU76" s="86"/>
      <c r="QPV76" s="86"/>
      <c r="QPW76" s="86"/>
      <c r="QPX76" s="86"/>
      <c r="QPY76" s="86"/>
      <c r="QPZ76" s="86"/>
      <c r="QQA76" s="86"/>
      <c r="QQB76" s="86"/>
      <c r="QQC76" s="86"/>
      <c r="QQD76" s="86"/>
      <c r="QQE76" s="86"/>
      <c r="QQF76" s="86"/>
      <c r="QQG76" s="86"/>
      <c r="QQH76" s="86"/>
      <c r="QQI76" s="86"/>
      <c r="QQJ76" s="86"/>
      <c r="QQK76" s="86"/>
      <c r="QQL76" s="86"/>
      <c r="QQM76" s="86"/>
      <c r="QQN76" s="86"/>
      <c r="QQO76" s="86"/>
      <c r="QQP76" s="86"/>
      <c r="QQQ76" s="86"/>
      <c r="QQR76" s="86"/>
      <c r="QQS76" s="86"/>
      <c r="QQT76" s="86"/>
      <c r="QQU76" s="86"/>
      <c r="QQV76" s="86"/>
      <c r="QQW76" s="86"/>
      <c r="QQX76" s="86"/>
      <c r="QQY76" s="86"/>
      <c r="QQZ76" s="86"/>
      <c r="QRA76" s="86"/>
      <c r="QRB76" s="86"/>
      <c r="QRC76" s="86"/>
      <c r="QRD76" s="86"/>
      <c r="QRE76" s="86"/>
      <c r="QRF76" s="86"/>
      <c r="QRG76" s="86"/>
      <c r="QRH76" s="86"/>
      <c r="QRI76" s="86"/>
      <c r="QRJ76" s="86"/>
      <c r="QRK76" s="86"/>
      <c r="QRL76" s="86"/>
      <c r="QRM76" s="86"/>
      <c r="QRN76" s="86"/>
      <c r="QRO76" s="86"/>
      <c r="QRP76" s="86"/>
      <c r="QRQ76" s="86"/>
      <c r="QRR76" s="86"/>
      <c r="QRS76" s="86"/>
      <c r="QRT76" s="86"/>
      <c r="QRU76" s="86"/>
      <c r="QRV76" s="86"/>
      <c r="QRW76" s="86"/>
      <c r="QRX76" s="86"/>
      <c r="QRY76" s="86"/>
      <c r="QRZ76" s="86"/>
      <c r="QSA76" s="86"/>
      <c r="QSB76" s="86"/>
      <c r="QSC76" s="86"/>
      <c r="QSD76" s="86"/>
      <c r="QSE76" s="86"/>
      <c r="QSF76" s="86"/>
      <c r="QSG76" s="86"/>
      <c r="QSH76" s="86"/>
      <c r="QSI76" s="86"/>
      <c r="QSJ76" s="86"/>
      <c r="QSK76" s="86"/>
      <c r="QSL76" s="86"/>
      <c r="QSM76" s="86"/>
      <c r="QSN76" s="86"/>
      <c r="QSO76" s="86"/>
      <c r="QSP76" s="86"/>
      <c r="QSQ76" s="86"/>
      <c r="QSR76" s="86"/>
      <c r="QSS76" s="86"/>
      <c r="QST76" s="86"/>
      <c r="QSU76" s="86"/>
      <c r="QSV76" s="86"/>
      <c r="QSW76" s="86"/>
      <c r="QSX76" s="86"/>
      <c r="QSY76" s="86"/>
      <c r="QSZ76" s="86"/>
      <c r="QTA76" s="86"/>
      <c r="QTB76" s="86"/>
      <c r="QTC76" s="86"/>
      <c r="QTD76" s="86"/>
      <c r="QTE76" s="86"/>
      <c r="QTF76" s="86"/>
      <c r="QTG76" s="86"/>
      <c r="QTH76" s="86"/>
      <c r="QTI76" s="86"/>
      <c r="QTJ76" s="86"/>
      <c r="QTK76" s="86"/>
      <c r="QTL76" s="86"/>
      <c r="QTM76" s="86"/>
      <c r="QTN76" s="86"/>
      <c r="QTO76" s="86"/>
      <c r="QTP76" s="86"/>
      <c r="QTQ76" s="86"/>
      <c r="QTR76" s="86"/>
      <c r="QTS76" s="86"/>
      <c r="QTT76" s="86"/>
      <c r="QTU76" s="86"/>
      <c r="QTV76" s="86"/>
      <c r="QTW76" s="86"/>
      <c r="QTX76" s="86"/>
      <c r="QTY76" s="86"/>
      <c r="QTZ76" s="86"/>
      <c r="QUA76" s="86"/>
      <c r="QUB76" s="86"/>
      <c r="QUC76" s="86"/>
      <c r="QUD76" s="86"/>
      <c r="QUE76" s="86"/>
      <c r="QUF76" s="86"/>
      <c r="QUG76" s="86"/>
      <c r="QUH76" s="86"/>
      <c r="QUI76" s="86"/>
      <c r="QUJ76" s="86"/>
      <c r="QUK76" s="86"/>
      <c r="QUL76" s="86"/>
      <c r="QUM76" s="86"/>
      <c r="QUN76" s="86"/>
      <c r="QUO76" s="86"/>
      <c r="QUP76" s="86"/>
      <c r="QUQ76" s="86"/>
      <c r="QUR76" s="86"/>
      <c r="QUS76" s="86"/>
      <c r="QUT76" s="86"/>
      <c r="QUU76" s="86"/>
      <c r="QUV76" s="86"/>
      <c r="QUW76" s="86"/>
      <c r="QUX76" s="86"/>
      <c r="QUY76" s="86"/>
      <c r="QUZ76" s="86"/>
      <c r="QVA76" s="86"/>
      <c r="QVB76" s="86"/>
      <c r="QVC76" s="86"/>
      <c r="QVD76" s="86"/>
      <c r="QVE76" s="86"/>
      <c r="QVF76" s="86"/>
      <c r="QVG76" s="86"/>
      <c r="QVH76" s="86"/>
      <c r="QVI76" s="86"/>
      <c r="QVJ76" s="86"/>
      <c r="QVK76" s="86"/>
      <c r="QVL76" s="86"/>
      <c r="QVM76" s="86"/>
      <c r="QVN76" s="86"/>
      <c r="QVO76" s="86"/>
      <c r="QVP76" s="86"/>
      <c r="QVQ76" s="86"/>
      <c r="QVR76" s="86"/>
      <c r="QVS76" s="86"/>
      <c r="QVT76" s="86"/>
      <c r="QVU76" s="86"/>
      <c r="QVV76" s="86"/>
      <c r="QVW76" s="86"/>
      <c r="QVX76" s="86"/>
      <c r="QVY76" s="86"/>
      <c r="QVZ76" s="86"/>
      <c r="QWA76" s="86"/>
      <c r="QWB76" s="86"/>
      <c r="QWC76" s="86"/>
      <c r="QWD76" s="86"/>
      <c r="QWE76" s="86"/>
      <c r="QWF76" s="86"/>
      <c r="QWG76" s="86"/>
      <c r="QWH76" s="86"/>
      <c r="QWI76" s="86"/>
      <c r="QWJ76" s="86"/>
      <c r="QWK76" s="86"/>
      <c r="QWL76" s="86"/>
      <c r="QWM76" s="86"/>
      <c r="QWN76" s="86"/>
      <c r="QWO76" s="86"/>
      <c r="QWP76" s="86"/>
      <c r="QWQ76" s="86"/>
      <c r="QWR76" s="86"/>
      <c r="QWS76" s="86"/>
      <c r="QWT76" s="86"/>
      <c r="QWU76" s="86"/>
      <c r="QWV76" s="86"/>
      <c r="QWW76" s="86"/>
      <c r="QWX76" s="86"/>
      <c r="QWY76" s="86"/>
      <c r="QWZ76" s="86"/>
      <c r="QXA76" s="86"/>
      <c r="QXB76" s="86"/>
      <c r="QXC76" s="86"/>
      <c r="QXD76" s="86"/>
      <c r="QXE76" s="86"/>
      <c r="QXF76" s="86"/>
      <c r="QXG76" s="86"/>
      <c r="QXH76" s="86"/>
      <c r="QXI76" s="86"/>
      <c r="QXJ76" s="86"/>
      <c r="QXK76" s="86"/>
      <c r="QXL76" s="86"/>
      <c r="QXM76" s="86"/>
      <c r="QXN76" s="86"/>
      <c r="QXO76" s="86"/>
      <c r="QXP76" s="86"/>
      <c r="QXQ76" s="86"/>
      <c r="QXR76" s="86"/>
      <c r="QXS76" s="86"/>
      <c r="QXT76" s="86"/>
      <c r="QXU76" s="86"/>
      <c r="QXV76" s="86"/>
      <c r="QXW76" s="86"/>
      <c r="QXX76" s="86"/>
      <c r="QXY76" s="86"/>
      <c r="QXZ76" s="86"/>
      <c r="QYA76" s="86"/>
      <c r="QYB76" s="86"/>
      <c r="QYC76" s="86"/>
      <c r="QYD76" s="86"/>
      <c r="QYE76" s="86"/>
      <c r="QYF76" s="86"/>
      <c r="QYG76" s="86"/>
      <c r="QYH76" s="86"/>
      <c r="QYI76" s="86"/>
      <c r="QYJ76" s="86"/>
      <c r="QYK76" s="86"/>
      <c r="QYL76" s="86"/>
      <c r="QYM76" s="86"/>
      <c r="QYN76" s="86"/>
      <c r="QYO76" s="86"/>
      <c r="QYP76" s="86"/>
      <c r="QYQ76" s="86"/>
      <c r="QYR76" s="86"/>
      <c r="QYS76" s="86"/>
      <c r="QYT76" s="86"/>
      <c r="QYU76" s="86"/>
      <c r="QYV76" s="86"/>
      <c r="QYW76" s="86"/>
      <c r="QYX76" s="86"/>
      <c r="QYY76" s="86"/>
      <c r="QYZ76" s="86"/>
      <c r="QZA76" s="86"/>
      <c r="QZB76" s="86"/>
      <c r="QZC76" s="86"/>
      <c r="QZD76" s="86"/>
      <c r="QZE76" s="86"/>
      <c r="QZF76" s="86"/>
      <c r="QZG76" s="86"/>
      <c r="QZH76" s="86"/>
      <c r="QZI76" s="86"/>
      <c r="QZJ76" s="86"/>
      <c r="QZK76" s="86"/>
      <c r="QZL76" s="86"/>
      <c r="QZM76" s="86"/>
      <c r="QZN76" s="86"/>
      <c r="QZO76" s="86"/>
      <c r="QZP76" s="86"/>
      <c r="QZQ76" s="86"/>
      <c r="QZR76" s="86"/>
      <c r="QZS76" s="86"/>
      <c r="QZT76" s="86"/>
      <c r="QZU76" s="86"/>
      <c r="QZV76" s="86"/>
      <c r="QZW76" s="86"/>
      <c r="QZX76" s="86"/>
      <c r="QZY76" s="86"/>
      <c r="QZZ76" s="86"/>
      <c r="RAA76" s="86"/>
      <c r="RAB76" s="86"/>
      <c r="RAC76" s="86"/>
      <c r="RAD76" s="86"/>
      <c r="RAE76" s="86"/>
      <c r="RAF76" s="86"/>
      <c r="RAG76" s="86"/>
      <c r="RAH76" s="86"/>
      <c r="RAI76" s="86"/>
      <c r="RAJ76" s="86"/>
      <c r="RAK76" s="86"/>
      <c r="RAL76" s="86"/>
      <c r="RAM76" s="86"/>
      <c r="RAN76" s="86"/>
      <c r="RAO76" s="86"/>
      <c r="RAP76" s="86"/>
      <c r="RAQ76" s="86"/>
      <c r="RAR76" s="86"/>
      <c r="RAS76" s="86"/>
      <c r="RAT76" s="86"/>
      <c r="RAU76" s="86"/>
      <c r="RAV76" s="86"/>
      <c r="RAW76" s="86"/>
      <c r="RAX76" s="86"/>
      <c r="RAY76" s="86"/>
      <c r="RAZ76" s="86"/>
      <c r="RBA76" s="86"/>
      <c r="RBB76" s="86"/>
      <c r="RBC76" s="86"/>
      <c r="RBD76" s="86"/>
      <c r="RBE76" s="86"/>
      <c r="RBF76" s="86"/>
      <c r="RBG76" s="86"/>
      <c r="RBH76" s="86"/>
      <c r="RBI76" s="86"/>
      <c r="RBJ76" s="86"/>
      <c r="RBK76" s="86"/>
      <c r="RBL76" s="86"/>
      <c r="RBM76" s="86"/>
      <c r="RBN76" s="86"/>
      <c r="RBO76" s="86"/>
      <c r="RBP76" s="86"/>
      <c r="RBQ76" s="86"/>
      <c r="RBR76" s="86"/>
      <c r="RBS76" s="86"/>
      <c r="RBT76" s="86"/>
      <c r="RBU76" s="86"/>
      <c r="RBV76" s="86"/>
      <c r="RBW76" s="86"/>
      <c r="RBX76" s="86"/>
      <c r="RBY76" s="86"/>
      <c r="RBZ76" s="86"/>
      <c r="RCA76" s="86"/>
      <c r="RCB76" s="86"/>
      <c r="RCC76" s="86"/>
      <c r="RCD76" s="86"/>
      <c r="RCE76" s="86"/>
      <c r="RCF76" s="86"/>
      <c r="RCG76" s="86"/>
      <c r="RCH76" s="86"/>
      <c r="RCI76" s="86"/>
      <c r="RCJ76" s="86"/>
      <c r="RCK76" s="86"/>
      <c r="RCL76" s="86"/>
      <c r="RCM76" s="86"/>
      <c r="RCN76" s="86"/>
      <c r="RCO76" s="86"/>
      <c r="RCP76" s="86"/>
      <c r="RCQ76" s="86"/>
      <c r="RCR76" s="86"/>
      <c r="RCS76" s="86"/>
      <c r="RCT76" s="86"/>
      <c r="RCU76" s="86"/>
      <c r="RCV76" s="86"/>
      <c r="RCW76" s="86"/>
      <c r="RCX76" s="86"/>
      <c r="RCY76" s="86"/>
      <c r="RCZ76" s="86"/>
      <c r="RDA76" s="86"/>
      <c r="RDB76" s="86"/>
      <c r="RDC76" s="86"/>
      <c r="RDD76" s="86"/>
      <c r="RDE76" s="86"/>
      <c r="RDF76" s="86"/>
      <c r="RDG76" s="86"/>
      <c r="RDH76" s="86"/>
      <c r="RDI76" s="86"/>
      <c r="RDJ76" s="86"/>
      <c r="RDK76" s="86"/>
      <c r="RDL76" s="86"/>
      <c r="RDM76" s="86"/>
      <c r="RDN76" s="86"/>
      <c r="RDO76" s="86"/>
      <c r="RDP76" s="86"/>
      <c r="RDQ76" s="86"/>
      <c r="RDR76" s="86"/>
      <c r="RDS76" s="86"/>
      <c r="RDT76" s="86"/>
      <c r="RDU76" s="86"/>
      <c r="RDV76" s="86"/>
      <c r="RDW76" s="86"/>
      <c r="RDX76" s="86"/>
      <c r="RDY76" s="86"/>
      <c r="RDZ76" s="86"/>
      <c r="REA76" s="86"/>
      <c r="REB76" s="86"/>
      <c r="REC76" s="86"/>
      <c r="RED76" s="86"/>
      <c r="REE76" s="86"/>
      <c r="REF76" s="86"/>
      <c r="REG76" s="86"/>
      <c r="REH76" s="86"/>
      <c r="REI76" s="86"/>
      <c r="REJ76" s="86"/>
      <c r="REK76" s="86"/>
      <c r="REL76" s="86"/>
      <c r="REM76" s="86"/>
      <c r="REN76" s="86"/>
      <c r="REO76" s="86"/>
      <c r="REP76" s="86"/>
      <c r="REQ76" s="86"/>
      <c r="RER76" s="86"/>
      <c r="RES76" s="86"/>
      <c r="RET76" s="86"/>
      <c r="REU76" s="86"/>
      <c r="REV76" s="86"/>
      <c r="REW76" s="86"/>
      <c r="REX76" s="86"/>
      <c r="REY76" s="86"/>
      <c r="REZ76" s="86"/>
      <c r="RFA76" s="86"/>
      <c r="RFB76" s="86"/>
      <c r="RFC76" s="86"/>
      <c r="RFD76" s="86"/>
      <c r="RFE76" s="86"/>
      <c r="RFF76" s="86"/>
      <c r="RFG76" s="86"/>
      <c r="RFH76" s="86"/>
      <c r="RFI76" s="86"/>
      <c r="RFJ76" s="86"/>
      <c r="RFK76" s="86"/>
      <c r="RFL76" s="86"/>
      <c r="RFM76" s="86"/>
      <c r="RFN76" s="86"/>
      <c r="RFO76" s="86"/>
      <c r="RFP76" s="86"/>
      <c r="RFQ76" s="86"/>
      <c r="RFR76" s="86"/>
      <c r="RFS76" s="86"/>
      <c r="RFT76" s="86"/>
      <c r="RFU76" s="86"/>
      <c r="RFV76" s="86"/>
      <c r="RFW76" s="86"/>
      <c r="RFX76" s="86"/>
      <c r="RFY76" s="86"/>
      <c r="RFZ76" s="86"/>
      <c r="RGA76" s="86"/>
      <c r="RGB76" s="86"/>
      <c r="RGC76" s="86"/>
      <c r="RGD76" s="86"/>
      <c r="RGE76" s="86"/>
      <c r="RGF76" s="86"/>
      <c r="RGG76" s="86"/>
      <c r="RGH76" s="86"/>
      <c r="RGI76" s="86"/>
      <c r="RGJ76" s="86"/>
      <c r="RGK76" s="86"/>
      <c r="RGL76" s="86"/>
      <c r="RGM76" s="86"/>
      <c r="RGN76" s="86"/>
      <c r="RGO76" s="86"/>
      <c r="RGP76" s="86"/>
      <c r="RGQ76" s="86"/>
      <c r="RGR76" s="86"/>
      <c r="RGS76" s="86"/>
      <c r="RGT76" s="86"/>
      <c r="RGU76" s="86"/>
      <c r="RGV76" s="86"/>
      <c r="RGW76" s="86"/>
      <c r="RGX76" s="86"/>
      <c r="RGY76" s="86"/>
      <c r="RGZ76" s="86"/>
      <c r="RHA76" s="86"/>
      <c r="RHB76" s="86"/>
      <c r="RHC76" s="86"/>
      <c r="RHD76" s="86"/>
      <c r="RHE76" s="86"/>
      <c r="RHF76" s="86"/>
      <c r="RHG76" s="86"/>
      <c r="RHH76" s="86"/>
      <c r="RHI76" s="86"/>
      <c r="RHJ76" s="86"/>
      <c r="RHK76" s="86"/>
      <c r="RHL76" s="86"/>
      <c r="RHM76" s="86"/>
      <c r="RHN76" s="86"/>
      <c r="RHO76" s="86"/>
      <c r="RHP76" s="86"/>
      <c r="RHQ76" s="86"/>
      <c r="RHR76" s="86"/>
      <c r="RHS76" s="86"/>
      <c r="RHT76" s="86"/>
      <c r="RHU76" s="86"/>
      <c r="RHV76" s="86"/>
      <c r="RHW76" s="86"/>
      <c r="RHX76" s="86"/>
      <c r="RHY76" s="86"/>
      <c r="RHZ76" s="86"/>
      <c r="RIA76" s="86"/>
      <c r="RIB76" s="86"/>
      <c r="RIC76" s="86"/>
      <c r="RID76" s="86"/>
      <c r="RIE76" s="86"/>
      <c r="RIF76" s="86"/>
      <c r="RIG76" s="86"/>
      <c r="RIH76" s="86"/>
      <c r="RII76" s="86"/>
      <c r="RIJ76" s="86"/>
      <c r="RIK76" s="86"/>
      <c r="RIL76" s="86"/>
      <c r="RIM76" s="86"/>
      <c r="RIN76" s="86"/>
      <c r="RIO76" s="86"/>
      <c r="RIP76" s="86"/>
      <c r="RIQ76" s="86"/>
      <c r="RIR76" s="86"/>
      <c r="RIS76" s="86"/>
      <c r="RIT76" s="86"/>
      <c r="RIU76" s="86"/>
      <c r="RIV76" s="86"/>
      <c r="RIW76" s="86"/>
      <c r="RIX76" s="86"/>
      <c r="RIY76" s="86"/>
      <c r="RIZ76" s="86"/>
      <c r="RJA76" s="86"/>
      <c r="RJB76" s="86"/>
      <c r="RJC76" s="86"/>
      <c r="RJD76" s="86"/>
      <c r="RJE76" s="86"/>
      <c r="RJF76" s="86"/>
      <c r="RJG76" s="86"/>
      <c r="RJH76" s="86"/>
      <c r="RJI76" s="86"/>
      <c r="RJJ76" s="86"/>
      <c r="RJK76" s="86"/>
      <c r="RJL76" s="86"/>
      <c r="RJM76" s="86"/>
      <c r="RJN76" s="86"/>
      <c r="RJO76" s="86"/>
      <c r="RJP76" s="86"/>
      <c r="RJQ76" s="86"/>
      <c r="RJR76" s="86"/>
      <c r="RJS76" s="86"/>
      <c r="RJT76" s="86"/>
      <c r="RJU76" s="86"/>
      <c r="RJV76" s="86"/>
      <c r="RJW76" s="86"/>
      <c r="RJX76" s="86"/>
      <c r="RJY76" s="86"/>
      <c r="RJZ76" s="86"/>
      <c r="RKA76" s="86"/>
      <c r="RKB76" s="86"/>
      <c r="RKC76" s="86"/>
      <c r="RKD76" s="86"/>
      <c r="RKE76" s="86"/>
      <c r="RKF76" s="86"/>
      <c r="RKG76" s="86"/>
      <c r="RKH76" s="86"/>
      <c r="RKI76" s="86"/>
      <c r="RKJ76" s="86"/>
      <c r="RKK76" s="86"/>
      <c r="RKL76" s="86"/>
      <c r="RKM76" s="86"/>
      <c r="RKN76" s="86"/>
      <c r="RKO76" s="86"/>
      <c r="RKP76" s="86"/>
      <c r="RKQ76" s="86"/>
      <c r="RKR76" s="86"/>
      <c r="RKS76" s="86"/>
      <c r="RKT76" s="86"/>
      <c r="RKU76" s="86"/>
      <c r="RKV76" s="86"/>
      <c r="RKW76" s="86"/>
      <c r="RKX76" s="86"/>
      <c r="RKY76" s="86"/>
      <c r="RKZ76" s="86"/>
      <c r="RLA76" s="86"/>
      <c r="RLB76" s="86"/>
      <c r="RLC76" s="86"/>
      <c r="RLD76" s="86"/>
      <c r="RLE76" s="86"/>
      <c r="RLF76" s="86"/>
      <c r="RLG76" s="86"/>
      <c r="RLH76" s="86"/>
      <c r="RLI76" s="86"/>
      <c r="RLJ76" s="86"/>
      <c r="RLK76" s="86"/>
      <c r="RLL76" s="86"/>
      <c r="RLM76" s="86"/>
      <c r="RLN76" s="86"/>
      <c r="RLO76" s="86"/>
      <c r="RLP76" s="86"/>
      <c r="RLQ76" s="86"/>
      <c r="RLR76" s="86"/>
      <c r="RLS76" s="86"/>
      <c r="RLT76" s="86"/>
      <c r="RLU76" s="86"/>
      <c r="RLV76" s="86"/>
      <c r="RLW76" s="86"/>
      <c r="RLX76" s="86"/>
      <c r="RLY76" s="86"/>
      <c r="RLZ76" s="86"/>
      <c r="RMA76" s="86"/>
      <c r="RMB76" s="86"/>
      <c r="RMC76" s="86"/>
      <c r="RMD76" s="86"/>
      <c r="RME76" s="86"/>
      <c r="RMF76" s="86"/>
      <c r="RMG76" s="86"/>
      <c r="RMH76" s="86"/>
      <c r="RMI76" s="86"/>
      <c r="RMJ76" s="86"/>
      <c r="RMK76" s="86"/>
      <c r="RML76" s="86"/>
      <c r="RMM76" s="86"/>
      <c r="RMN76" s="86"/>
      <c r="RMO76" s="86"/>
      <c r="RMP76" s="86"/>
      <c r="RMQ76" s="86"/>
      <c r="RMR76" s="86"/>
      <c r="RMS76" s="86"/>
      <c r="RMT76" s="86"/>
      <c r="RMU76" s="86"/>
      <c r="RMV76" s="86"/>
      <c r="RMW76" s="86"/>
      <c r="RMX76" s="86"/>
      <c r="RMY76" s="86"/>
      <c r="RMZ76" s="86"/>
      <c r="RNA76" s="86"/>
      <c r="RNB76" s="86"/>
      <c r="RNC76" s="86"/>
      <c r="RND76" s="86"/>
      <c r="RNE76" s="86"/>
      <c r="RNF76" s="86"/>
      <c r="RNG76" s="86"/>
      <c r="RNH76" s="86"/>
      <c r="RNI76" s="86"/>
      <c r="RNJ76" s="86"/>
      <c r="RNK76" s="86"/>
      <c r="RNL76" s="86"/>
      <c r="RNM76" s="86"/>
      <c r="RNN76" s="86"/>
      <c r="RNO76" s="86"/>
      <c r="RNP76" s="86"/>
      <c r="RNQ76" s="86"/>
      <c r="RNR76" s="86"/>
      <c r="RNS76" s="86"/>
      <c r="RNT76" s="86"/>
      <c r="RNU76" s="86"/>
      <c r="RNV76" s="86"/>
      <c r="RNW76" s="86"/>
      <c r="RNX76" s="86"/>
      <c r="RNY76" s="86"/>
      <c r="RNZ76" s="86"/>
      <c r="ROA76" s="86"/>
      <c r="ROB76" s="86"/>
      <c r="ROC76" s="86"/>
      <c r="ROD76" s="86"/>
      <c r="ROE76" s="86"/>
      <c r="ROF76" s="86"/>
      <c r="ROG76" s="86"/>
      <c r="ROH76" s="86"/>
      <c r="ROI76" s="86"/>
      <c r="ROJ76" s="86"/>
      <c r="ROK76" s="86"/>
      <c r="ROL76" s="86"/>
      <c r="ROM76" s="86"/>
      <c r="RON76" s="86"/>
      <c r="ROO76" s="86"/>
      <c r="ROP76" s="86"/>
      <c r="ROQ76" s="86"/>
      <c r="ROR76" s="86"/>
      <c r="ROS76" s="86"/>
      <c r="ROT76" s="86"/>
      <c r="ROU76" s="86"/>
      <c r="ROV76" s="86"/>
      <c r="ROW76" s="86"/>
      <c r="ROX76" s="86"/>
      <c r="ROY76" s="86"/>
      <c r="ROZ76" s="86"/>
      <c r="RPA76" s="86"/>
      <c r="RPB76" s="86"/>
      <c r="RPC76" s="86"/>
      <c r="RPD76" s="86"/>
      <c r="RPE76" s="86"/>
      <c r="RPF76" s="86"/>
      <c r="RPG76" s="86"/>
      <c r="RPH76" s="86"/>
      <c r="RPI76" s="86"/>
      <c r="RPJ76" s="86"/>
      <c r="RPK76" s="86"/>
      <c r="RPL76" s="86"/>
      <c r="RPM76" s="86"/>
      <c r="RPN76" s="86"/>
      <c r="RPO76" s="86"/>
      <c r="RPP76" s="86"/>
      <c r="RPQ76" s="86"/>
      <c r="RPR76" s="86"/>
      <c r="RPS76" s="86"/>
      <c r="RPT76" s="86"/>
      <c r="RPU76" s="86"/>
      <c r="RPV76" s="86"/>
      <c r="RPW76" s="86"/>
      <c r="RPX76" s="86"/>
      <c r="RPY76" s="86"/>
      <c r="RPZ76" s="86"/>
      <c r="RQA76" s="86"/>
      <c r="RQB76" s="86"/>
      <c r="RQC76" s="86"/>
      <c r="RQD76" s="86"/>
      <c r="RQE76" s="86"/>
      <c r="RQF76" s="86"/>
      <c r="RQG76" s="86"/>
      <c r="RQH76" s="86"/>
      <c r="RQI76" s="86"/>
      <c r="RQJ76" s="86"/>
      <c r="RQK76" s="86"/>
      <c r="RQL76" s="86"/>
      <c r="RQM76" s="86"/>
      <c r="RQN76" s="86"/>
      <c r="RQO76" s="86"/>
      <c r="RQP76" s="86"/>
      <c r="RQQ76" s="86"/>
      <c r="RQR76" s="86"/>
      <c r="RQS76" s="86"/>
      <c r="RQT76" s="86"/>
      <c r="RQU76" s="86"/>
      <c r="RQV76" s="86"/>
      <c r="RQW76" s="86"/>
      <c r="RQX76" s="86"/>
      <c r="RQY76" s="86"/>
      <c r="RQZ76" s="86"/>
      <c r="RRA76" s="86"/>
      <c r="RRB76" s="86"/>
      <c r="RRC76" s="86"/>
      <c r="RRD76" s="86"/>
      <c r="RRE76" s="86"/>
      <c r="RRF76" s="86"/>
      <c r="RRG76" s="86"/>
      <c r="RRH76" s="86"/>
      <c r="RRI76" s="86"/>
      <c r="RRJ76" s="86"/>
      <c r="RRK76" s="86"/>
      <c r="RRL76" s="86"/>
      <c r="RRM76" s="86"/>
      <c r="RRN76" s="86"/>
      <c r="RRO76" s="86"/>
      <c r="RRP76" s="86"/>
      <c r="RRQ76" s="86"/>
      <c r="RRR76" s="86"/>
      <c r="RRS76" s="86"/>
      <c r="RRT76" s="86"/>
      <c r="RRU76" s="86"/>
      <c r="RRV76" s="86"/>
      <c r="RRW76" s="86"/>
      <c r="RRX76" s="86"/>
      <c r="RRY76" s="86"/>
      <c r="RRZ76" s="86"/>
      <c r="RSA76" s="86"/>
      <c r="RSB76" s="86"/>
      <c r="RSC76" s="86"/>
      <c r="RSD76" s="86"/>
      <c r="RSE76" s="86"/>
      <c r="RSF76" s="86"/>
      <c r="RSG76" s="86"/>
      <c r="RSH76" s="86"/>
      <c r="RSI76" s="86"/>
      <c r="RSJ76" s="86"/>
      <c r="RSK76" s="86"/>
      <c r="RSL76" s="86"/>
      <c r="RSM76" s="86"/>
      <c r="RSN76" s="86"/>
      <c r="RSO76" s="86"/>
      <c r="RSP76" s="86"/>
      <c r="RSQ76" s="86"/>
      <c r="RSR76" s="86"/>
      <c r="RSS76" s="86"/>
      <c r="RST76" s="86"/>
      <c r="RSU76" s="86"/>
      <c r="RSV76" s="86"/>
      <c r="RSW76" s="86"/>
      <c r="RSX76" s="86"/>
      <c r="RSY76" s="86"/>
      <c r="RSZ76" s="86"/>
      <c r="RTA76" s="86"/>
      <c r="RTB76" s="86"/>
      <c r="RTC76" s="86"/>
      <c r="RTD76" s="86"/>
      <c r="RTE76" s="86"/>
      <c r="RTF76" s="86"/>
      <c r="RTG76" s="86"/>
      <c r="RTH76" s="86"/>
      <c r="RTI76" s="86"/>
      <c r="RTJ76" s="86"/>
      <c r="RTK76" s="86"/>
      <c r="RTL76" s="86"/>
      <c r="RTM76" s="86"/>
      <c r="RTN76" s="86"/>
      <c r="RTO76" s="86"/>
      <c r="RTP76" s="86"/>
      <c r="RTQ76" s="86"/>
      <c r="RTR76" s="86"/>
      <c r="RTS76" s="86"/>
      <c r="RTT76" s="86"/>
      <c r="RTU76" s="86"/>
      <c r="RTV76" s="86"/>
      <c r="RTW76" s="86"/>
      <c r="RTX76" s="86"/>
      <c r="RTY76" s="86"/>
      <c r="RTZ76" s="86"/>
      <c r="RUA76" s="86"/>
      <c r="RUB76" s="86"/>
      <c r="RUC76" s="86"/>
      <c r="RUD76" s="86"/>
      <c r="RUE76" s="86"/>
      <c r="RUF76" s="86"/>
      <c r="RUG76" s="86"/>
      <c r="RUH76" s="86"/>
      <c r="RUI76" s="86"/>
      <c r="RUJ76" s="86"/>
      <c r="RUK76" s="86"/>
      <c r="RUL76" s="86"/>
      <c r="RUM76" s="86"/>
      <c r="RUN76" s="86"/>
      <c r="RUO76" s="86"/>
      <c r="RUP76" s="86"/>
      <c r="RUQ76" s="86"/>
      <c r="RUR76" s="86"/>
      <c r="RUS76" s="86"/>
      <c r="RUT76" s="86"/>
      <c r="RUU76" s="86"/>
      <c r="RUV76" s="86"/>
      <c r="RUW76" s="86"/>
      <c r="RUX76" s="86"/>
      <c r="RUY76" s="86"/>
      <c r="RUZ76" s="86"/>
      <c r="RVA76" s="86"/>
      <c r="RVB76" s="86"/>
      <c r="RVC76" s="86"/>
      <c r="RVD76" s="86"/>
      <c r="RVE76" s="86"/>
      <c r="RVF76" s="86"/>
      <c r="RVG76" s="86"/>
      <c r="RVH76" s="86"/>
      <c r="RVI76" s="86"/>
      <c r="RVJ76" s="86"/>
      <c r="RVK76" s="86"/>
      <c r="RVL76" s="86"/>
      <c r="RVM76" s="86"/>
      <c r="RVN76" s="86"/>
      <c r="RVO76" s="86"/>
      <c r="RVP76" s="86"/>
      <c r="RVQ76" s="86"/>
      <c r="RVR76" s="86"/>
      <c r="RVS76" s="86"/>
      <c r="RVT76" s="86"/>
      <c r="RVU76" s="86"/>
      <c r="RVV76" s="86"/>
      <c r="RVW76" s="86"/>
      <c r="RVX76" s="86"/>
      <c r="RVY76" s="86"/>
      <c r="RVZ76" s="86"/>
      <c r="RWA76" s="86"/>
      <c r="RWB76" s="86"/>
      <c r="RWC76" s="86"/>
      <c r="RWD76" s="86"/>
      <c r="RWE76" s="86"/>
      <c r="RWF76" s="86"/>
      <c r="RWG76" s="86"/>
      <c r="RWH76" s="86"/>
      <c r="RWI76" s="86"/>
      <c r="RWJ76" s="86"/>
      <c r="RWK76" s="86"/>
      <c r="RWL76" s="86"/>
      <c r="RWM76" s="86"/>
      <c r="RWN76" s="86"/>
      <c r="RWO76" s="86"/>
      <c r="RWP76" s="86"/>
      <c r="RWQ76" s="86"/>
      <c r="RWR76" s="86"/>
      <c r="RWS76" s="86"/>
      <c r="RWT76" s="86"/>
      <c r="RWU76" s="86"/>
      <c r="RWV76" s="86"/>
      <c r="RWW76" s="86"/>
      <c r="RWX76" s="86"/>
      <c r="RWY76" s="86"/>
      <c r="RWZ76" s="86"/>
      <c r="RXA76" s="86"/>
      <c r="RXB76" s="86"/>
      <c r="RXC76" s="86"/>
      <c r="RXD76" s="86"/>
      <c r="RXE76" s="86"/>
      <c r="RXF76" s="86"/>
      <c r="RXG76" s="86"/>
      <c r="RXH76" s="86"/>
      <c r="RXI76" s="86"/>
      <c r="RXJ76" s="86"/>
      <c r="RXK76" s="86"/>
      <c r="RXL76" s="86"/>
      <c r="RXM76" s="86"/>
      <c r="RXN76" s="86"/>
      <c r="RXO76" s="86"/>
      <c r="RXP76" s="86"/>
      <c r="RXQ76" s="86"/>
      <c r="RXR76" s="86"/>
      <c r="RXS76" s="86"/>
      <c r="RXT76" s="86"/>
      <c r="RXU76" s="86"/>
      <c r="RXV76" s="86"/>
      <c r="RXW76" s="86"/>
      <c r="RXX76" s="86"/>
      <c r="RXY76" s="86"/>
      <c r="RXZ76" s="86"/>
      <c r="RYA76" s="86"/>
      <c r="RYB76" s="86"/>
      <c r="RYC76" s="86"/>
      <c r="RYD76" s="86"/>
      <c r="RYE76" s="86"/>
      <c r="RYF76" s="86"/>
      <c r="RYG76" s="86"/>
      <c r="RYH76" s="86"/>
      <c r="RYI76" s="86"/>
      <c r="RYJ76" s="86"/>
      <c r="RYK76" s="86"/>
      <c r="RYL76" s="86"/>
      <c r="RYM76" s="86"/>
      <c r="RYN76" s="86"/>
      <c r="RYO76" s="86"/>
      <c r="RYP76" s="86"/>
      <c r="RYQ76" s="86"/>
      <c r="RYR76" s="86"/>
      <c r="RYS76" s="86"/>
      <c r="RYT76" s="86"/>
      <c r="RYU76" s="86"/>
      <c r="RYV76" s="86"/>
      <c r="RYW76" s="86"/>
      <c r="RYX76" s="86"/>
      <c r="RYY76" s="86"/>
      <c r="RYZ76" s="86"/>
      <c r="RZA76" s="86"/>
      <c r="RZB76" s="86"/>
      <c r="RZC76" s="86"/>
      <c r="RZD76" s="86"/>
      <c r="RZE76" s="86"/>
      <c r="RZF76" s="86"/>
      <c r="RZG76" s="86"/>
      <c r="RZH76" s="86"/>
      <c r="RZI76" s="86"/>
      <c r="RZJ76" s="86"/>
      <c r="RZK76" s="86"/>
      <c r="RZL76" s="86"/>
      <c r="RZM76" s="86"/>
      <c r="RZN76" s="86"/>
      <c r="RZO76" s="86"/>
      <c r="RZP76" s="86"/>
      <c r="RZQ76" s="86"/>
      <c r="RZR76" s="86"/>
      <c r="RZS76" s="86"/>
      <c r="RZT76" s="86"/>
      <c r="RZU76" s="86"/>
      <c r="RZV76" s="86"/>
      <c r="RZW76" s="86"/>
      <c r="RZX76" s="86"/>
      <c r="RZY76" s="86"/>
      <c r="RZZ76" s="86"/>
      <c r="SAA76" s="86"/>
      <c r="SAB76" s="86"/>
      <c r="SAC76" s="86"/>
      <c r="SAD76" s="86"/>
      <c r="SAE76" s="86"/>
      <c r="SAF76" s="86"/>
      <c r="SAG76" s="86"/>
      <c r="SAH76" s="86"/>
      <c r="SAI76" s="86"/>
      <c r="SAJ76" s="86"/>
      <c r="SAK76" s="86"/>
      <c r="SAL76" s="86"/>
      <c r="SAM76" s="86"/>
      <c r="SAN76" s="86"/>
      <c r="SAO76" s="86"/>
      <c r="SAP76" s="86"/>
      <c r="SAQ76" s="86"/>
      <c r="SAR76" s="86"/>
      <c r="SAS76" s="86"/>
      <c r="SAT76" s="86"/>
      <c r="SAU76" s="86"/>
      <c r="SAV76" s="86"/>
      <c r="SAW76" s="86"/>
      <c r="SAX76" s="86"/>
      <c r="SAY76" s="86"/>
      <c r="SAZ76" s="86"/>
      <c r="SBA76" s="86"/>
      <c r="SBB76" s="86"/>
      <c r="SBC76" s="86"/>
      <c r="SBD76" s="86"/>
      <c r="SBE76" s="86"/>
      <c r="SBF76" s="86"/>
      <c r="SBG76" s="86"/>
      <c r="SBH76" s="86"/>
      <c r="SBI76" s="86"/>
      <c r="SBJ76" s="86"/>
      <c r="SBK76" s="86"/>
      <c r="SBL76" s="86"/>
      <c r="SBM76" s="86"/>
      <c r="SBN76" s="86"/>
      <c r="SBO76" s="86"/>
      <c r="SBP76" s="86"/>
      <c r="SBQ76" s="86"/>
      <c r="SBR76" s="86"/>
      <c r="SBS76" s="86"/>
      <c r="SBT76" s="86"/>
      <c r="SBU76" s="86"/>
      <c r="SBV76" s="86"/>
      <c r="SBW76" s="86"/>
      <c r="SBX76" s="86"/>
      <c r="SBY76" s="86"/>
      <c r="SBZ76" s="86"/>
      <c r="SCA76" s="86"/>
      <c r="SCB76" s="86"/>
      <c r="SCC76" s="86"/>
      <c r="SCD76" s="86"/>
      <c r="SCE76" s="86"/>
      <c r="SCF76" s="86"/>
      <c r="SCG76" s="86"/>
      <c r="SCH76" s="86"/>
      <c r="SCI76" s="86"/>
      <c r="SCJ76" s="86"/>
      <c r="SCK76" s="86"/>
      <c r="SCL76" s="86"/>
      <c r="SCM76" s="86"/>
      <c r="SCN76" s="86"/>
      <c r="SCO76" s="86"/>
      <c r="SCP76" s="86"/>
      <c r="SCQ76" s="86"/>
      <c r="SCR76" s="86"/>
      <c r="SCS76" s="86"/>
      <c r="SCT76" s="86"/>
      <c r="SCU76" s="86"/>
      <c r="SCV76" s="86"/>
      <c r="SCW76" s="86"/>
      <c r="SCX76" s="86"/>
      <c r="SCY76" s="86"/>
      <c r="SCZ76" s="86"/>
      <c r="SDA76" s="86"/>
      <c r="SDB76" s="86"/>
      <c r="SDC76" s="86"/>
      <c r="SDD76" s="86"/>
      <c r="SDE76" s="86"/>
      <c r="SDF76" s="86"/>
      <c r="SDG76" s="86"/>
      <c r="SDH76" s="86"/>
      <c r="SDI76" s="86"/>
      <c r="SDJ76" s="86"/>
      <c r="SDK76" s="86"/>
      <c r="SDL76" s="86"/>
      <c r="SDM76" s="86"/>
      <c r="SDN76" s="86"/>
      <c r="SDO76" s="86"/>
      <c r="SDP76" s="86"/>
      <c r="SDQ76" s="86"/>
      <c r="SDR76" s="86"/>
      <c r="SDS76" s="86"/>
      <c r="SDT76" s="86"/>
      <c r="SDU76" s="86"/>
      <c r="SDV76" s="86"/>
      <c r="SDW76" s="86"/>
      <c r="SDX76" s="86"/>
      <c r="SDY76" s="86"/>
      <c r="SDZ76" s="86"/>
      <c r="SEA76" s="86"/>
      <c r="SEB76" s="86"/>
      <c r="SEC76" s="86"/>
      <c r="SED76" s="86"/>
      <c r="SEE76" s="86"/>
      <c r="SEF76" s="86"/>
      <c r="SEG76" s="86"/>
      <c r="SEH76" s="86"/>
      <c r="SEI76" s="86"/>
      <c r="SEJ76" s="86"/>
      <c r="SEK76" s="86"/>
      <c r="SEL76" s="86"/>
      <c r="SEM76" s="86"/>
      <c r="SEN76" s="86"/>
      <c r="SEO76" s="86"/>
      <c r="SEP76" s="86"/>
      <c r="SEQ76" s="86"/>
      <c r="SER76" s="86"/>
      <c r="SES76" s="86"/>
      <c r="SET76" s="86"/>
      <c r="SEU76" s="86"/>
      <c r="SEV76" s="86"/>
      <c r="SEW76" s="86"/>
      <c r="SEX76" s="86"/>
      <c r="SEY76" s="86"/>
      <c r="SEZ76" s="86"/>
      <c r="SFA76" s="86"/>
      <c r="SFB76" s="86"/>
      <c r="SFC76" s="86"/>
      <c r="SFD76" s="86"/>
      <c r="SFE76" s="86"/>
      <c r="SFF76" s="86"/>
      <c r="SFG76" s="86"/>
      <c r="SFH76" s="86"/>
      <c r="SFI76" s="86"/>
      <c r="SFJ76" s="86"/>
      <c r="SFK76" s="86"/>
      <c r="SFL76" s="86"/>
      <c r="SFM76" s="86"/>
      <c r="SFN76" s="86"/>
      <c r="SFO76" s="86"/>
      <c r="SFP76" s="86"/>
      <c r="SFQ76" s="86"/>
      <c r="SFR76" s="86"/>
      <c r="SFS76" s="86"/>
      <c r="SFT76" s="86"/>
      <c r="SFU76" s="86"/>
      <c r="SFV76" s="86"/>
      <c r="SFW76" s="86"/>
      <c r="SFX76" s="86"/>
      <c r="SFY76" s="86"/>
      <c r="SFZ76" s="86"/>
      <c r="SGA76" s="86"/>
      <c r="SGB76" s="86"/>
      <c r="SGC76" s="86"/>
      <c r="SGD76" s="86"/>
      <c r="SGE76" s="86"/>
      <c r="SGF76" s="86"/>
      <c r="SGG76" s="86"/>
      <c r="SGH76" s="86"/>
      <c r="SGI76" s="86"/>
      <c r="SGJ76" s="86"/>
      <c r="SGK76" s="86"/>
      <c r="SGL76" s="86"/>
      <c r="SGM76" s="86"/>
      <c r="SGN76" s="86"/>
      <c r="SGO76" s="86"/>
      <c r="SGP76" s="86"/>
      <c r="SGQ76" s="86"/>
      <c r="SGR76" s="86"/>
      <c r="SGS76" s="86"/>
      <c r="SGT76" s="86"/>
      <c r="SGU76" s="86"/>
      <c r="SGV76" s="86"/>
      <c r="SGW76" s="86"/>
      <c r="SGX76" s="86"/>
      <c r="SGY76" s="86"/>
      <c r="SGZ76" s="86"/>
      <c r="SHA76" s="86"/>
      <c r="SHB76" s="86"/>
      <c r="SHC76" s="86"/>
      <c r="SHD76" s="86"/>
      <c r="SHE76" s="86"/>
      <c r="SHF76" s="86"/>
      <c r="SHG76" s="86"/>
      <c r="SHH76" s="86"/>
      <c r="SHI76" s="86"/>
      <c r="SHJ76" s="86"/>
      <c r="SHK76" s="86"/>
      <c r="SHL76" s="86"/>
      <c r="SHM76" s="86"/>
      <c r="SHN76" s="86"/>
      <c r="SHO76" s="86"/>
      <c r="SHP76" s="86"/>
      <c r="SHQ76" s="86"/>
      <c r="SHR76" s="86"/>
      <c r="SHS76" s="86"/>
      <c r="SHT76" s="86"/>
      <c r="SHU76" s="86"/>
      <c r="SHV76" s="86"/>
      <c r="SHW76" s="86"/>
      <c r="SHX76" s="86"/>
      <c r="SHY76" s="86"/>
      <c r="SHZ76" s="86"/>
      <c r="SIA76" s="86"/>
      <c r="SIB76" s="86"/>
      <c r="SIC76" s="86"/>
      <c r="SID76" s="86"/>
      <c r="SIE76" s="86"/>
      <c r="SIF76" s="86"/>
      <c r="SIG76" s="86"/>
      <c r="SIH76" s="86"/>
      <c r="SII76" s="86"/>
      <c r="SIJ76" s="86"/>
      <c r="SIK76" s="86"/>
      <c r="SIL76" s="86"/>
      <c r="SIM76" s="86"/>
      <c r="SIN76" s="86"/>
      <c r="SIO76" s="86"/>
      <c r="SIP76" s="86"/>
      <c r="SIQ76" s="86"/>
      <c r="SIR76" s="86"/>
      <c r="SIS76" s="86"/>
      <c r="SIT76" s="86"/>
      <c r="SIU76" s="86"/>
      <c r="SIV76" s="86"/>
      <c r="SIW76" s="86"/>
      <c r="SIX76" s="86"/>
      <c r="SIY76" s="86"/>
      <c r="SIZ76" s="86"/>
      <c r="SJA76" s="86"/>
      <c r="SJB76" s="86"/>
      <c r="SJC76" s="86"/>
      <c r="SJD76" s="86"/>
      <c r="SJE76" s="86"/>
      <c r="SJF76" s="86"/>
      <c r="SJG76" s="86"/>
      <c r="SJH76" s="86"/>
      <c r="SJI76" s="86"/>
      <c r="SJJ76" s="86"/>
      <c r="SJK76" s="86"/>
      <c r="SJL76" s="86"/>
      <c r="SJM76" s="86"/>
      <c r="SJN76" s="86"/>
      <c r="SJO76" s="86"/>
      <c r="SJP76" s="86"/>
      <c r="SJQ76" s="86"/>
      <c r="SJR76" s="86"/>
      <c r="SJS76" s="86"/>
      <c r="SJT76" s="86"/>
      <c r="SJU76" s="86"/>
      <c r="SJV76" s="86"/>
      <c r="SJW76" s="86"/>
      <c r="SJX76" s="86"/>
      <c r="SJY76" s="86"/>
      <c r="SJZ76" s="86"/>
      <c r="SKA76" s="86"/>
      <c r="SKB76" s="86"/>
      <c r="SKC76" s="86"/>
      <c r="SKD76" s="86"/>
      <c r="SKE76" s="86"/>
      <c r="SKF76" s="86"/>
      <c r="SKG76" s="86"/>
      <c r="SKH76" s="86"/>
      <c r="SKI76" s="86"/>
      <c r="SKJ76" s="86"/>
      <c r="SKK76" s="86"/>
      <c r="SKL76" s="86"/>
      <c r="SKM76" s="86"/>
      <c r="SKN76" s="86"/>
      <c r="SKO76" s="86"/>
      <c r="SKP76" s="86"/>
      <c r="SKQ76" s="86"/>
      <c r="SKR76" s="86"/>
      <c r="SKS76" s="86"/>
      <c r="SKT76" s="86"/>
      <c r="SKU76" s="86"/>
      <c r="SKV76" s="86"/>
      <c r="SKW76" s="86"/>
      <c r="SKX76" s="86"/>
      <c r="SKY76" s="86"/>
      <c r="SKZ76" s="86"/>
      <c r="SLA76" s="86"/>
      <c r="SLB76" s="86"/>
      <c r="SLC76" s="86"/>
      <c r="SLD76" s="86"/>
      <c r="SLE76" s="86"/>
      <c r="SLF76" s="86"/>
      <c r="SLG76" s="86"/>
      <c r="SLH76" s="86"/>
      <c r="SLI76" s="86"/>
      <c r="SLJ76" s="86"/>
      <c r="SLK76" s="86"/>
      <c r="SLL76" s="86"/>
      <c r="SLM76" s="86"/>
      <c r="SLN76" s="86"/>
      <c r="SLO76" s="86"/>
      <c r="SLP76" s="86"/>
      <c r="SLQ76" s="86"/>
      <c r="SLR76" s="86"/>
      <c r="SLS76" s="86"/>
      <c r="SLT76" s="86"/>
      <c r="SLU76" s="86"/>
      <c r="SLV76" s="86"/>
      <c r="SLW76" s="86"/>
      <c r="SLX76" s="86"/>
      <c r="SLY76" s="86"/>
      <c r="SLZ76" s="86"/>
      <c r="SMA76" s="86"/>
      <c r="SMB76" s="86"/>
      <c r="SMC76" s="86"/>
      <c r="SMD76" s="86"/>
      <c r="SME76" s="86"/>
      <c r="SMF76" s="86"/>
      <c r="SMG76" s="86"/>
      <c r="SMH76" s="86"/>
      <c r="SMI76" s="86"/>
      <c r="SMJ76" s="86"/>
      <c r="SMK76" s="86"/>
      <c r="SML76" s="86"/>
      <c r="SMM76" s="86"/>
      <c r="SMN76" s="86"/>
      <c r="SMO76" s="86"/>
      <c r="SMP76" s="86"/>
      <c r="SMQ76" s="86"/>
      <c r="SMR76" s="86"/>
      <c r="SMS76" s="86"/>
      <c r="SMT76" s="86"/>
      <c r="SMU76" s="86"/>
      <c r="SMV76" s="86"/>
      <c r="SMW76" s="86"/>
      <c r="SMX76" s="86"/>
      <c r="SMY76" s="86"/>
      <c r="SMZ76" s="86"/>
      <c r="SNA76" s="86"/>
      <c r="SNB76" s="86"/>
      <c r="SNC76" s="86"/>
      <c r="SND76" s="86"/>
      <c r="SNE76" s="86"/>
      <c r="SNF76" s="86"/>
      <c r="SNG76" s="86"/>
      <c r="SNH76" s="86"/>
      <c r="SNI76" s="86"/>
      <c r="SNJ76" s="86"/>
      <c r="SNK76" s="86"/>
      <c r="SNL76" s="86"/>
      <c r="SNM76" s="86"/>
      <c r="SNN76" s="86"/>
      <c r="SNO76" s="86"/>
      <c r="SNP76" s="86"/>
      <c r="SNQ76" s="86"/>
      <c r="SNR76" s="86"/>
      <c r="SNS76" s="86"/>
      <c r="SNT76" s="86"/>
      <c r="SNU76" s="86"/>
      <c r="SNV76" s="86"/>
      <c r="SNW76" s="86"/>
      <c r="SNX76" s="86"/>
      <c r="SNY76" s="86"/>
      <c r="SNZ76" s="86"/>
      <c r="SOA76" s="86"/>
      <c r="SOB76" s="86"/>
      <c r="SOC76" s="86"/>
      <c r="SOD76" s="86"/>
      <c r="SOE76" s="86"/>
      <c r="SOF76" s="86"/>
      <c r="SOG76" s="86"/>
      <c r="SOH76" s="86"/>
      <c r="SOI76" s="86"/>
      <c r="SOJ76" s="86"/>
      <c r="SOK76" s="86"/>
      <c r="SOL76" s="86"/>
      <c r="SOM76" s="86"/>
      <c r="SON76" s="86"/>
      <c r="SOO76" s="86"/>
      <c r="SOP76" s="86"/>
      <c r="SOQ76" s="86"/>
      <c r="SOR76" s="86"/>
      <c r="SOS76" s="86"/>
      <c r="SOT76" s="86"/>
      <c r="SOU76" s="86"/>
      <c r="SOV76" s="86"/>
      <c r="SOW76" s="86"/>
      <c r="SOX76" s="86"/>
      <c r="SOY76" s="86"/>
      <c r="SOZ76" s="86"/>
      <c r="SPA76" s="86"/>
      <c r="SPB76" s="86"/>
      <c r="SPC76" s="86"/>
      <c r="SPD76" s="86"/>
      <c r="SPE76" s="86"/>
      <c r="SPF76" s="86"/>
      <c r="SPG76" s="86"/>
      <c r="SPH76" s="86"/>
      <c r="SPI76" s="86"/>
      <c r="SPJ76" s="86"/>
      <c r="SPK76" s="86"/>
      <c r="SPL76" s="86"/>
      <c r="SPM76" s="86"/>
      <c r="SPN76" s="86"/>
      <c r="SPO76" s="86"/>
      <c r="SPP76" s="86"/>
      <c r="SPQ76" s="86"/>
      <c r="SPR76" s="86"/>
      <c r="SPS76" s="86"/>
      <c r="SPT76" s="86"/>
      <c r="SPU76" s="86"/>
      <c r="SPV76" s="86"/>
      <c r="SPW76" s="86"/>
      <c r="SPX76" s="86"/>
      <c r="SPY76" s="86"/>
      <c r="SPZ76" s="86"/>
      <c r="SQA76" s="86"/>
      <c r="SQB76" s="86"/>
      <c r="SQC76" s="86"/>
      <c r="SQD76" s="86"/>
      <c r="SQE76" s="86"/>
      <c r="SQF76" s="86"/>
      <c r="SQG76" s="86"/>
      <c r="SQH76" s="86"/>
      <c r="SQI76" s="86"/>
      <c r="SQJ76" s="86"/>
      <c r="SQK76" s="86"/>
      <c r="SQL76" s="86"/>
      <c r="SQM76" s="86"/>
      <c r="SQN76" s="86"/>
      <c r="SQO76" s="86"/>
      <c r="SQP76" s="86"/>
      <c r="SQQ76" s="86"/>
      <c r="SQR76" s="86"/>
      <c r="SQS76" s="86"/>
      <c r="SQT76" s="86"/>
      <c r="SQU76" s="86"/>
      <c r="SQV76" s="86"/>
      <c r="SQW76" s="86"/>
      <c r="SQX76" s="86"/>
      <c r="SQY76" s="86"/>
      <c r="SQZ76" s="86"/>
      <c r="SRA76" s="86"/>
      <c r="SRB76" s="86"/>
      <c r="SRC76" s="86"/>
      <c r="SRD76" s="86"/>
      <c r="SRE76" s="86"/>
      <c r="SRF76" s="86"/>
      <c r="SRG76" s="86"/>
      <c r="SRH76" s="86"/>
      <c r="SRI76" s="86"/>
      <c r="SRJ76" s="86"/>
      <c r="SRK76" s="86"/>
      <c r="SRL76" s="86"/>
      <c r="SRM76" s="86"/>
      <c r="SRN76" s="86"/>
      <c r="SRO76" s="86"/>
      <c r="SRP76" s="86"/>
      <c r="SRQ76" s="86"/>
      <c r="SRR76" s="86"/>
      <c r="SRS76" s="86"/>
      <c r="SRT76" s="86"/>
      <c r="SRU76" s="86"/>
      <c r="SRV76" s="86"/>
      <c r="SRW76" s="86"/>
      <c r="SRX76" s="86"/>
      <c r="SRY76" s="86"/>
      <c r="SRZ76" s="86"/>
      <c r="SSA76" s="86"/>
      <c r="SSB76" s="86"/>
      <c r="SSC76" s="86"/>
      <c r="SSD76" s="86"/>
      <c r="SSE76" s="86"/>
      <c r="SSF76" s="86"/>
      <c r="SSG76" s="86"/>
      <c r="SSH76" s="86"/>
      <c r="SSI76" s="86"/>
      <c r="SSJ76" s="86"/>
      <c r="SSK76" s="86"/>
      <c r="SSL76" s="86"/>
      <c r="SSM76" s="86"/>
      <c r="SSN76" s="86"/>
      <c r="SSO76" s="86"/>
      <c r="SSP76" s="86"/>
      <c r="SSQ76" s="86"/>
      <c r="SSR76" s="86"/>
      <c r="SSS76" s="86"/>
      <c r="SST76" s="86"/>
      <c r="SSU76" s="86"/>
      <c r="SSV76" s="86"/>
      <c r="SSW76" s="86"/>
      <c r="SSX76" s="86"/>
      <c r="SSY76" s="86"/>
      <c r="SSZ76" s="86"/>
      <c r="STA76" s="86"/>
      <c r="STB76" s="86"/>
      <c r="STC76" s="86"/>
      <c r="STD76" s="86"/>
      <c r="STE76" s="86"/>
      <c r="STF76" s="86"/>
      <c r="STG76" s="86"/>
      <c r="STH76" s="86"/>
      <c r="STI76" s="86"/>
      <c r="STJ76" s="86"/>
      <c r="STK76" s="86"/>
      <c r="STL76" s="86"/>
      <c r="STM76" s="86"/>
      <c r="STN76" s="86"/>
      <c r="STO76" s="86"/>
      <c r="STP76" s="86"/>
      <c r="STQ76" s="86"/>
      <c r="STR76" s="86"/>
      <c r="STS76" s="86"/>
      <c r="STT76" s="86"/>
      <c r="STU76" s="86"/>
      <c r="STV76" s="86"/>
      <c r="STW76" s="86"/>
      <c r="STX76" s="86"/>
      <c r="STY76" s="86"/>
      <c r="STZ76" s="86"/>
      <c r="SUA76" s="86"/>
      <c r="SUB76" s="86"/>
      <c r="SUC76" s="86"/>
      <c r="SUD76" s="86"/>
      <c r="SUE76" s="86"/>
      <c r="SUF76" s="86"/>
      <c r="SUG76" s="86"/>
      <c r="SUH76" s="86"/>
      <c r="SUI76" s="86"/>
      <c r="SUJ76" s="86"/>
      <c r="SUK76" s="86"/>
      <c r="SUL76" s="86"/>
      <c r="SUM76" s="86"/>
      <c r="SUN76" s="86"/>
      <c r="SUO76" s="86"/>
      <c r="SUP76" s="86"/>
      <c r="SUQ76" s="86"/>
      <c r="SUR76" s="86"/>
      <c r="SUS76" s="86"/>
      <c r="SUT76" s="86"/>
      <c r="SUU76" s="86"/>
      <c r="SUV76" s="86"/>
      <c r="SUW76" s="86"/>
      <c r="SUX76" s="86"/>
      <c r="SUY76" s="86"/>
      <c r="SUZ76" s="86"/>
      <c r="SVA76" s="86"/>
      <c r="SVB76" s="86"/>
      <c r="SVC76" s="86"/>
      <c r="SVD76" s="86"/>
      <c r="SVE76" s="86"/>
      <c r="SVF76" s="86"/>
      <c r="SVG76" s="86"/>
      <c r="SVH76" s="86"/>
      <c r="SVI76" s="86"/>
      <c r="SVJ76" s="86"/>
      <c r="SVK76" s="86"/>
      <c r="SVL76" s="86"/>
      <c r="SVM76" s="86"/>
      <c r="SVN76" s="86"/>
      <c r="SVO76" s="86"/>
      <c r="SVP76" s="86"/>
      <c r="SVQ76" s="86"/>
      <c r="SVR76" s="86"/>
      <c r="SVS76" s="86"/>
      <c r="SVT76" s="86"/>
      <c r="SVU76" s="86"/>
      <c r="SVV76" s="86"/>
      <c r="SVW76" s="86"/>
      <c r="SVX76" s="86"/>
      <c r="SVY76" s="86"/>
      <c r="SVZ76" s="86"/>
      <c r="SWA76" s="86"/>
      <c r="SWB76" s="86"/>
      <c r="SWC76" s="86"/>
      <c r="SWD76" s="86"/>
      <c r="SWE76" s="86"/>
      <c r="SWF76" s="86"/>
      <c r="SWG76" s="86"/>
      <c r="SWH76" s="86"/>
      <c r="SWI76" s="86"/>
      <c r="SWJ76" s="86"/>
      <c r="SWK76" s="86"/>
      <c r="SWL76" s="86"/>
      <c r="SWM76" s="86"/>
      <c r="SWN76" s="86"/>
      <c r="SWO76" s="86"/>
      <c r="SWP76" s="86"/>
      <c r="SWQ76" s="86"/>
      <c r="SWR76" s="86"/>
      <c r="SWS76" s="86"/>
      <c r="SWT76" s="86"/>
      <c r="SWU76" s="86"/>
      <c r="SWV76" s="86"/>
      <c r="SWW76" s="86"/>
      <c r="SWX76" s="86"/>
      <c r="SWY76" s="86"/>
      <c r="SWZ76" s="86"/>
      <c r="SXA76" s="86"/>
      <c r="SXB76" s="86"/>
      <c r="SXC76" s="86"/>
      <c r="SXD76" s="86"/>
      <c r="SXE76" s="86"/>
      <c r="SXF76" s="86"/>
      <c r="SXG76" s="86"/>
      <c r="SXH76" s="86"/>
      <c r="SXI76" s="86"/>
      <c r="SXJ76" s="86"/>
      <c r="SXK76" s="86"/>
      <c r="SXL76" s="86"/>
      <c r="SXM76" s="86"/>
      <c r="SXN76" s="86"/>
      <c r="SXO76" s="86"/>
      <c r="SXP76" s="86"/>
      <c r="SXQ76" s="86"/>
      <c r="SXR76" s="86"/>
      <c r="SXS76" s="86"/>
      <c r="SXT76" s="86"/>
      <c r="SXU76" s="86"/>
      <c r="SXV76" s="86"/>
      <c r="SXW76" s="86"/>
      <c r="SXX76" s="86"/>
      <c r="SXY76" s="86"/>
      <c r="SXZ76" s="86"/>
      <c r="SYA76" s="86"/>
      <c r="SYB76" s="86"/>
      <c r="SYC76" s="86"/>
      <c r="SYD76" s="86"/>
      <c r="SYE76" s="86"/>
      <c r="SYF76" s="86"/>
      <c r="SYG76" s="86"/>
      <c r="SYH76" s="86"/>
      <c r="SYI76" s="86"/>
      <c r="SYJ76" s="86"/>
      <c r="SYK76" s="86"/>
      <c r="SYL76" s="86"/>
      <c r="SYM76" s="86"/>
      <c r="SYN76" s="86"/>
      <c r="SYO76" s="86"/>
      <c r="SYP76" s="86"/>
      <c r="SYQ76" s="86"/>
      <c r="SYR76" s="86"/>
      <c r="SYS76" s="86"/>
      <c r="SYT76" s="86"/>
      <c r="SYU76" s="86"/>
      <c r="SYV76" s="86"/>
      <c r="SYW76" s="86"/>
      <c r="SYX76" s="86"/>
      <c r="SYY76" s="86"/>
      <c r="SYZ76" s="86"/>
      <c r="SZA76" s="86"/>
      <c r="SZB76" s="86"/>
      <c r="SZC76" s="86"/>
      <c r="SZD76" s="86"/>
      <c r="SZE76" s="86"/>
      <c r="SZF76" s="86"/>
      <c r="SZG76" s="86"/>
      <c r="SZH76" s="86"/>
      <c r="SZI76" s="86"/>
      <c r="SZJ76" s="86"/>
      <c r="SZK76" s="86"/>
      <c r="SZL76" s="86"/>
      <c r="SZM76" s="86"/>
      <c r="SZN76" s="86"/>
      <c r="SZO76" s="86"/>
      <c r="SZP76" s="86"/>
      <c r="SZQ76" s="86"/>
      <c r="SZR76" s="86"/>
      <c r="SZS76" s="86"/>
      <c r="SZT76" s="86"/>
      <c r="SZU76" s="86"/>
      <c r="SZV76" s="86"/>
      <c r="SZW76" s="86"/>
      <c r="SZX76" s="86"/>
      <c r="SZY76" s="86"/>
      <c r="SZZ76" s="86"/>
      <c r="TAA76" s="86"/>
      <c r="TAB76" s="86"/>
      <c r="TAC76" s="86"/>
      <c r="TAD76" s="86"/>
      <c r="TAE76" s="86"/>
      <c r="TAF76" s="86"/>
      <c r="TAG76" s="86"/>
      <c r="TAH76" s="86"/>
      <c r="TAI76" s="86"/>
      <c r="TAJ76" s="86"/>
      <c r="TAK76" s="86"/>
      <c r="TAL76" s="86"/>
      <c r="TAM76" s="86"/>
      <c r="TAN76" s="86"/>
      <c r="TAO76" s="86"/>
      <c r="TAP76" s="86"/>
      <c r="TAQ76" s="86"/>
      <c r="TAR76" s="86"/>
      <c r="TAS76" s="86"/>
      <c r="TAT76" s="86"/>
      <c r="TAU76" s="86"/>
      <c r="TAV76" s="86"/>
      <c r="TAW76" s="86"/>
      <c r="TAX76" s="86"/>
      <c r="TAY76" s="86"/>
      <c r="TAZ76" s="86"/>
      <c r="TBA76" s="86"/>
      <c r="TBB76" s="86"/>
      <c r="TBC76" s="86"/>
      <c r="TBD76" s="86"/>
      <c r="TBE76" s="86"/>
      <c r="TBF76" s="86"/>
      <c r="TBG76" s="86"/>
      <c r="TBH76" s="86"/>
      <c r="TBI76" s="86"/>
      <c r="TBJ76" s="86"/>
      <c r="TBK76" s="86"/>
      <c r="TBL76" s="86"/>
      <c r="TBM76" s="86"/>
      <c r="TBN76" s="86"/>
      <c r="TBO76" s="86"/>
      <c r="TBP76" s="86"/>
      <c r="TBQ76" s="86"/>
      <c r="TBR76" s="86"/>
      <c r="TBS76" s="86"/>
      <c r="TBT76" s="86"/>
      <c r="TBU76" s="86"/>
      <c r="TBV76" s="86"/>
      <c r="TBW76" s="86"/>
      <c r="TBX76" s="86"/>
      <c r="TBY76" s="86"/>
      <c r="TBZ76" s="86"/>
      <c r="TCA76" s="86"/>
      <c r="TCB76" s="86"/>
      <c r="TCC76" s="86"/>
      <c r="TCD76" s="86"/>
      <c r="TCE76" s="86"/>
      <c r="TCF76" s="86"/>
      <c r="TCG76" s="86"/>
      <c r="TCH76" s="86"/>
      <c r="TCI76" s="86"/>
      <c r="TCJ76" s="86"/>
      <c r="TCK76" s="86"/>
      <c r="TCL76" s="86"/>
      <c r="TCM76" s="86"/>
      <c r="TCN76" s="86"/>
      <c r="TCO76" s="86"/>
      <c r="TCP76" s="86"/>
      <c r="TCQ76" s="86"/>
      <c r="TCR76" s="86"/>
      <c r="TCS76" s="86"/>
      <c r="TCT76" s="86"/>
      <c r="TCU76" s="86"/>
      <c r="TCV76" s="86"/>
      <c r="TCW76" s="86"/>
      <c r="TCX76" s="86"/>
      <c r="TCY76" s="86"/>
      <c r="TCZ76" s="86"/>
      <c r="TDA76" s="86"/>
      <c r="TDB76" s="86"/>
      <c r="TDC76" s="86"/>
      <c r="TDD76" s="86"/>
      <c r="TDE76" s="86"/>
      <c r="TDF76" s="86"/>
      <c r="TDG76" s="86"/>
      <c r="TDH76" s="86"/>
      <c r="TDI76" s="86"/>
      <c r="TDJ76" s="86"/>
      <c r="TDK76" s="86"/>
      <c r="TDL76" s="86"/>
      <c r="TDM76" s="86"/>
      <c r="TDN76" s="86"/>
      <c r="TDO76" s="86"/>
      <c r="TDP76" s="86"/>
      <c r="TDQ76" s="86"/>
      <c r="TDR76" s="86"/>
      <c r="TDS76" s="86"/>
      <c r="TDT76" s="86"/>
      <c r="TDU76" s="86"/>
      <c r="TDV76" s="86"/>
      <c r="TDW76" s="86"/>
      <c r="TDX76" s="86"/>
      <c r="TDY76" s="86"/>
      <c r="TDZ76" s="86"/>
      <c r="TEA76" s="86"/>
      <c r="TEB76" s="86"/>
      <c r="TEC76" s="86"/>
      <c r="TED76" s="86"/>
      <c r="TEE76" s="86"/>
      <c r="TEF76" s="86"/>
      <c r="TEG76" s="86"/>
      <c r="TEH76" s="86"/>
      <c r="TEI76" s="86"/>
      <c r="TEJ76" s="86"/>
      <c r="TEK76" s="86"/>
      <c r="TEL76" s="86"/>
      <c r="TEM76" s="86"/>
      <c r="TEN76" s="86"/>
      <c r="TEO76" s="86"/>
      <c r="TEP76" s="86"/>
      <c r="TEQ76" s="86"/>
      <c r="TER76" s="86"/>
      <c r="TES76" s="86"/>
      <c r="TET76" s="86"/>
      <c r="TEU76" s="86"/>
      <c r="TEV76" s="86"/>
      <c r="TEW76" s="86"/>
      <c r="TEX76" s="86"/>
      <c r="TEY76" s="86"/>
      <c r="TEZ76" s="86"/>
      <c r="TFA76" s="86"/>
      <c r="TFB76" s="86"/>
      <c r="TFC76" s="86"/>
      <c r="TFD76" s="86"/>
      <c r="TFE76" s="86"/>
      <c r="TFF76" s="86"/>
      <c r="TFG76" s="86"/>
      <c r="TFH76" s="86"/>
      <c r="TFI76" s="86"/>
      <c r="TFJ76" s="86"/>
      <c r="TFK76" s="86"/>
      <c r="TFL76" s="86"/>
      <c r="TFM76" s="86"/>
      <c r="TFN76" s="86"/>
      <c r="TFO76" s="86"/>
      <c r="TFP76" s="86"/>
      <c r="TFQ76" s="86"/>
      <c r="TFR76" s="86"/>
      <c r="TFS76" s="86"/>
      <c r="TFT76" s="86"/>
      <c r="TFU76" s="86"/>
      <c r="TFV76" s="86"/>
      <c r="TFW76" s="86"/>
      <c r="TFX76" s="86"/>
      <c r="TFY76" s="86"/>
      <c r="TFZ76" s="86"/>
      <c r="TGA76" s="86"/>
      <c r="TGB76" s="86"/>
      <c r="TGC76" s="86"/>
      <c r="TGD76" s="86"/>
      <c r="TGE76" s="86"/>
      <c r="TGF76" s="86"/>
      <c r="TGG76" s="86"/>
      <c r="TGH76" s="86"/>
      <c r="TGI76" s="86"/>
      <c r="TGJ76" s="86"/>
      <c r="TGK76" s="86"/>
      <c r="TGL76" s="86"/>
      <c r="TGM76" s="86"/>
      <c r="TGN76" s="86"/>
      <c r="TGO76" s="86"/>
      <c r="TGP76" s="86"/>
      <c r="TGQ76" s="86"/>
      <c r="TGR76" s="86"/>
      <c r="TGS76" s="86"/>
      <c r="TGT76" s="86"/>
      <c r="TGU76" s="86"/>
      <c r="TGV76" s="86"/>
      <c r="TGW76" s="86"/>
      <c r="TGX76" s="86"/>
      <c r="TGY76" s="86"/>
      <c r="TGZ76" s="86"/>
      <c r="THA76" s="86"/>
      <c r="THB76" s="86"/>
      <c r="THC76" s="86"/>
      <c r="THD76" s="86"/>
      <c r="THE76" s="86"/>
      <c r="THF76" s="86"/>
      <c r="THG76" s="86"/>
      <c r="THH76" s="86"/>
      <c r="THI76" s="86"/>
      <c r="THJ76" s="86"/>
      <c r="THK76" s="86"/>
      <c r="THL76" s="86"/>
      <c r="THM76" s="86"/>
      <c r="THN76" s="86"/>
      <c r="THO76" s="86"/>
      <c r="THP76" s="86"/>
      <c r="THQ76" s="86"/>
      <c r="THR76" s="86"/>
      <c r="THS76" s="86"/>
      <c r="THT76" s="86"/>
      <c r="THU76" s="86"/>
      <c r="THV76" s="86"/>
      <c r="THW76" s="86"/>
      <c r="THX76" s="86"/>
      <c r="THY76" s="86"/>
      <c r="THZ76" s="86"/>
      <c r="TIA76" s="86"/>
      <c r="TIB76" s="86"/>
      <c r="TIC76" s="86"/>
      <c r="TID76" s="86"/>
      <c r="TIE76" s="86"/>
      <c r="TIF76" s="86"/>
      <c r="TIG76" s="86"/>
      <c r="TIH76" s="86"/>
      <c r="TII76" s="86"/>
      <c r="TIJ76" s="86"/>
      <c r="TIK76" s="86"/>
      <c r="TIL76" s="86"/>
      <c r="TIM76" s="86"/>
      <c r="TIN76" s="86"/>
      <c r="TIO76" s="86"/>
      <c r="TIP76" s="86"/>
      <c r="TIQ76" s="86"/>
      <c r="TIR76" s="86"/>
      <c r="TIS76" s="86"/>
      <c r="TIT76" s="86"/>
      <c r="TIU76" s="86"/>
      <c r="TIV76" s="86"/>
      <c r="TIW76" s="86"/>
      <c r="TIX76" s="86"/>
      <c r="TIY76" s="86"/>
      <c r="TIZ76" s="86"/>
      <c r="TJA76" s="86"/>
      <c r="TJB76" s="86"/>
      <c r="TJC76" s="86"/>
      <c r="TJD76" s="86"/>
      <c r="TJE76" s="86"/>
      <c r="TJF76" s="86"/>
      <c r="TJG76" s="86"/>
      <c r="TJH76" s="86"/>
      <c r="TJI76" s="86"/>
      <c r="TJJ76" s="86"/>
      <c r="TJK76" s="86"/>
      <c r="TJL76" s="86"/>
      <c r="TJM76" s="86"/>
      <c r="TJN76" s="86"/>
      <c r="TJO76" s="86"/>
      <c r="TJP76" s="86"/>
      <c r="TJQ76" s="86"/>
      <c r="TJR76" s="86"/>
      <c r="TJS76" s="86"/>
      <c r="TJT76" s="86"/>
      <c r="TJU76" s="86"/>
      <c r="TJV76" s="86"/>
      <c r="TJW76" s="86"/>
      <c r="TJX76" s="86"/>
      <c r="TJY76" s="86"/>
      <c r="TJZ76" s="86"/>
      <c r="TKA76" s="86"/>
      <c r="TKB76" s="86"/>
      <c r="TKC76" s="86"/>
      <c r="TKD76" s="86"/>
      <c r="TKE76" s="86"/>
      <c r="TKF76" s="86"/>
      <c r="TKG76" s="86"/>
      <c r="TKH76" s="86"/>
      <c r="TKI76" s="86"/>
      <c r="TKJ76" s="86"/>
      <c r="TKK76" s="86"/>
      <c r="TKL76" s="86"/>
      <c r="TKM76" s="86"/>
      <c r="TKN76" s="86"/>
      <c r="TKO76" s="86"/>
      <c r="TKP76" s="86"/>
      <c r="TKQ76" s="86"/>
      <c r="TKR76" s="86"/>
      <c r="TKS76" s="86"/>
      <c r="TKT76" s="86"/>
      <c r="TKU76" s="86"/>
      <c r="TKV76" s="86"/>
      <c r="TKW76" s="86"/>
      <c r="TKX76" s="86"/>
      <c r="TKY76" s="86"/>
      <c r="TKZ76" s="86"/>
      <c r="TLA76" s="86"/>
      <c r="TLB76" s="86"/>
      <c r="TLC76" s="86"/>
      <c r="TLD76" s="86"/>
      <c r="TLE76" s="86"/>
      <c r="TLF76" s="86"/>
      <c r="TLG76" s="86"/>
      <c r="TLH76" s="86"/>
      <c r="TLI76" s="86"/>
      <c r="TLJ76" s="86"/>
      <c r="TLK76" s="86"/>
      <c r="TLL76" s="86"/>
      <c r="TLM76" s="86"/>
      <c r="TLN76" s="86"/>
      <c r="TLO76" s="86"/>
      <c r="TLP76" s="86"/>
      <c r="TLQ76" s="86"/>
      <c r="TLR76" s="86"/>
      <c r="TLS76" s="86"/>
      <c r="TLT76" s="86"/>
      <c r="TLU76" s="86"/>
      <c r="TLV76" s="86"/>
      <c r="TLW76" s="86"/>
      <c r="TLX76" s="86"/>
      <c r="TLY76" s="86"/>
      <c r="TLZ76" s="86"/>
      <c r="TMA76" s="86"/>
      <c r="TMB76" s="86"/>
      <c r="TMC76" s="86"/>
      <c r="TMD76" s="86"/>
      <c r="TME76" s="86"/>
      <c r="TMF76" s="86"/>
      <c r="TMG76" s="86"/>
      <c r="TMH76" s="86"/>
      <c r="TMI76" s="86"/>
      <c r="TMJ76" s="86"/>
      <c r="TMK76" s="86"/>
      <c r="TML76" s="86"/>
      <c r="TMM76" s="86"/>
      <c r="TMN76" s="86"/>
      <c r="TMO76" s="86"/>
      <c r="TMP76" s="86"/>
      <c r="TMQ76" s="86"/>
      <c r="TMR76" s="86"/>
      <c r="TMS76" s="86"/>
      <c r="TMT76" s="86"/>
      <c r="TMU76" s="86"/>
      <c r="TMV76" s="86"/>
      <c r="TMW76" s="86"/>
      <c r="TMX76" s="86"/>
      <c r="TMY76" s="86"/>
      <c r="TMZ76" s="86"/>
      <c r="TNA76" s="86"/>
      <c r="TNB76" s="86"/>
      <c r="TNC76" s="86"/>
      <c r="TND76" s="86"/>
      <c r="TNE76" s="86"/>
      <c r="TNF76" s="86"/>
      <c r="TNG76" s="86"/>
      <c r="TNH76" s="86"/>
      <c r="TNI76" s="86"/>
      <c r="TNJ76" s="86"/>
      <c r="TNK76" s="86"/>
      <c r="TNL76" s="86"/>
      <c r="TNM76" s="86"/>
      <c r="TNN76" s="86"/>
      <c r="TNO76" s="86"/>
      <c r="TNP76" s="86"/>
      <c r="TNQ76" s="86"/>
      <c r="TNR76" s="86"/>
      <c r="TNS76" s="86"/>
      <c r="TNT76" s="86"/>
      <c r="TNU76" s="86"/>
      <c r="TNV76" s="86"/>
      <c r="TNW76" s="86"/>
      <c r="TNX76" s="86"/>
      <c r="TNY76" s="86"/>
      <c r="TNZ76" s="86"/>
      <c r="TOA76" s="86"/>
      <c r="TOB76" s="86"/>
      <c r="TOC76" s="86"/>
      <c r="TOD76" s="86"/>
      <c r="TOE76" s="86"/>
      <c r="TOF76" s="86"/>
      <c r="TOG76" s="86"/>
      <c r="TOH76" s="86"/>
      <c r="TOI76" s="86"/>
      <c r="TOJ76" s="86"/>
      <c r="TOK76" s="86"/>
      <c r="TOL76" s="86"/>
      <c r="TOM76" s="86"/>
      <c r="TON76" s="86"/>
      <c r="TOO76" s="86"/>
      <c r="TOP76" s="86"/>
      <c r="TOQ76" s="86"/>
      <c r="TOR76" s="86"/>
      <c r="TOS76" s="86"/>
      <c r="TOT76" s="86"/>
      <c r="TOU76" s="86"/>
      <c r="TOV76" s="86"/>
      <c r="TOW76" s="86"/>
      <c r="TOX76" s="86"/>
      <c r="TOY76" s="86"/>
      <c r="TOZ76" s="86"/>
      <c r="TPA76" s="86"/>
      <c r="TPB76" s="86"/>
      <c r="TPC76" s="86"/>
      <c r="TPD76" s="86"/>
      <c r="TPE76" s="86"/>
      <c r="TPF76" s="86"/>
      <c r="TPG76" s="86"/>
      <c r="TPH76" s="86"/>
      <c r="TPI76" s="86"/>
      <c r="TPJ76" s="86"/>
      <c r="TPK76" s="86"/>
      <c r="TPL76" s="86"/>
      <c r="TPM76" s="86"/>
      <c r="TPN76" s="86"/>
      <c r="TPO76" s="86"/>
      <c r="TPP76" s="86"/>
      <c r="TPQ76" s="86"/>
      <c r="TPR76" s="86"/>
      <c r="TPS76" s="86"/>
      <c r="TPT76" s="86"/>
      <c r="TPU76" s="86"/>
      <c r="TPV76" s="86"/>
      <c r="TPW76" s="86"/>
      <c r="TPX76" s="86"/>
      <c r="TPY76" s="86"/>
      <c r="TPZ76" s="86"/>
      <c r="TQA76" s="86"/>
      <c r="TQB76" s="86"/>
      <c r="TQC76" s="86"/>
      <c r="TQD76" s="86"/>
      <c r="TQE76" s="86"/>
      <c r="TQF76" s="86"/>
      <c r="TQG76" s="86"/>
      <c r="TQH76" s="86"/>
      <c r="TQI76" s="86"/>
      <c r="TQJ76" s="86"/>
      <c r="TQK76" s="86"/>
      <c r="TQL76" s="86"/>
      <c r="TQM76" s="86"/>
      <c r="TQN76" s="86"/>
      <c r="TQO76" s="86"/>
      <c r="TQP76" s="86"/>
      <c r="TQQ76" s="86"/>
      <c r="TQR76" s="86"/>
      <c r="TQS76" s="86"/>
      <c r="TQT76" s="86"/>
      <c r="TQU76" s="86"/>
      <c r="TQV76" s="86"/>
      <c r="TQW76" s="86"/>
      <c r="TQX76" s="86"/>
      <c r="TQY76" s="86"/>
      <c r="TQZ76" s="86"/>
      <c r="TRA76" s="86"/>
      <c r="TRB76" s="86"/>
      <c r="TRC76" s="86"/>
      <c r="TRD76" s="86"/>
      <c r="TRE76" s="86"/>
      <c r="TRF76" s="86"/>
      <c r="TRG76" s="86"/>
      <c r="TRH76" s="86"/>
      <c r="TRI76" s="86"/>
      <c r="TRJ76" s="86"/>
      <c r="TRK76" s="86"/>
      <c r="TRL76" s="86"/>
      <c r="TRM76" s="86"/>
      <c r="TRN76" s="86"/>
      <c r="TRO76" s="86"/>
      <c r="TRP76" s="86"/>
      <c r="TRQ76" s="86"/>
      <c r="TRR76" s="86"/>
      <c r="TRS76" s="86"/>
      <c r="TRT76" s="86"/>
      <c r="TRU76" s="86"/>
      <c r="TRV76" s="86"/>
      <c r="TRW76" s="86"/>
      <c r="TRX76" s="86"/>
      <c r="TRY76" s="86"/>
      <c r="TRZ76" s="86"/>
      <c r="TSA76" s="86"/>
      <c r="TSB76" s="86"/>
      <c r="TSC76" s="86"/>
      <c r="TSD76" s="86"/>
      <c r="TSE76" s="86"/>
      <c r="TSF76" s="86"/>
      <c r="TSG76" s="86"/>
      <c r="TSH76" s="86"/>
      <c r="TSI76" s="86"/>
      <c r="TSJ76" s="86"/>
      <c r="TSK76" s="86"/>
      <c r="TSL76" s="86"/>
      <c r="TSM76" s="86"/>
      <c r="TSN76" s="86"/>
      <c r="TSO76" s="86"/>
      <c r="TSP76" s="86"/>
      <c r="TSQ76" s="86"/>
      <c r="TSR76" s="86"/>
      <c r="TSS76" s="86"/>
      <c r="TST76" s="86"/>
      <c r="TSU76" s="86"/>
      <c r="TSV76" s="86"/>
      <c r="TSW76" s="86"/>
      <c r="TSX76" s="86"/>
      <c r="TSY76" s="86"/>
      <c r="TSZ76" s="86"/>
      <c r="TTA76" s="86"/>
      <c r="TTB76" s="86"/>
      <c r="TTC76" s="86"/>
      <c r="TTD76" s="86"/>
      <c r="TTE76" s="86"/>
      <c r="TTF76" s="86"/>
      <c r="TTG76" s="86"/>
      <c r="TTH76" s="86"/>
      <c r="TTI76" s="86"/>
      <c r="TTJ76" s="86"/>
      <c r="TTK76" s="86"/>
      <c r="TTL76" s="86"/>
      <c r="TTM76" s="86"/>
      <c r="TTN76" s="86"/>
      <c r="TTO76" s="86"/>
      <c r="TTP76" s="86"/>
      <c r="TTQ76" s="86"/>
      <c r="TTR76" s="86"/>
      <c r="TTS76" s="86"/>
      <c r="TTT76" s="86"/>
      <c r="TTU76" s="86"/>
      <c r="TTV76" s="86"/>
      <c r="TTW76" s="86"/>
      <c r="TTX76" s="86"/>
      <c r="TTY76" s="86"/>
      <c r="TTZ76" s="86"/>
      <c r="TUA76" s="86"/>
      <c r="TUB76" s="86"/>
      <c r="TUC76" s="86"/>
      <c r="TUD76" s="86"/>
      <c r="TUE76" s="86"/>
      <c r="TUF76" s="86"/>
      <c r="TUG76" s="86"/>
      <c r="TUH76" s="86"/>
      <c r="TUI76" s="86"/>
      <c r="TUJ76" s="86"/>
      <c r="TUK76" s="86"/>
      <c r="TUL76" s="86"/>
      <c r="TUM76" s="86"/>
      <c r="TUN76" s="86"/>
      <c r="TUO76" s="86"/>
      <c r="TUP76" s="86"/>
      <c r="TUQ76" s="86"/>
      <c r="TUR76" s="86"/>
      <c r="TUS76" s="86"/>
      <c r="TUT76" s="86"/>
      <c r="TUU76" s="86"/>
      <c r="TUV76" s="86"/>
      <c r="TUW76" s="86"/>
      <c r="TUX76" s="86"/>
      <c r="TUY76" s="86"/>
      <c r="TUZ76" s="86"/>
      <c r="TVA76" s="86"/>
      <c r="TVB76" s="86"/>
      <c r="TVC76" s="86"/>
      <c r="TVD76" s="86"/>
      <c r="TVE76" s="86"/>
      <c r="TVF76" s="86"/>
      <c r="TVG76" s="86"/>
      <c r="TVH76" s="86"/>
      <c r="TVI76" s="86"/>
      <c r="TVJ76" s="86"/>
      <c r="TVK76" s="86"/>
      <c r="TVL76" s="86"/>
      <c r="TVM76" s="86"/>
      <c r="TVN76" s="86"/>
      <c r="TVO76" s="86"/>
      <c r="TVP76" s="86"/>
      <c r="TVQ76" s="86"/>
      <c r="TVR76" s="86"/>
      <c r="TVS76" s="86"/>
      <c r="TVT76" s="86"/>
      <c r="TVU76" s="86"/>
      <c r="TVV76" s="86"/>
      <c r="TVW76" s="86"/>
      <c r="TVX76" s="86"/>
      <c r="TVY76" s="86"/>
      <c r="TVZ76" s="86"/>
      <c r="TWA76" s="86"/>
      <c r="TWB76" s="86"/>
      <c r="TWC76" s="86"/>
      <c r="TWD76" s="86"/>
      <c r="TWE76" s="86"/>
      <c r="TWF76" s="86"/>
      <c r="TWG76" s="86"/>
      <c r="TWH76" s="86"/>
      <c r="TWI76" s="86"/>
      <c r="TWJ76" s="86"/>
      <c r="TWK76" s="86"/>
      <c r="TWL76" s="86"/>
      <c r="TWM76" s="86"/>
      <c r="TWN76" s="86"/>
      <c r="TWO76" s="86"/>
      <c r="TWP76" s="86"/>
      <c r="TWQ76" s="86"/>
      <c r="TWR76" s="86"/>
      <c r="TWS76" s="86"/>
      <c r="TWT76" s="86"/>
      <c r="TWU76" s="86"/>
      <c r="TWV76" s="86"/>
      <c r="TWW76" s="86"/>
      <c r="TWX76" s="86"/>
      <c r="TWY76" s="86"/>
      <c r="TWZ76" s="86"/>
      <c r="TXA76" s="86"/>
      <c r="TXB76" s="86"/>
      <c r="TXC76" s="86"/>
      <c r="TXD76" s="86"/>
      <c r="TXE76" s="86"/>
      <c r="TXF76" s="86"/>
      <c r="TXG76" s="86"/>
      <c r="TXH76" s="86"/>
      <c r="TXI76" s="86"/>
      <c r="TXJ76" s="86"/>
      <c r="TXK76" s="86"/>
      <c r="TXL76" s="86"/>
      <c r="TXM76" s="86"/>
      <c r="TXN76" s="86"/>
      <c r="TXO76" s="86"/>
      <c r="TXP76" s="86"/>
      <c r="TXQ76" s="86"/>
      <c r="TXR76" s="86"/>
      <c r="TXS76" s="86"/>
      <c r="TXT76" s="86"/>
      <c r="TXU76" s="86"/>
      <c r="TXV76" s="86"/>
      <c r="TXW76" s="86"/>
      <c r="TXX76" s="86"/>
      <c r="TXY76" s="86"/>
      <c r="TXZ76" s="86"/>
      <c r="TYA76" s="86"/>
      <c r="TYB76" s="86"/>
      <c r="TYC76" s="86"/>
      <c r="TYD76" s="86"/>
      <c r="TYE76" s="86"/>
      <c r="TYF76" s="86"/>
      <c r="TYG76" s="86"/>
      <c r="TYH76" s="86"/>
      <c r="TYI76" s="86"/>
      <c r="TYJ76" s="86"/>
      <c r="TYK76" s="86"/>
      <c r="TYL76" s="86"/>
      <c r="TYM76" s="86"/>
      <c r="TYN76" s="86"/>
      <c r="TYO76" s="86"/>
      <c r="TYP76" s="86"/>
      <c r="TYQ76" s="86"/>
      <c r="TYR76" s="86"/>
      <c r="TYS76" s="86"/>
      <c r="TYT76" s="86"/>
      <c r="TYU76" s="86"/>
      <c r="TYV76" s="86"/>
      <c r="TYW76" s="86"/>
      <c r="TYX76" s="86"/>
      <c r="TYY76" s="86"/>
      <c r="TYZ76" s="86"/>
      <c r="TZA76" s="86"/>
      <c r="TZB76" s="86"/>
      <c r="TZC76" s="86"/>
      <c r="TZD76" s="86"/>
      <c r="TZE76" s="86"/>
      <c r="TZF76" s="86"/>
      <c r="TZG76" s="86"/>
      <c r="TZH76" s="86"/>
      <c r="TZI76" s="86"/>
      <c r="TZJ76" s="86"/>
      <c r="TZK76" s="86"/>
      <c r="TZL76" s="86"/>
      <c r="TZM76" s="86"/>
      <c r="TZN76" s="86"/>
      <c r="TZO76" s="86"/>
      <c r="TZP76" s="86"/>
      <c r="TZQ76" s="86"/>
      <c r="TZR76" s="86"/>
      <c r="TZS76" s="86"/>
      <c r="TZT76" s="86"/>
      <c r="TZU76" s="86"/>
      <c r="TZV76" s="86"/>
      <c r="TZW76" s="86"/>
      <c r="TZX76" s="86"/>
      <c r="TZY76" s="86"/>
      <c r="TZZ76" s="86"/>
      <c r="UAA76" s="86"/>
      <c r="UAB76" s="86"/>
      <c r="UAC76" s="86"/>
      <c r="UAD76" s="86"/>
      <c r="UAE76" s="86"/>
      <c r="UAF76" s="86"/>
      <c r="UAG76" s="86"/>
      <c r="UAH76" s="86"/>
      <c r="UAI76" s="86"/>
      <c r="UAJ76" s="86"/>
      <c r="UAK76" s="86"/>
      <c r="UAL76" s="86"/>
      <c r="UAM76" s="86"/>
      <c r="UAN76" s="86"/>
      <c r="UAO76" s="86"/>
      <c r="UAP76" s="86"/>
      <c r="UAQ76" s="86"/>
      <c r="UAR76" s="86"/>
      <c r="UAS76" s="86"/>
      <c r="UAT76" s="86"/>
      <c r="UAU76" s="86"/>
      <c r="UAV76" s="86"/>
      <c r="UAW76" s="86"/>
      <c r="UAX76" s="86"/>
      <c r="UAY76" s="86"/>
      <c r="UAZ76" s="86"/>
      <c r="UBA76" s="86"/>
      <c r="UBB76" s="86"/>
      <c r="UBC76" s="86"/>
      <c r="UBD76" s="86"/>
      <c r="UBE76" s="86"/>
      <c r="UBF76" s="86"/>
      <c r="UBG76" s="86"/>
      <c r="UBH76" s="86"/>
      <c r="UBI76" s="86"/>
      <c r="UBJ76" s="86"/>
      <c r="UBK76" s="86"/>
      <c r="UBL76" s="86"/>
      <c r="UBM76" s="86"/>
      <c r="UBN76" s="86"/>
      <c r="UBO76" s="86"/>
      <c r="UBP76" s="86"/>
      <c r="UBQ76" s="86"/>
      <c r="UBR76" s="86"/>
      <c r="UBS76" s="86"/>
      <c r="UBT76" s="86"/>
      <c r="UBU76" s="86"/>
      <c r="UBV76" s="86"/>
      <c r="UBW76" s="86"/>
      <c r="UBX76" s="86"/>
      <c r="UBY76" s="86"/>
      <c r="UBZ76" s="86"/>
      <c r="UCA76" s="86"/>
      <c r="UCB76" s="86"/>
      <c r="UCC76" s="86"/>
      <c r="UCD76" s="86"/>
      <c r="UCE76" s="86"/>
      <c r="UCF76" s="86"/>
      <c r="UCG76" s="86"/>
      <c r="UCH76" s="86"/>
      <c r="UCI76" s="86"/>
      <c r="UCJ76" s="86"/>
      <c r="UCK76" s="86"/>
      <c r="UCL76" s="86"/>
      <c r="UCM76" s="86"/>
      <c r="UCN76" s="86"/>
      <c r="UCO76" s="86"/>
      <c r="UCP76" s="86"/>
      <c r="UCQ76" s="86"/>
      <c r="UCR76" s="86"/>
      <c r="UCS76" s="86"/>
      <c r="UCT76" s="86"/>
      <c r="UCU76" s="86"/>
      <c r="UCV76" s="86"/>
      <c r="UCW76" s="86"/>
      <c r="UCX76" s="86"/>
      <c r="UCY76" s="86"/>
      <c r="UCZ76" s="86"/>
      <c r="UDA76" s="86"/>
      <c r="UDB76" s="86"/>
      <c r="UDC76" s="86"/>
      <c r="UDD76" s="86"/>
      <c r="UDE76" s="86"/>
      <c r="UDF76" s="86"/>
      <c r="UDG76" s="86"/>
      <c r="UDH76" s="86"/>
      <c r="UDI76" s="86"/>
      <c r="UDJ76" s="86"/>
      <c r="UDK76" s="86"/>
      <c r="UDL76" s="86"/>
      <c r="UDM76" s="86"/>
      <c r="UDN76" s="86"/>
      <c r="UDO76" s="86"/>
      <c r="UDP76" s="86"/>
      <c r="UDQ76" s="86"/>
      <c r="UDR76" s="86"/>
      <c r="UDS76" s="86"/>
      <c r="UDT76" s="86"/>
      <c r="UDU76" s="86"/>
      <c r="UDV76" s="86"/>
      <c r="UDW76" s="86"/>
      <c r="UDX76" s="86"/>
      <c r="UDY76" s="86"/>
      <c r="UDZ76" s="86"/>
      <c r="UEA76" s="86"/>
      <c r="UEB76" s="86"/>
      <c r="UEC76" s="86"/>
      <c r="UED76" s="86"/>
      <c r="UEE76" s="86"/>
      <c r="UEF76" s="86"/>
      <c r="UEG76" s="86"/>
      <c r="UEH76" s="86"/>
      <c r="UEI76" s="86"/>
      <c r="UEJ76" s="86"/>
      <c r="UEK76" s="86"/>
      <c r="UEL76" s="86"/>
      <c r="UEM76" s="86"/>
      <c r="UEN76" s="86"/>
      <c r="UEO76" s="86"/>
      <c r="UEP76" s="86"/>
      <c r="UEQ76" s="86"/>
      <c r="UER76" s="86"/>
      <c r="UES76" s="86"/>
      <c r="UET76" s="86"/>
      <c r="UEU76" s="86"/>
      <c r="UEV76" s="86"/>
      <c r="UEW76" s="86"/>
      <c r="UEX76" s="86"/>
      <c r="UEY76" s="86"/>
      <c r="UEZ76" s="86"/>
      <c r="UFA76" s="86"/>
      <c r="UFB76" s="86"/>
      <c r="UFC76" s="86"/>
      <c r="UFD76" s="86"/>
      <c r="UFE76" s="86"/>
      <c r="UFF76" s="86"/>
      <c r="UFG76" s="86"/>
      <c r="UFH76" s="86"/>
      <c r="UFI76" s="86"/>
      <c r="UFJ76" s="86"/>
      <c r="UFK76" s="86"/>
      <c r="UFL76" s="86"/>
      <c r="UFM76" s="86"/>
      <c r="UFN76" s="86"/>
      <c r="UFO76" s="86"/>
      <c r="UFP76" s="86"/>
      <c r="UFQ76" s="86"/>
      <c r="UFR76" s="86"/>
      <c r="UFS76" s="86"/>
      <c r="UFT76" s="86"/>
      <c r="UFU76" s="86"/>
      <c r="UFV76" s="86"/>
      <c r="UFW76" s="86"/>
      <c r="UFX76" s="86"/>
      <c r="UFY76" s="86"/>
      <c r="UFZ76" s="86"/>
      <c r="UGA76" s="86"/>
      <c r="UGB76" s="86"/>
      <c r="UGC76" s="86"/>
      <c r="UGD76" s="86"/>
      <c r="UGE76" s="86"/>
      <c r="UGF76" s="86"/>
      <c r="UGG76" s="86"/>
      <c r="UGH76" s="86"/>
      <c r="UGI76" s="86"/>
      <c r="UGJ76" s="86"/>
      <c r="UGK76" s="86"/>
      <c r="UGL76" s="86"/>
      <c r="UGM76" s="86"/>
      <c r="UGN76" s="86"/>
      <c r="UGO76" s="86"/>
      <c r="UGP76" s="86"/>
      <c r="UGQ76" s="86"/>
      <c r="UGR76" s="86"/>
      <c r="UGS76" s="86"/>
      <c r="UGT76" s="86"/>
      <c r="UGU76" s="86"/>
      <c r="UGV76" s="86"/>
      <c r="UGW76" s="86"/>
      <c r="UGX76" s="86"/>
      <c r="UGY76" s="86"/>
      <c r="UGZ76" s="86"/>
      <c r="UHA76" s="86"/>
      <c r="UHB76" s="86"/>
      <c r="UHC76" s="86"/>
      <c r="UHD76" s="86"/>
      <c r="UHE76" s="86"/>
      <c r="UHF76" s="86"/>
      <c r="UHG76" s="86"/>
      <c r="UHH76" s="86"/>
      <c r="UHI76" s="86"/>
      <c r="UHJ76" s="86"/>
      <c r="UHK76" s="86"/>
      <c r="UHL76" s="86"/>
      <c r="UHM76" s="86"/>
      <c r="UHN76" s="86"/>
      <c r="UHO76" s="86"/>
      <c r="UHP76" s="86"/>
      <c r="UHQ76" s="86"/>
      <c r="UHR76" s="86"/>
      <c r="UHS76" s="86"/>
      <c r="UHT76" s="86"/>
      <c r="UHU76" s="86"/>
      <c r="UHV76" s="86"/>
      <c r="UHW76" s="86"/>
      <c r="UHX76" s="86"/>
      <c r="UHY76" s="86"/>
      <c r="UHZ76" s="86"/>
      <c r="UIA76" s="86"/>
      <c r="UIB76" s="86"/>
      <c r="UIC76" s="86"/>
      <c r="UID76" s="86"/>
      <c r="UIE76" s="86"/>
      <c r="UIF76" s="86"/>
      <c r="UIG76" s="86"/>
      <c r="UIH76" s="86"/>
      <c r="UII76" s="86"/>
      <c r="UIJ76" s="86"/>
      <c r="UIK76" s="86"/>
      <c r="UIL76" s="86"/>
      <c r="UIM76" s="86"/>
      <c r="UIN76" s="86"/>
      <c r="UIO76" s="86"/>
      <c r="UIP76" s="86"/>
      <c r="UIQ76" s="86"/>
      <c r="UIR76" s="86"/>
      <c r="UIS76" s="86"/>
      <c r="UIT76" s="86"/>
      <c r="UIU76" s="86"/>
      <c r="UIV76" s="86"/>
      <c r="UIW76" s="86"/>
      <c r="UIX76" s="86"/>
      <c r="UIY76" s="86"/>
      <c r="UIZ76" s="86"/>
      <c r="UJA76" s="86"/>
      <c r="UJB76" s="86"/>
      <c r="UJC76" s="86"/>
      <c r="UJD76" s="86"/>
      <c r="UJE76" s="86"/>
      <c r="UJF76" s="86"/>
      <c r="UJG76" s="86"/>
      <c r="UJH76" s="86"/>
      <c r="UJI76" s="86"/>
      <c r="UJJ76" s="86"/>
      <c r="UJK76" s="86"/>
      <c r="UJL76" s="86"/>
      <c r="UJM76" s="86"/>
      <c r="UJN76" s="86"/>
      <c r="UJO76" s="86"/>
      <c r="UJP76" s="86"/>
      <c r="UJQ76" s="86"/>
      <c r="UJR76" s="86"/>
      <c r="UJS76" s="86"/>
      <c r="UJT76" s="86"/>
      <c r="UJU76" s="86"/>
      <c r="UJV76" s="86"/>
      <c r="UJW76" s="86"/>
      <c r="UJX76" s="86"/>
      <c r="UJY76" s="86"/>
      <c r="UJZ76" s="86"/>
      <c r="UKA76" s="86"/>
      <c r="UKB76" s="86"/>
      <c r="UKC76" s="86"/>
      <c r="UKD76" s="86"/>
      <c r="UKE76" s="86"/>
      <c r="UKF76" s="86"/>
      <c r="UKG76" s="86"/>
      <c r="UKH76" s="86"/>
      <c r="UKI76" s="86"/>
      <c r="UKJ76" s="86"/>
      <c r="UKK76" s="86"/>
      <c r="UKL76" s="86"/>
      <c r="UKM76" s="86"/>
      <c r="UKN76" s="86"/>
      <c r="UKO76" s="86"/>
      <c r="UKP76" s="86"/>
      <c r="UKQ76" s="86"/>
      <c r="UKR76" s="86"/>
      <c r="UKS76" s="86"/>
      <c r="UKT76" s="86"/>
      <c r="UKU76" s="86"/>
      <c r="UKV76" s="86"/>
      <c r="UKW76" s="86"/>
      <c r="UKX76" s="86"/>
      <c r="UKY76" s="86"/>
      <c r="UKZ76" s="86"/>
      <c r="ULA76" s="86"/>
      <c r="ULB76" s="86"/>
      <c r="ULC76" s="86"/>
      <c r="ULD76" s="86"/>
      <c r="ULE76" s="86"/>
      <c r="ULF76" s="86"/>
      <c r="ULG76" s="86"/>
      <c r="ULH76" s="86"/>
      <c r="ULI76" s="86"/>
      <c r="ULJ76" s="86"/>
      <c r="ULK76" s="86"/>
      <c r="ULL76" s="86"/>
      <c r="ULM76" s="86"/>
      <c r="ULN76" s="86"/>
      <c r="ULO76" s="86"/>
      <c r="ULP76" s="86"/>
      <c r="ULQ76" s="86"/>
      <c r="ULR76" s="86"/>
      <c r="ULS76" s="86"/>
      <c r="ULT76" s="86"/>
      <c r="ULU76" s="86"/>
      <c r="ULV76" s="86"/>
      <c r="ULW76" s="86"/>
      <c r="ULX76" s="86"/>
      <c r="ULY76" s="86"/>
      <c r="ULZ76" s="86"/>
      <c r="UMA76" s="86"/>
      <c r="UMB76" s="86"/>
      <c r="UMC76" s="86"/>
      <c r="UMD76" s="86"/>
      <c r="UME76" s="86"/>
      <c r="UMF76" s="86"/>
      <c r="UMG76" s="86"/>
      <c r="UMH76" s="86"/>
      <c r="UMI76" s="86"/>
      <c r="UMJ76" s="86"/>
      <c r="UMK76" s="86"/>
      <c r="UML76" s="86"/>
      <c r="UMM76" s="86"/>
      <c r="UMN76" s="86"/>
      <c r="UMO76" s="86"/>
      <c r="UMP76" s="86"/>
      <c r="UMQ76" s="86"/>
      <c r="UMR76" s="86"/>
      <c r="UMS76" s="86"/>
      <c r="UMT76" s="86"/>
      <c r="UMU76" s="86"/>
      <c r="UMV76" s="86"/>
      <c r="UMW76" s="86"/>
      <c r="UMX76" s="86"/>
      <c r="UMY76" s="86"/>
      <c r="UMZ76" s="86"/>
      <c r="UNA76" s="86"/>
      <c r="UNB76" s="86"/>
      <c r="UNC76" s="86"/>
      <c r="UND76" s="86"/>
      <c r="UNE76" s="86"/>
      <c r="UNF76" s="86"/>
      <c r="UNG76" s="86"/>
      <c r="UNH76" s="86"/>
      <c r="UNI76" s="86"/>
      <c r="UNJ76" s="86"/>
      <c r="UNK76" s="86"/>
      <c r="UNL76" s="86"/>
      <c r="UNM76" s="86"/>
      <c r="UNN76" s="86"/>
      <c r="UNO76" s="86"/>
      <c r="UNP76" s="86"/>
      <c r="UNQ76" s="86"/>
      <c r="UNR76" s="86"/>
      <c r="UNS76" s="86"/>
      <c r="UNT76" s="86"/>
      <c r="UNU76" s="86"/>
      <c r="UNV76" s="86"/>
      <c r="UNW76" s="86"/>
      <c r="UNX76" s="86"/>
      <c r="UNY76" s="86"/>
      <c r="UNZ76" s="86"/>
      <c r="UOA76" s="86"/>
      <c r="UOB76" s="86"/>
      <c r="UOC76" s="86"/>
      <c r="UOD76" s="86"/>
      <c r="UOE76" s="86"/>
      <c r="UOF76" s="86"/>
      <c r="UOG76" s="86"/>
      <c r="UOH76" s="86"/>
      <c r="UOI76" s="86"/>
      <c r="UOJ76" s="86"/>
      <c r="UOK76" s="86"/>
      <c r="UOL76" s="86"/>
      <c r="UOM76" s="86"/>
      <c r="UON76" s="86"/>
      <c r="UOO76" s="86"/>
      <c r="UOP76" s="86"/>
      <c r="UOQ76" s="86"/>
      <c r="UOR76" s="86"/>
      <c r="UOS76" s="86"/>
      <c r="UOT76" s="86"/>
      <c r="UOU76" s="86"/>
      <c r="UOV76" s="86"/>
      <c r="UOW76" s="86"/>
      <c r="UOX76" s="86"/>
      <c r="UOY76" s="86"/>
      <c r="UOZ76" s="86"/>
      <c r="UPA76" s="86"/>
      <c r="UPB76" s="86"/>
      <c r="UPC76" s="86"/>
      <c r="UPD76" s="86"/>
      <c r="UPE76" s="86"/>
      <c r="UPF76" s="86"/>
      <c r="UPG76" s="86"/>
      <c r="UPH76" s="86"/>
      <c r="UPI76" s="86"/>
      <c r="UPJ76" s="86"/>
      <c r="UPK76" s="86"/>
      <c r="UPL76" s="86"/>
      <c r="UPM76" s="86"/>
      <c r="UPN76" s="86"/>
      <c r="UPO76" s="86"/>
      <c r="UPP76" s="86"/>
      <c r="UPQ76" s="86"/>
      <c r="UPR76" s="86"/>
      <c r="UPS76" s="86"/>
      <c r="UPT76" s="86"/>
      <c r="UPU76" s="86"/>
      <c r="UPV76" s="86"/>
      <c r="UPW76" s="86"/>
      <c r="UPX76" s="86"/>
      <c r="UPY76" s="86"/>
      <c r="UPZ76" s="86"/>
      <c r="UQA76" s="86"/>
      <c r="UQB76" s="86"/>
      <c r="UQC76" s="86"/>
      <c r="UQD76" s="86"/>
      <c r="UQE76" s="86"/>
      <c r="UQF76" s="86"/>
      <c r="UQG76" s="86"/>
      <c r="UQH76" s="86"/>
      <c r="UQI76" s="86"/>
      <c r="UQJ76" s="86"/>
      <c r="UQK76" s="86"/>
      <c r="UQL76" s="86"/>
      <c r="UQM76" s="86"/>
      <c r="UQN76" s="86"/>
      <c r="UQO76" s="86"/>
      <c r="UQP76" s="86"/>
      <c r="UQQ76" s="86"/>
      <c r="UQR76" s="86"/>
      <c r="UQS76" s="86"/>
      <c r="UQT76" s="86"/>
      <c r="UQU76" s="86"/>
      <c r="UQV76" s="86"/>
      <c r="UQW76" s="86"/>
      <c r="UQX76" s="86"/>
      <c r="UQY76" s="86"/>
      <c r="UQZ76" s="86"/>
      <c r="URA76" s="86"/>
      <c r="URB76" s="86"/>
      <c r="URC76" s="86"/>
      <c r="URD76" s="86"/>
      <c r="URE76" s="86"/>
      <c r="URF76" s="86"/>
      <c r="URG76" s="86"/>
      <c r="URH76" s="86"/>
      <c r="URI76" s="86"/>
      <c r="URJ76" s="86"/>
      <c r="URK76" s="86"/>
      <c r="URL76" s="86"/>
      <c r="URM76" s="86"/>
      <c r="URN76" s="86"/>
      <c r="URO76" s="86"/>
      <c r="URP76" s="86"/>
      <c r="URQ76" s="86"/>
      <c r="URR76" s="86"/>
      <c r="URS76" s="86"/>
      <c r="URT76" s="86"/>
      <c r="URU76" s="86"/>
      <c r="URV76" s="86"/>
      <c r="URW76" s="86"/>
      <c r="URX76" s="86"/>
      <c r="URY76" s="86"/>
      <c r="URZ76" s="86"/>
      <c r="USA76" s="86"/>
      <c r="USB76" s="86"/>
      <c r="USC76" s="86"/>
      <c r="USD76" s="86"/>
      <c r="USE76" s="86"/>
      <c r="USF76" s="86"/>
      <c r="USG76" s="86"/>
      <c r="USH76" s="86"/>
      <c r="USI76" s="86"/>
      <c r="USJ76" s="86"/>
      <c r="USK76" s="86"/>
      <c r="USL76" s="86"/>
      <c r="USM76" s="86"/>
      <c r="USN76" s="86"/>
      <c r="USO76" s="86"/>
      <c r="USP76" s="86"/>
      <c r="USQ76" s="86"/>
      <c r="USR76" s="86"/>
      <c r="USS76" s="86"/>
      <c r="UST76" s="86"/>
      <c r="USU76" s="86"/>
      <c r="USV76" s="86"/>
      <c r="USW76" s="86"/>
      <c r="USX76" s="86"/>
      <c r="USY76" s="86"/>
      <c r="USZ76" s="86"/>
      <c r="UTA76" s="86"/>
      <c r="UTB76" s="86"/>
      <c r="UTC76" s="86"/>
      <c r="UTD76" s="86"/>
      <c r="UTE76" s="86"/>
      <c r="UTF76" s="86"/>
      <c r="UTG76" s="86"/>
      <c r="UTH76" s="86"/>
      <c r="UTI76" s="86"/>
      <c r="UTJ76" s="86"/>
      <c r="UTK76" s="86"/>
      <c r="UTL76" s="86"/>
      <c r="UTM76" s="86"/>
      <c r="UTN76" s="86"/>
      <c r="UTO76" s="86"/>
      <c r="UTP76" s="86"/>
      <c r="UTQ76" s="86"/>
      <c r="UTR76" s="86"/>
      <c r="UTS76" s="86"/>
      <c r="UTT76" s="86"/>
      <c r="UTU76" s="86"/>
      <c r="UTV76" s="86"/>
      <c r="UTW76" s="86"/>
      <c r="UTX76" s="86"/>
      <c r="UTY76" s="86"/>
      <c r="UTZ76" s="86"/>
      <c r="UUA76" s="86"/>
      <c r="UUB76" s="86"/>
      <c r="UUC76" s="86"/>
      <c r="UUD76" s="86"/>
      <c r="UUE76" s="86"/>
      <c r="UUF76" s="86"/>
      <c r="UUG76" s="86"/>
      <c r="UUH76" s="86"/>
      <c r="UUI76" s="86"/>
      <c r="UUJ76" s="86"/>
      <c r="UUK76" s="86"/>
      <c r="UUL76" s="86"/>
      <c r="UUM76" s="86"/>
      <c r="UUN76" s="86"/>
      <c r="UUO76" s="86"/>
      <c r="UUP76" s="86"/>
      <c r="UUQ76" s="86"/>
      <c r="UUR76" s="86"/>
      <c r="UUS76" s="86"/>
      <c r="UUT76" s="86"/>
      <c r="UUU76" s="86"/>
      <c r="UUV76" s="86"/>
      <c r="UUW76" s="86"/>
      <c r="UUX76" s="86"/>
      <c r="UUY76" s="86"/>
      <c r="UUZ76" s="86"/>
      <c r="UVA76" s="86"/>
      <c r="UVB76" s="86"/>
      <c r="UVC76" s="86"/>
      <c r="UVD76" s="86"/>
      <c r="UVE76" s="86"/>
      <c r="UVF76" s="86"/>
      <c r="UVG76" s="86"/>
      <c r="UVH76" s="86"/>
      <c r="UVI76" s="86"/>
      <c r="UVJ76" s="86"/>
      <c r="UVK76" s="86"/>
      <c r="UVL76" s="86"/>
      <c r="UVM76" s="86"/>
      <c r="UVN76" s="86"/>
      <c r="UVO76" s="86"/>
      <c r="UVP76" s="86"/>
      <c r="UVQ76" s="86"/>
      <c r="UVR76" s="86"/>
      <c r="UVS76" s="86"/>
      <c r="UVT76" s="86"/>
      <c r="UVU76" s="86"/>
      <c r="UVV76" s="86"/>
      <c r="UVW76" s="86"/>
      <c r="UVX76" s="86"/>
      <c r="UVY76" s="86"/>
      <c r="UVZ76" s="86"/>
      <c r="UWA76" s="86"/>
      <c r="UWB76" s="86"/>
      <c r="UWC76" s="86"/>
      <c r="UWD76" s="86"/>
      <c r="UWE76" s="86"/>
      <c r="UWF76" s="86"/>
      <c r="UWG76" s="86"/>
      <c r="UWH76" s="86"/>
      <c r="UWI76" s="86"/>
      <c r="UWJ76" s="86"/>
      <c r="UWK76" s="86"/>
      <c r="UWL76" s="86"/>
      <c r="UWM76" s="86"/>
      <c r="UWN76" s="86"/>
      <c r="UWO76" s="86"/>
      <c r="UWP76" s="86"/>
      <c r="UWQ76" s="86"/>
      <c r="UWR76" s="86"/>
      <c r="UWS76" s="86"/>
      <c r="UWT76" s="86"/>
      <c r="UWU76" s="86"/>
      <c r="UWV76" s="86"/>
      <c r="UWW76" s="86"/>
      <c r="UWX76" s="86"/>
      <c r="UWY76" s="86"/>
      <c r="UWZ76" s="86"/>
      <c r="UXA76" s="86"/>
      <c r="UXB76" s="86"/>
      <c r="UXC76" s="86"/>
      <c r="UXD76" s="86"/>
      <c r="UXE76" s="86"/>
      <c r="UXF76" s="86"/>
      <c r="UXG76" s="86"/>
      <c r="UXH76" s="86"/>
      <c r="UXI76" s="86"/>
      <c r="UXJ76" s="86"/>
      <c r="UXK76" s="86"/>
      <c r="UXL76" s="86"/>
      <c r="UXM76" s="86"/>
      <c r="UXN76" s="86"/>
      <c r="UXO76" s="86"/>
      <c r="UXP76" s="86"/>
      <c r="UXQ76" s="86"/>
      <c r="UXR76" s="86"/>
      <c r="UXS76" s="86"/>
      <c r="UXT76" s="86"/>
      <c r="UXU76" s="86"/>
      <c r="UXV76" s="86"/>
      <c r="UXW76" s="86"/>
      <c r="UXX76" s="86"/>
      <c r="UXY76" s="86"/>
      <c r="UXZ76" s="86"/>
      <c r="UYA76" s="86"/>
      <c r="UYB76" s="86"/>
      <c r="UYC76" s="86"/>
      <c r="UYD76" s="86"/>
      <c r="UYE76" s="86"/>
      <c r="UYF76" s="86"/>
      <c r="UYG76" s="86"/>
      <c r="UYH76" s="86"/>
      <c r="UYI76" s="86"/>
      <c r="UYJ76" s="86"/>
      <c r="UYK76" s="86"/>
      <c r="UYL76" s="86"/>
      <c r="UYM76" s="86"/>
      <c r="UYN76" s="86"/>
      <c r="UYO76" s="86"/>
      <c r="UYP76" s="86"/>
      <c r="UYQ76" s="86"/>
      <c r="UYR76" s="86"/>
      <c r="UYS76" s="86"/>
      <c r="UYT76" s="86"/>
      <c r="UYU76" s="86"/>
      <c r="UYV76" s="86"/>
      <c r="UYW76" s="86"/>
      <c r="UYX76" s="86"/>
      <c r="UYY76" s="86"/>
      <c r="UYZ76" s="86"/>
      <c r="UZA76" s="86"/>
      <c r="UZB76" s="86"/>
      <c r="UZC76" s="86"/>
      <c r="UZD76" s="86"/>
      <c r="UZE76" s="86"/>
      <c r="UZF76" s="86"/>
      <c r="UZG76" s="86"/>
      <c r="UZH76" s="86"/>
      <c r="UZI76" s="86"/>
      <c r="UZJ76" s="86"/>
      <c r="UZK76" s="86"/>
      <c r="UZL76" s="86"/>
      <c r="UZM76" s="86"/>
      <c r="UZN76" s="86"/>
      <c r="UZO76" s="86"/>
      <c r="UZP76" s="86"/>
      <c r="UZQ76" s="86"/>
      <c r="UZR76" s="86"/>
      <c r="UZS76" s="86"/>
      <c r="UZT76" s="86"/>
      <c r="UZU76" s="86"/>
      <c r="UZV76" s="86"/>
      <c r="UZW76" s="86"/>
      <c r="UZX76" s="86"/>
      <c r="UZY76" s="86"/>
      <c r="UZZ76" s="86"/>
      <c r="VAA76" s="86"/>
      <c r="VAB76" s="86"/>
      <c r="VAC76" s="86"/>
      <c r="VAD76" s="86"/>
      <c r="VAE76" s="86"/>
      <c r="VAF76" s="86"/>
      <c r="VAG76" s="86"/>
      <c r="VAH76" s="86"/>
      <c r="VAI76" s="86"/>
      <c r="VAJ76" s="86"/>
      <c r="VAK76" s="86"/>
      <c r="VAL76" s="86"/>
      <c r="VAM76" s="86"/>
      <c r="VAN76" s="86"/>
      <c r="VAO76" s="86"/>
      <c r="VAP76" s="86"/>
      <c r="VAQ76" s="86"/>
      <c r="VAR76" s="86"/>
      <c r="VAS76" s="86"/>
      <c r="VAT76" s="86"/>
      <c r="VAU76" s="86"/>
      <c r="VAV76" s="86"/>
      <c r="VAW76" s="86"/>
      <c r="VAX76" s="86"/>
      <c r="VAY76" s="86"/>
      <c r="VAZ76" s="86"/>
      <c r="VBA76" s="86"/>
      <c r="VBB76" s="86"/>
      <c r="VBC76" s="86"/>
      <c r="VBD76" s="86"/>
      <c r="VBE76" s="86"/>
      <c r="VBF76" s="86"/>
      <c r="VBG76" s="86"/>
      <c r="VBH76" s="86"/>
      <c r="VBI76" s="86"/>
      <c r="VBJ76" s="86"/>
      <c r="VBK76" s="86"/>
      <c r="VBL76" s="86"/>
      <c r="VBM76" s="86"/>
      <c r="VBN76" s="86"/>
      <c r="VBO76" s="86"/>
      <c r="VBP76" s="86"/>
      <c r="VBQ76" s="86"/>
      <c r="VBR76" s="86"/>
      <c r="VBS76" s="86"/>
      <c r="VBT76" s="86"/>
      <c r="VBU76" s="86"/>
      <c r="VBV76" s="86"/>
      <c r="VBW76" s="86"/>
      <c r="VBX76" s="86"/>
      <c r="VBY76" s="86"/>
      <c r="VBZ76" s="86"/>
      <c r="VCA76" s="86"/>
      <c r="VCB76" s="86"/>
      <c r="VCC76" s="86"/>
      <c r="VCD76" s="86"/>
      <c r="VCE76" s="86"/>
      <c r="VCF76" s="86"/>
      <c r="VCG76" s="86"/>
      <c r="VCH76" s="86"/>
      <c r="VCI76" s="86"/>
      <c r="VCJ76" s="86"/>
      <c r="VCK76" s="86"/>
      <c r="VCL76" s="86"/>
      <c r="VCM76" s="86"/>
      <c r="VCN76" s="86"/>
      <c r="VCO76" s="86"/>
      <c r="VCP76" s="86"/>
      <c r="VCQ76" s="86"/>
      <c r="VCR76" s="86"/>
      <c r="VCS76" s="86"/>
      <c r="VCT76" s="86"/>
      <c r="VCU76" s="86"/>
      <c r="VCV76" s="86"/>
      <c r="VCW76" s="86"/>
      <c r="VCX76" s="86"/>
      <c r="VCY76" s="86"/>
      <c r="VCZ76" s="86"/>
      <c r="VDA76" s="86"/>
      <c r="VDB76" s="86"/>
      <c r="VDC76" s="86"/>
      <c r="VDD76" s="86"/>
      <c r="VDE76" s="86"/>
      <c r="VDF76" s="86"/>
      <c r="VDG76" s="86"/>
      <c r="VDH76" s="86"/>
      <c r="VDI76" s="86"/>
      <c r="VDJ76" s="86"/>
      <c r="VDK76" s="86"/>
      <c r="VDL76" s="86"/>
      <c r="VDM76" s="86"/>
      <c r="VDN76" s="86"/>
      <c r="VDO76" s="86"/>
      <c r="VDP76" s="86"/>
      <c r="VDQ76" s="86"/>
      <c r="VDR76" s="86"/>
      <c r="VDS76" s="86"/>
      <c r="VDT76" s="86"/>
      <c r="VDU76" s="86"/>
      <c r="VDV76" s="86"/>
      <c r="VDW76" s="86"/>
      <c r="VDX76" s="86"/>
      <c r="VDY76" s="86"/>
      <c r="VDZ76" s="86"/>
      <c r="VEA76" s="86"/>
      <c r="VEB76" s="86"/>
      <c r="VEC76" s="86"/>
      <c r="VED76" s="86"/>
      <c r="VEE76" s="86"/>
      <c r="VEF76" s="86"/>
      <c r="VEG76" s="86"/>
      <c r="VEH76" s="86"/>
      <c r="VEI76" s="86"/>
      <c r="VEJ76" s="86"/>
      <c r="VEK76" s="86"/>
      <c r="VEL76" s="86"/>
      <c r="VEM76" s="86"/>
      <c r="VEN76" s="86"/>
      <c r="VEO76" s="86"/>
      <c r="VEP76" s="86"/>
      <c r="VEQ76" s="86"/>
      <c r="VER76" s="86"/>
      <c r="VES76" s="86"/>
      <c r="VET76" s="86"/>
      <c r="VEU76" s="86"/>
      <c r="VEV76" s="86"/>
      <c r="VEW76" s="86"/>
      <c r="VEX76" s="86"/>
      <c r="VEY76" s="86"/>
      <c r="VEZ76" s="86"/>
      <c r="VFA76" s="86"/>
      <c r="VFB76" s="86"/>
      <c r="VFC76" s="86"/>
      <c r="VFD76" s="86"/>
      <c r="VFE76" s="86"/>
      <c r="VFF76" s="86"/>
      <c r="VFG76" s="86"/>
      <c r="VFH76" s="86"/>
      <c r="VFI76" s="86"/>
      <c r="VFJ76" s="86"/>
      <c r="VFK76" s="86"/>
      <c r="VFL76" s="86"/>
      <c r="VFM76" s="86"/>
      <c r="VFN76" s="86"/>
      <c r="VFO76" s="86"/>
      <c r="VFP76" s="86"/>
      <c r="VFQ76" s="86"/>
      <c r="VFR76" s="86"/>
      <c r="VFS76" s="86"/>
      <c r="VFT76" s="86"/>
      <c r="VFU76" s="86"/>
      <c r="VFV76" s="86"/>
      <c r="VFW76" s="86"/>
      <c r="VFX76" s="86"/>
      <c r="VFY76" s="86"/>
      <c r="VFZ76" s="86"/>
      <c r="VGA76" s="86"/>
      <c r="VGB76" s="86"/>
      <c r="VGC76" s="86"/>
      <c r="VGD76" s="86"/>
      <c r="VGE76" s="86"/>
      <c r="VGF76" s="86"/>
      <c r="VGG76" s="86"/>
      <c r="VGH76" s="86"/>
      <c r="VGI76" s="86"/>
      <c r="VGJ76" s="86"/>
      <c r="VGK76" s="86"/>
      <c r="VGL76" s="86"/>
      <c r="VGM76" s="86"/>
      <c r="VGN76" s="86"/>
      <c r="VGO76" s="86"/>
      <c r="VGP76" s="86"/>
      <c r="VGQ76" s="86"/>
      <c r="VGR76" s="86"/>
      <c r="VGS76" s="86"/>
      <c r="VGT76" s="86"/>
      <c r="VGU76" s="86"/>
      <c r="VGV76" s="86"/>
      <c r="VGW76" s="86"/>
      <c r="VGX76" s="86"/>
      <c r="VGY76" s="86"/>
      <c r="VGZ76" s="86"/>
      <c r="VHA76" s="86"/>
      <c r="VHB76" s="86"/>
      <c r="VHC76" s="86"/>
      <c r="VHD76" s="86"/>
      <c r="VHE76" s="86"/>
      <c r="VHF76" s="86"/>
      <c r="VHG76" s="86"/>
      <c r="VHH76" s="86"/>
      <c r="VHI76" s="86"/>
      <c r="VHJ76" s="86"/>
      <c r="VHK76" s="86"/>
      <c r="VHL76" s="86"/>
      <c r="VHM76" s="86"/>
      <c r="VHN76" s="86"/>
      <c r="VHO76" s="86"/>
      <c r="VHP76" s="86"/>
      <c r="VHQ76" s="86"/>
      <c r="VHR76" s="86"/>
      <c r="VHS76" s="86"/>
      <c r="VHT76" s="86"/>
      <c r="VHU76" s="86"/>
      <c r="VHV76" s="86"/>
      <c r="VHW76" s="86"/>
      <c r="VHX76" s="86"/>
      <c r="VHY76" s="86"/>
      <c r="VHZ76" s="86"/>
      <c r="VIA76" s="86"/>
      <c r="VIB76" s="86"/>
      <c r="VIC76" s="86"/>
      <c r="VID76" s="86"/>
      <c r="VIE76" s="86"/>
      <c r="VIF76" s="86"/>
      <c r="VIG76" s="86"/>
      <c r="VIH76" s="86"/>
      <c r="VII76" s="86"/>
      <c r="VIJ76" s="86"/>
      <c r="VIK76" s="86"/>
      <c r="VIL76" s="86"/>
      <c r="VIM76" s="86"/>
      <c r="VIN76" s="86"/>
      <c r="VIO76" s="86"/>
      <c r="VIP76" s="86"/>
      <c r="VIQ76" s="86"/>
      <c r="VIR76" s="86"/>
      <c r="VIS76" s="86"/>
      <c r="VIT76" s="86"/>
      <c r="VIU76" s="86"/>
      <c r="VIV76" s="86"/>
      <c r="VIW76" s="86"/>
      <c r="VIX76" s="86"/>
      <c r="VIY76" s="86"/>
      <c r="VIZ76" s="86"/>
      <c r="VJA76" s="86"/>
      <c r="VJB76" s="86"/>
      <c r="VJC76" s="86"/>
      <c r="VJD76" s="86"/>
      <c r="VJE76" s="86"/>
      <c r="VJF76" s="86"/>
      <c r="VJG76" s="86"/>
      <c r="VJH76" s="86"/>
      <c r="VJI76" s="86"/>
      <c r="VJJ76" s="86"/>
      <c r="VJK76" s="86"/>
      <c r="VJL76" s="86"/>
      <c r="VJM76" s="86"/>
      <c r="VJN76" s="86"/>
      <c r="VJO76" s="86"/>
      <c r="VJP76" s="86"/>
      <c r="VJQ76" s="86"/>
      <c r="VJR76" s="86"/>
      <c r="VJS76" s="86"/>
      <c r="VJT76" s="86"/>
      <c r="VJU76" s="86"/>
      <c r="VJV76" s="86"/>
      <c r="VJW76" s="86"/>
      <c r="VJX76" s="86"/>
      <c r="VJY76" s="86"/>
      <c r="VJZ76" s="86"/>
      <c r="VKA76" s="86"/>
      <c r="VKB76" s="86"/>
      <c r="VKC76" s="86"/>
      <c r="VKD76" s="86"/>
      <c r="VKE76" s="86"/>
      <c r="VKF76" s="86"/>
      <c r="VKG76" s="86"/>
      <c r="VKH76" s="86"/>
      <c r="VKI76" s="86"/>
      <c r="VKJ76" s="86"/>
      <c r="VKK76" s="86"/>
      <c r="VKL76" s="86"/>
      <c r="VKM76" s="86"/>
      <c r="VKN76" s="86"/>
      <c r="VKO76" s="86"/>
      <c r="VKP76" s="86"/>
      <c r="VKQ76" s="86"/>
      <c r="VKR76" s="86"/>
      <c r="VKS76" s="86"/>
      <c r="VKT76" s="86"/>
      <c r="VKU76" s="86"/>
      <c r="VKV76" s="86"/>
      <c r="VKW76" s="86"/>
      <c r="VKX76" s="86"/>
      <c r="VKY76" s="86"/>
      <c r="VKZ76" s="86"/>
      <c r="VLA76" s="86"/>
      <c r="VLB76" s="86"/>
      <c r="VLC76" s="86"/>
      <c r="VLD76" s="86"/>
      <c r="VLE76" s="86"/>
      <c r="VLF76" s="86"/>
      <c r="VLG76" s="86"/>
      <c r="VLH76" s="86"/>
      <c r="VLI76" s="86"/>
      <c r="VLJ76" s="86"/>
      <c r="VLK76" s="86"/>
      <c r="VLL76" s="86"/>
      <c r="VLM76" s="86"/>
      <c r="VLN76" s="86"/>
      <c r="VLO76" s="86"/>
      <c r="VLP76" s="86"/>
      <c r="VLQ76" s="86"/>
      <c r="VLR76" s="86"/>
      <c r="VLS76" s="86"/>
      <c r="VLT76" s="86"/>
      <c r="VLU76" s="86"/>
      <c r="VLV76" s="86"/>
      <c r="VLW76" s="86"/>
      <c r="VLX76" s="86"/>
      <c r="VLY76" s="86"/>
      <c r="VLZ76" s="86"/>
      <c r="VMA76" s="86"/>
      <c r="VMB76" s="86"/>
      <c r="VMC76" s="86"/>
      <c r="VMD76" s="86"/>
      <c r="VME76" s="86"/>
      <c r="VMF76" s="86"/>
      <c r="VMG76" s="86"/>
      <c r="VMH76" s="86"/>
      <c r="VMI76" s="86"/>
      <c r="VMJ76" s="86"/>
      <c r="VMK76" s="86"/>
      <c r="VML76" s="86"/>
      <c r="VMM76" s="86"/>
      <c r="VMN76" s="86"/>
      <c r="VMO76" s="86"/>
      <c r="VMP76" s="86"/>
      <c r="VMQ76" s="86"/>
      <c r="VMR76" s="86"/>
      <c r="VMS76" s="86"/>
      <c r="VMT76" s="86"/>
      <c r="VMU76" s="86"/>
      <c r="VMV76" s="86"/>
      <c r="VMW76" s="86"/>
      <c r="VMX76" s="86"/>
      <c r="VMY76" s="86"/>
      <c r="VMZ76" s="86"/>
      <c r="VNA76" s="86"/>
      <c r="VNB76" s="86"/>
      <c r="VNC76" s="86"/>
      <c r="VND76" s="86"/>
      <c r="VNE76" s="86"/>
      <c r="VNF76" s="86"/>
      <c r="VNG76" s="86"/>
      <c r="VNH76" s="86"/>
      <c r="VNI76" s="86"/>
      <c r="VNJ76" s="86"/>
      <c r="VNK76" s="86"/>
      <c r="VNL76" s="86"/>
      <c r="VNM76" s="86"/>
      <c r="VNN76" s="86"/>
      <c r="VNO76" s="86"/>
      <c r="VNP76" s="86"/>
      <c r="VNQ76" s="86"/>
      <c r="VNR76" s="86"/>
      <c r="VNS76" s="86"/>
      <c r="VNT76" s="86"/>
      <c r="VNU76" s="86"/>
      <c r="VNV76" s="86"/>
      <c r="VNW76" s="86"/>
      <c r="VNX76" s="86"/>
      <c r="VNY76" s="86"/>
      <c r="VNZ76" s="86"/>
      <c r="VOA76" s="86"/>
      <c r="VOB76" s="86"/>
      <c r="VOC76" s="86"/>
      <c r="VOD76" s="86"/>
      <c r="VOE76" s="86"/>
      <c r="VOF76" s="86"/>
      <c r="VOG76" s="86"/>
      <c r="VOH76" s="86"/>
      <c r="VOI76" s="86"/>
      <c r="VOJ76" s="86"/>
      <c r="VOK76" s="86"/>
      <c r="VOL76" s="86"/>
      <c r="VOM76" s="86"/>
      <c r="VON76" s="86"/>
      <c r="VOO76" s="86"/>
      <c r="VOP76" s="86"/>
      <c r="VOQ76" s="86"/>
      <c r="VOR76" s="86"/>
      <c r="VOS76" s="86"/>
      <c r="VOT76" s="86"/>
      <c r="VOU76" s="86"/>
      <c r="VOV76" s="86"/>
      <c r="VOW76" s="86"/>
      <c r="VOX76" s="86"/>
      <c r="VOY76" s="86"/>
      <c r="VOZ76" s="86"/>
      <c r="VPA76" s="86"/>
      <c r="VPB76" s="86"/>
      <c r="VPC76" s="86"/>
      <c r="VPD76" s="86"/>
      <c r="VPE76" s="86"/>
      <c r="VPF76" s="86"/>
      <c r="VPG76" s="86"/>
      <c r="VPH76" s="86"/>
      <c r="VPI76" s="86"/>
      <c r="VPJ76" s="86"/>
      <c r="VPK76" s="86"/>
      <c r="VPL76" s="86"/>
      <c r="VPM76" s="86"/>
      <c r="VPN76" s="86"/>
      <c r="VPO76" s="86"/>
      <c r="VPP76" s="86"/>
      <c r="VPQ76" s="86"/>
      <c r="VPR76" s="86"/>
      <c r="VPS76" s="86"/>
      <c r="VPT76" s="86"/>
      <c r="VPU76" s="86"/>
      <c r="VPV76" s="86"/>
      <c r="VPW76" s="86"/>
      <c r="VPX76" s="86"/>
      <c r="VPY76" s="86"/>
      <c r="VPZ76" s="86"/>
      <c r="VQA76" s="86"/>
      <c r="VQB76" s="86"/>
      <c r="VQC76" s="86"/>
      <c r="VQD76" s="86"/>
      <c r="VQE76" s="86"/>
      <c r="VQF76" s="86"/>
      <c r="VQG76" s="86"/>
      <c r="VQH76" s="86"/>
      <c r="VQI76" s="86"/>
      <c r="VQJ76" s="86"/>
      <c r="VQK76" s="86"/>
      <c r="VQL76" s="86"/>
      <c r="VQM76" s="86"/>
      <c r="VQN76" s="86"/>
      <c r="VQO76" s="86"/>
      <c r="VQP76" s="86"/>
      <c r="VQQ76" s="86"/>
      <c r="VQR76" s="86"/>
      <c r="VQS76" s="86"/>
      <c r="VQT76" s="86"/>
      <c r="VQU76" s="86"/>
      <c r="VQV76" s="86"/>
      <c r="VQW76" s="86"/>
      <c r="VQX76" s="86"/>
      <c r="VQY76" s="86"/>
      <c r="VQZ76" s="86"/>
      <c r="VRA76" s="86"/>
      <c r="VRB76" s="86"/>
      <c r="VRC76" s="86"/>
      <c r="VRD76" s="86"/>
      <c r="VRE76" s="86"/>
      <c r="VRF76" s="86"/>
      <c r="VRG76" s="86"/>
      <c r="VRH76" s="86"/>
      <c r="VRI76" s="86"/>
      <c r="VRJ76" s="86"/>
      <c r="VRK76" s="86"/>
      <c r="VRL76" s="86"/>
      <c r="VRM76" s="86"/>
      <c r="VRN76" s="86"/>
      <c r="VRO76" s="86"/>
      <c r="VRP76" s="86"/>
      <c r="VRQ76" s="86"/>
      <c r="VRR76" s="86"/>
      <c r="VRS76" s="86"/>
      <c r="VRT76" s="86"/>
      <c r="VRU76" s="86"/>
      <c r="VRV76" s="86"/>
      <c r="VRW76" s="86"/>
      <c r="VRX76" s="86"/>
      <c r="VRY76" s="86"/>
      <c r="VRZ76" s="86"/>
      <c r="VSA76" s="86"/>
      <c r="VSB76" s="86"/>
      <c r="VSC76" s="86"/>
      <c r="VSD76" s="86"/>
      <c r="VSE76" s="86"/>
      <c r="VSF76" s="86"/>
      <c r="VSG76" s="86"/>
      <c r="VSH76" s="86"/>
      <c r="VSI76" s="86"/>
      <c r="VSJ76" s="86"/>
      <c r="VSK76" s="86"/>
      <c r="VSL76" s="86"/>
      <c r="VSM76" s="86"/>
      <c r="VSN76" s="86"/>
      <c r="VSO76" s="86"/>
      <c r="VSP76" s="86"/>
      <c r="VSQ76" s="86"/>
      <c r="VSR76" s="86"/>
      <c r="VSS76" s="86"/>
      <c r="VST76" s="86"/>
      <c r="VSU76" s="86"/>
      <c r="VSV76" s="86"/>
      <c r="VSW76" s="86"/>
      <c r="VSX76" s="86"/>
      <c r="VSY76" s="86"/>
      <c r="VSZ76" s="86"/>
      <c r="VTA76" s="86"/>
      <c r="VTB76" s="86"/>
      <c r="VTC76" s="86"/>
      <c r="VTD76" s="86"/>
      <c r="VTE76" s="86"/>
      <c r="VTF76" s="86"/>
      <c r="VTG76" s="86"/>
      <c r="VTH76" s="86"/>
      <c r="VTI76" s="86"/>
      <c r="VTJ76" s="86"/>
      <c r="VTK76" s="86"/>
      <c r="VTL76" s="86"/>
      <c r="VTM76" s="86"/>
      <c r="VTN76" s="86"/>
      <c r="VTO76" s="86"/>
      <c r="VTP76" s="86"/>
      <c r="VTQ76" s="86"/>
      <c r="VTR76" s="86"/>
      <c r="VTS76" s="86"/>
      <c r="VTT76" s="86"/>
      <c r="VTU76" s="86"/>
      <c r="VTV76" s="86"/>
      <c r="VTW76" s="86"/>
      <c r="VTX76" s="86"/>
      <c r="VTY76" s="86"/>
      <c r="VTZ76" s="86"/>
      <c r="VUA76" s="86"/>
      <c r="VUB76" s="86"/>
      <c r="VUC76" s="86"/>
      <c r="VUD76" s="86"/>
      <c r="VUE76" s="86"/>
      <c r="VUF76" s="86"/>
      <c r="VUG76" s="86"/>
      <c r="VUH76" s="86"/>
      <c r="VUI76" s="86"/>
      <c r="VUJ76" s="86"/>
      <c r="VUK76" s="86"/>
      <c r="VUL76" s="86"/>
      <c r="VUM76" s="86"/>
      <c r="VUN76" s="86"/>
      <c r="VUO76" s="86"/>
      <c r="VUP76" s="86"/>
      <c r="VUQ76" s="86"/>
      <c r="VUR76" s="86"/>
      <c r="VUS76" s="86"/>
      <c r="VUT76" s="86"/>
      <c r="VUU76" s="86"/>
      <c r="VUV76" s="86"/>
      <c r="VUW76" s="86"/>
      <c r="VUX76" s="86"/>
      <c r="VUY76" s="86"/>
      <c r="VUZ76" s="86"/>
      <c r="VVA76" s="86"/>
      <c r="VVB76" s="86"/>
      <c r="VVC76" s="86"/>
      <c r="VVD76" s="86"/>
      <c r="VVE76" s="86"/>
      <c r="VVF76" s="86"/>
      <c r="VVG76" s="86"/>
      <c r="VVH76" s="86"/>
      <c r="VVI76" s="86"/>
      <c r="VVJ76" s="86"/>
      <c r="VVK76" s="86"/>
      <c r="VVL76" s="86"/>
      <c r="VVM76" s="86"/>
      <c r="VVN76" s="86"/>
      <c r="VVO76" s="86"/>
      <c r="VVP76" s="86"/>
      <c r="VVQ76" s="86"/>
      <c r="VVR76" s="86"/>
      <c r="VVS76" s="86"/>
      <c r="VVT76" s="86"/>
      <c r="VVU76" s="86"/>
      <c r="VVV76" s="86"/>
      <c r="VVW76" s="86"/>
      <c r="VVX76" s="86"/>
      <c r="VVY76" s="86"/>
      <c r="VVZ76" s="86"/>
      <c r="VWA76" s="86"/>
      <c r="VWB76" s="86"/>
      <c r="VWC76" s="86"/>
      <c r="VWD76" s="86"/>
      <c r="VWE76" s="86"/>
      <c r="VWF76" s="86"/>
      <c r="VWG76" s="86"/>
      <c r="VWH76" s="86"/>
      <c r="VWI76" s="86"/>
      <c r="VWJ76" s="86"/>
      <c r="VWK76" s="86"/>
      <c r="VWL76" s="86"/>
      <c r="VWM76" s="86"/>
      <c r="VWN76" s="86"/>
      <c r="VWO76" s="86"/>
      <c r="VWP76" s="86"/>
      <c r="VWQ76" s="86"/>
      <c r="VWR76" s="86"/>
      <c r="VWS76" s="86"/>
      <c r="VWT76" s="86"/>
      <c r="VWU76" s="86"/>
      <c r="VWV76" s="86"/>
      <c r="VWW76" s="86"/>
      <c r="VWX76" s="86"/>
      <c r="VWY76" s="86"/>
      <c r="VWZ76" s="86"/>
      <c r="VXA76" s="86"/>
      <c r="VXB76" s="86"/>
      <c r="VXC76" s="86"/>
      <c r="VXD76" s="86"/>
      <c r="VXE76" s="86"/>
      <c r="VXF76" s="86"/>
      <c r="VXG76" s="86"/>
      <c r="VXH76" s="86"/>
      <c r="VXI76" s="86"/>
      <c r="VXJ76" s="86"/>
      <c r="VXK76" s="86"/>
      <c r="VXL76" s="86"/>
      <c r="VXM76" s="86"/>
      <c r="VXN76" s="86"/>
      <c r="VXO76" s="86"/>
      <c r="VXP76" s="86"/>
      <c r="VXQ76" s="86"/>
      <c r="VXR76" s="86"/>
      <c r="VXS76" s="86"/>
      <c r="VXT76" s="86"/>
      <c r="VXU76" s="86"/>
      <c r="VXV76" s="86"/>
      <c r="VXW76" s="86"/>
      <c r="VXX76" s="86"/>
      <c r="VXY76" s="86"/>
      <c r="VXZ76" s="86"/>
      <c r="VYA76" s="86"/>
      <c r="VYB76" s="86"/>
      <c r="VYC76" s="86"/>
      <c r="VYD76" s="86"/>
      <c r="VYE76" s="86"/>
      <c r="VYF76" s="86"/>
      <c r="VYG76" s="86"/>
      <c r="VYH76" s="86"/>
      <c r="VYI76" s="86"/>
      <c r="VYJ76" s="86"/>
      <c r="VYK76" s="86"/>
      <c r="VYL76" s="86"/>
      <c r="VYM76" s="86"/>
      <c r="VYN76" s="86"/>
      <c r="VYO76" s="86"/>
      <c r="VYP76" s="86"/>
      <c r="VYQ76" s="86"/>
      <c r="VYR76" s="86"/>
      <c r="VYS76" s="86"/>
      <c r="VYT76" s="86"/>
      <c r="VYU76" s="86"/>
      <c r="VYV76" s="86"/>
      <c r="VYW76" s="86"/>
      <c r="VYX76" s="86"/>
      <c r="VYY76" s="86"/>
      <c r="VYZ76" s="86"/>
      <c r="VZA76" s="86"/>
      <c r="VZB76" s="86"/>
      <c r="VZC76" s="86"/>
      <c r="VZD76" s="86"/>
      <c r="VZE76" s="86"/>
      <c r="VZF76" s="86"/>
      <c r="VZG76" s="86"/>
      <c r="VZH76" s="86"/>
      <c r="VZI76" s="86"/>
      <c r="VZJ76" s="86"/>
      <c r="VZK76" s="86"/>
      <c r="VZL76" s="86"/>
      <c r="VZM76" s="86"/>
      <c r="VZN76" s="86"/>
      <c r="VZO76" s="86"/>
      <c r="VZP76" s="86"/>
      <c r="VZQ76" s="86"/>
      <c r="VZR76" s="86"/>
      <c r="VZS76" s="86"/>
      <c r="VZT76" s="86"/>
      <c r="VZU76" s="86"/>
      <c r="VZV76" s="86"/>
      <c r="VZW76" s="86"/>
      <c r="VZX76" s="86"/>
      <c r="VZY76" s="86"/>
      <c r="VZZ76" s="86"/>
      <c r="WAA76" s="86"/>
      <c r="WAB76" s="86"/>
      <c r="WAC76" s="86"/>
      <c r="WAD76" s="86"/>
      <c r="WAE76" s="86"/>
      <c r="WAF76" s="86"/>
      <c r="WAG76" s="86"/>
      <c r="WAH76" s="86"/>
      <c r="WAI76" s="86"/>
      <c r="WAJ76" s="86"/>
      <c r="WAK76" s="86"/>
      <c r="WAL76" s="86"/>
      <c r="WAM76" s="86"/>
      <c r="WAN76" s="86"/>
      <c r="WAO76" s="86"/>
      <c r="WAP76" s="86"/>
      <c r="WAQ76" s="86"/>
      <c r="WAR76" s="86"/>
      <c r="WAS76" s="86"/>
      <c r="WAT76" s="86"/>
      <c r="WAU76" s="86"/>
      <c r="WAV76" s="86"/>
      <c r="WAW76" s="86"/>
      <c r="WAX76" s="86"/>
      <c r="WAY76" s="86"/>
      <c r="WAZ76" s="86"/>
      <c r="WBA76" s="86"/>
      <c r="WBB76" s="86"/>
      <c r="WBC76" s="86"/>
      <c r="WBD76" s="86"/>
      <c r="WBE76" s="86"/>
      <c r="WBF76" s="86"/>
      <c r="WBG76" s="86"/>
      <c r="WBH76" s="86"/>
      <c r="WBI76" s="86"/>
      <c r="WBJ76" s="86"/>
      <c r="WBK76" s="86"/>
      <c r="WBL76" s="86"/>
      <c r="WBM76" s="86"/>
      <c r="WBN76" s="86"/>
      <c r="WBO76" s="86"/>
      <c r="WBP76" s="86"/>
      <c r="WBQ76" s="86"/>
      <c r="WBR76" s="86"/>
      <c r="WBS76" s="86"/>
      <c r="WBT76" s="86"/>
      <c r="WBU76" s="86"/>
      <c r="WBV76" s="86"/>
      <c r="WBW76" s="86"/>
      <c r="WBX76" s="86"/>
      <c r="WBY76" s="86"/>
      <c r="WBZ76" s="86"/>
      <c r="WCA76" s="86"/>
      <c r="WCB76" s="86"/>
      <c r="WCC76" s="86"/>
      <c r="WCD76" s="86"/>
      <c r="WCE76" s="86"/>
      <c r="WCF76" s="86"/>
      <c r="WCG76" s="86"/>
      <c r="WCH76" s="86"/>
      <c r="WCI76" s="86"/>
      <c r="WCJ76" s="86"/>
      <c r="WCK76" s="86"/>
      <c r="WCL76" s="86"/>
      <c r="WCM76" s="86"/>
      <c r="WCN76" s="86"/>
      <c r="WCO76" s="86"/>
      <c r="WCP76" s="86"/>
      <c r="WCQ76" s="86"/>
      <c r="WCR76" s="86"/>
      <c r="WCS76" s="86"/>
      <c r="WCT76" s="86"/>
      <c r="WCU76" s="86"/>
      <c r="WCV76" s="86"/>
      <c r="WCW76" s="86"/>
      <c r="WCX76" s="86"/>
      <c r="WCY76" s="86"/>
      <c r="WCZ76" s="86"/>
      <c r="WDA76" s="86"/>
      <c r="WDB76" s="86"/>
      <c r="WDC76" s="86"/>
      <c r="WDD76" s="86"/>
      <c r="WDE76" s="86"/>
      <c r="WDF76" s="86"/>
      <c r="WDG76" s="86"/>
      <c r="WDH76" s="86"/>
      <c r="WDI76" s="86"/>
      <c r="WDJ76" s="86"/>
      <c r="WDK76" s="86"/>
      <c r="WDL76" s="86"/>
      <c r="WDM76" s="86"/>
      <c r="WDN76" s="86"/>
      <c r="WDO76" s="86"/>
      <c r="WDP76" s="86"/>
      <c r="WDQ76" s="86"/>
      <c r="WDR76" s="86"/>
      <c r="WDS76" s="86"/>
      <c r="WDT76" s="86"/>
      <c r="WDU76" s="86"/>
      <c r="WDV76" s="86"/>
      <c r="WDW76" s="86"/>
      <c r="WDX76" s="86"/>
      <c r="WDY76" s="86"/>
      <c r="WDZ76" s="86"/>
      <c r="WEA76" s="86"/>
      <c r="WEB76" s="86"/>
      <c r="WEC76" s="86"/>
      <c r="WED76" s="86"/>
      <c r="WEE76" s="86"/>
      <c r="WEF76" s="86"/>
      <c r="WEG76" s="86"/>
      <c r="WEH76" s="86"/>
      <c r="WEI76" s="86"/>
      <c r="WEJ76" s="86"/>
      <c r="WEK76" s="86"/>
      <c r="WEL76" s="86"/>
      <c r="WEM76" s="86"/>
      <c r="WEN76" s="86"/>
      <c r="WEO76" s="86"/>
      <c r="WEP76" s="86"/>
      <c r="WEQ76" s="86"/>
      <c r="WER76" s="86"/>
      <c r="WES76" s="86"/>
      <c r="WET76" s="86"/>
      <c r="WEU76" s="86"/>
      <c r="WEV76" s="86"/>
      <c r="WEW76" s="86"/>
      <c r="WEX76" s="86"/>
      <c r="WEY76" s="86"/>
      <c r="WEZ76" s="86"/>
      <c r="WFA76" s="86"/>
      <c r="WFB76" s="86"/>
      <c r="WFC76" s="86"/>
      <c r="WFD76" s="86"/>
      <c r="WFE76" s="86"/>
      <c r="WFF76" s="86"/>
      <c r="WFG76" s="86"/>
      <c r="WFH76" s="86"/>
      <c r="WFI76" s="86"/>
      <c r="WFJ76" s="86"/>
      <c r="WFK76" s="86"/>
      <c r="WFL76" s="86"/>
      <c r="WFM76" s="86"/>
      <c r="WFN76" s="86"/>
      <c r="WFO76" s="86"/>
      <c r="WFP76" s="86"/>
      <c r="WFQ76" s="86"/>
      <c r="WFR76" s="86"/>
      <c r="WFS76" s="86"/>
      <c r="WFT76" s="86"/>
      <c r="WFU76" s="86"/>
      <c r="WFV76" s="86"/>
      <c r="WFW76" s="86"/>
      <c r="WFX76" s="86"/>
      <c r="WFY76" s="86"/>
      <c r="WFZ76" s="86"/>
      <c r="WGA76" s="86"/>
      <c r="WGB76" s="86"/>
      <c r="WGC76" s="86"/>
      <c r="WGD76" s="86"/>
      <c r="WGE76" s="86"/>
      <c r="WGF76" s="86"/>
      <c r="WGG76" s="86"/>
      <c r="WGH76" s="86"/>
      <c r="WGI76" s="86"/>
      <c r="WGJ76" s="86"/>
      <c r="WGK76" s="86"/>
      <c r="WGL76" s="86"/>
      <c r="WGM76" s="86"/>
      <c r="WGN76" s="86"/>
      <c r="WGO76" s="86"/>
      <c r="WGP76" s="86"/>
      <c r="WGQ76" s="86"/>
      <c r="WGR76" s="86"/>
      <c r="WGS76" s="86"/>
      <c r="WGT76" s="86"/>
      <c r="WGU76" s="86"/>
      <c r="WGV76" s="86"/>
      <c r="WGW76" s="86"/>
      <c r="WGX76" s="86"/>
      <c r="WGY76" s="86"/>
      <c r="WGZ76" s="86"/>
      <c r="WHA76" s="86"/>
      <c r="WHB76" s="86"/>
      <c r="WHC76" s="86"/>
      <c r="WHD76" s="86"/>
      <c r="WHE76" s="86"/>
      <c r="WHF76" s="86"/>
      <c r="WHG76" s="86"/>
      <c r="WHH76" s="86"/>
      <c r="WHI76" s="86"/>
      <c r="WHJ76" s="86"/>
      <c r="WHK76" s="86"/>
      <c r="WHL76" s="86"/>
      <c r="WHM76" s="86"/>
      <c r="WHN76" s="86"/>
      <c r="WHO76" s="86"/>
      <c r="WHP76" s="86"/>
      <c r="WHQ76" s="86"/>
      <c r="WHR76" s="86"/>
      <c r="WHS76" s="86"/>
      <c r="WHT76" s="86"/>
      <c r="WHU76" s="86"/>
      <c r="WHV76" s="86"/>
      <c r="WHW76" s="86"/>
      <c r="WHX76" s="86"/>
      <c r="WHY76" s="86"/>
      <c r="WHZ76" s="86"/>
      <c r="WIA76" s="86"/>
      <c r="WIB76" s="86"/>
      <c r="WIC76" s="86"/>
      <c r="WID76" s="86"/>
      <c r="WIE76" s="86"/>
      <c r="WIF76" s="86"/>
      <c r="WIG76" s="86"/>
      <c r="WIH76" s="86"/>
      <c r="WII76" s="86"/>
      <c r="WIJ76" s="86"/>
      <c r="WIK76" s="86"/>
      <c r="WIL76" s="86"/>
      <c r="WIM76" s="86"/>
      <c r="WIN76" s="86"/>
      <c r="WIO76" s="86"/>
      <c r="WIP76" s="86"/>
      <c r="WIQ76" s="86"/>
      <c r="WIR76" s="86"/>
      <c r="WIS76" s="86"/>
      <c r="WIT76" s="86"/>
      <c r="WIU76" s="86"/>
      <c r="WIV76" s="86"/>
      <c r="WIW76" s="86"/>
      <c r="WIX76" s="86"/>
      <c r="WIY76" s="86"/>
      <c r="WIZ76" s="86"/>
      <c r="WJA76" s="86"/>
      <c r="WJB76" s="86"/>
      <c r="WJC76" s="86"/>
      <c r="WJD76" s="86"/>
      <c r="WJE76" s="86"/>
      <c r="WJF76" s="86"/>
      <c r="WJG76" s="86"/>
      <c r="WJH76" s="86"/>
      <c r="WJI76" s="86"/>
      <c r="WJJ76" s="86"/>
      <c r="WJK76" s="86"/>
      <c r="WJL76" s="86"/>
      <c r="WJM76" s="86"/>
      <c r="WJN76" s="86"/>
      <c r="WJO76" s="86"/>
      <c r="WJP76" s="86"/>
      <c r="WJQ76" s="86"/>
      <c r="WJR76" s="86"/>
      <c r="WJS76" s="86"/>
      <c r="WJT76" s="86"/>
      <c r="WJU76" s="86"/>
      <c r="WJV76" s="86"/>
      <c r="WJW76" s="86"/>
      <c r="WJX76" s="86"/>
      <c r="WJY76" s="86"/>
      <c r="WJZ76" s="86"/>
      <c r="WKA76" s="86"/>
      <c r="WKB76" s="86"/>
      <c r="WKC76" s="86"/>
      <c r="WKD76" s="86"/>
      <c r="WKE76" s="86"/>
      <c r="WKF76" s="86"/>
      <c r="WKG76" s="86"/>
      <c r="WKH76" s="86"/>
      <c r="WKI76" s="86"/>
      <c r="WKJ76" s="86"/>
      <c r="WKK76" s="86"/>
      <c r="WKL76" s="86"/>
      <c r="WKM76" s="86"/>
      <c r="WKN76" s="86"/>
      <c r="WKO76" s="86"/>
      <c r="WKP76" s="86"/>
      <c r="WKQ76" s="86"/>
      <c r="WKR76" s="86"/>
      <c r="WKS76" s="86"/>
      <c r="WKT76" s="86"/>
      <c r="WKU76" s="86"/>
      <c r="WKV76" s="86"/>
      <c r="WKW76" s="86"/>
      <c r="WKX76" s="86"/>
      <c r="WKY76" s="86"/>
      <c r="WKZ76" s="86"/>
      <c r="WLA76" s="86"/>
      <c r="WLB76" s="86"/>
      <c r="WLC76" s="86"/>
      <c r="WLD76" s="86"/>
      <c r="WLE76" s="86"/>
      <c r="WLF76" s="86"/>
      <c r="WLG76" s="86"/>
      <c r="WLH76" s="86"/>
      <c r="WLI76" s="86"/>
      <c r="WLJ76" s="86"/>
      <c r="WLK76" s="86"/>
      <c r="WLL76" s="86"/>
      <c r="WLM76" s="86"/>
      <c r="WLN76" s="86"/>
      <c r="WLO76" s="86"/>
      <c r="WLP76" s="86"/>
      <c r="WLQ76" s="86"/>
      <c r="WLR76" s="86"/>
      <c r="WLS76" s="86"/>
      <c r="WLT76" s="86"/>
      <c r="WLU76" s="86"/>
      <c r="WLV76" s="86"/>
      <c r="WLW76" s="86"/>
      <c r="WLX76" s="86"/>
      <c r="WLY76" s="86"/>
      <c r="WLZ76" s="86"/>
      <c r="WMA76" s="86"/>
      <c r="WMB76" s="86"/>
      <c r="WMC76" s="86"/>
      <c r="WMD76" s="86"/>
      <c r="WME76" s="86"/>
      <c r="WMF76" s="86"/>
      <c r="WMG76" s="86"/>
      <c r="WMH76" s="86"/>
      <c r="WMI76" s="86"/>
      <c r="WMJ76" s="86"/>
      <c r="WMK76" s="86"/>
      <c r="WML76" s="86"/>
      <c r="WMM76" s="86"/>
      <c r="WMN76" s="86"/>
      <c r="WMO76" s="86"/>
      <c r="WMP76" s="86"/>
      <c r="WMQ76" s="86"/>
      <c r="WMR76" s="86"/>
      <c r="WMS76" s="86"/>
      <c r="WMT76" s="86"/>
      <c r="WMU76" s="86"/>
      <c r="WMV76" s="86"/>
      <c r="WMW76" s="86"/>
      <c r="WMX76" s="86"/>
      <c r="WMY76" s="86"/>
      <c r="WMZ76" s="86"/>
      <c r="WNA76" s="86"/>
      <c r="WNB76" s="86"/>
      <c r="WNC76" s="86"/>
      <c r="WND76" s="86"/>
      <c r="WNE76" s="86"/>
      <c r="WNF76" s="86"/>
      <c r="WNG76" s="86"/>
      <c r="WNH76" s="86"/>
      <c r="WNI76" s="86"/>
      <c r="WNJ76" s="86"/>
      <c r="WNK76" s="86"/>
      <c r="WNL76" s="86"/>
      <c r="WNM76" s="86"/>
      <c r="WNN76" s="86"/>
      <c r="WNO76" s="86"/>
      <c r="WNP76" s="86"/>
      <c r="WNQ76" s="86"/>
      <c r="WNR76" s="86"/>
      <c r="WNS76" s="86"/>
      <c r="WNT76" s="86"/>
      <c r="WNU76" s="86"/>
      <c r="WNV76" s="86"/>
      <c r="WNW76" s="86"/>
      <c r="WNX76" s="86"/>
      <c r="WNY76" s="86"/>
      <c r="WNZ76" s="86"/>
      <c r="WOA76" s="86"/>
      <c r="WOB76" s="86"/>
      <c r="WOC76" s="86"/>
      <c r="WOD76" s="86"/>
      <c r="WOE76" s="86"/>
      <c r="WOF76" s="86"/>
      <c r="WOG76" s="86"/>
      <c r="WOH76" s="86"/>
      <c r="WOI76" s="86"/>
      <c r="WOJ76" s="86"/>
      <c r="WOK76" s="86"/>
      <c r="WOL76" s="86"/>
      <c r="WOM76" s="86"/>
      <c r="WON76" s="86"/>
      <c r="WOO76" s="86"/>
      <c r="WOP76" s="86"/>
      <c r="WOQ76" s="86"/>
      <c r="WOR76" s="86"/>
      <c r="WOS76" s="86"/>
      <c r="WOT76" s="86"/>
      <c r="WOU76" s="86"/>
      <c r="WOV76" s="86"/>
      <c r="WOW76" s="86"/>
      <c r="WOX76" s="86"/>
      <c r="WOY76" s="86"/>
      <c r="WOZ76" s="86"/>
      <c r="WPA76" s="86"/>
      <c r="WPB76" s="86"/>
      <c r="WPC76" s="86"/>
      <c r="WPD76" s="86"/>
      <c r="WPE76" s="86"/>
      <c r="WPF76" s="86"/>
      <c r="WPG76" s="86"/>
      <c r="WPH76" s="86"/>
      <c r="WPI76" s="86"/>
      <c r="WPJ76" s="86"/>
      <c r="WPK76" s="86"/>
      <c r="WPL76" s="86"/>
      <c r="WPM76" s="86"/>
      <c r="WPN76" s="86"/>
      <c r="WPO76" s="86"/>
      <c r="WPP76" s="86"/>
      <c r="WPQ76" s="86"/>
      <c r="WPR76" s="86"/>
      <c r="WPS76" s="86"/>
      <c r="WPT76" s="86"/>
      <c r="WPU76" s="86"/>
      <c r="WPV76" s="86"/>
      <c r="WPW76" s="86"/>
      <c r="WPX76" s="86"/>
      <c r="WPY76" s="86"/>
      <c r="WPZ76" s="86"/>
      <c r="WQA76" s="86"/>
      <c r="WQB76" s="86"/>
      <c r="WQC76" s="86"/>
      <c r="WQD76" s="86"/>
      <c r="WQE76" s="86"/>
      <c r="WQF76" s="86"/>
      <c r="WQG76" s="86"/>
      <c r="WQH76" s="86"/>
      <c r="WQI76" s="86"/>
      <c r="WQJ76" s="86"/>
      <c r="WQK76" s="86"/>
      <c r="WQL76" s="86"/>
      <c r="WQM76" s="86"/>
      <c r="WQN76" s="86"/>
      <c r="WQO76" s="86"/>
      <c r="WQP76" s="86"/>
      <c r="WQQ76" s="86"/>
      <c r="WQR76" s="86"/>
      <c r="WQS76" s="86"/>
      <c r="WQT76" s="86"/>
      <c r="WQU76" s="86"/>
      <c r="WQV76" s="86"/>
      <c r="WQW76" s="86"/>
      <c r="WQX76" s="86"/>
      <c r="WQY76" s="86"/>
      <c r="WQZ76" s="86"/>
      <c r="WRA76" s="86"/>
      <c r="WRB76" s="86"/>
      <c r="WRC76" s="86"/>
      <c r="WRD76" s="86"/>
      <c r="WRE76" s="86"/>
      <c r="WRF76" s="86"/>
      <c r="WRG76" s="86"/>
      <c r="WRH76" s="86"/>
      <c r="WRI76" s="86"/>
      <c r="WRJ76" s="86"/>
      <c r="WRK76" s="86"/>
      <c r="WRL76" s="86"/>
      <c r="WRM76" s="86"/>
      <c r="WRN76" s="86"/>
      <c r="WRO76" s="86"/>
      <c r="WRP76" s="86"/>
      <c r="WRQ76" s="86"/>
      <c r="WRR76" s="86"/>
      <c r="WRS76" s="86"/>
      <c r="WRT76" s="86"/>
      <c r="WRU76" s="86"/>
      <c r="WRV76" s="86"/>
      <c r="WRW76" s="86"/>
      <c r="WRX76" s="86"/>
      <c r="WRY76" s="86"/>
      <c r="WRZ76" s="86"/>
      <c r="WSA76" s="86"/>
      <c r="WSB76" s="86"/>
      <c r="WSC76" s="86"/>
      <c r="WSD76" s="86"/>
      <c r="WSE76" s="86"/>
      <c r="WSF76" s="86"/>
      <c r="WSG76" s="86"/>
      <c r="WSH76" s="86"/>
      <c r="WSI76" s="86"/>
      <c r="WSJ76" s="86"/>
      <c r="WSK76" s="86"/>
      <c r="WSL76" s="86"/>
      <c r="WSM76" s="86"/>
      <c r="WSN76" s="86"/>
      <c r="WSO76" s="86"/>
      <c r="WSP76" s="86"/>
      <c r="WSQ76" s="86"/>
      <c r="WSR76" s="86"/>
      <c r="WSS76" s="86"/>
      <c r="WST76" s="86"/>
      <c r="WSU76" s="86"/>
      <c r="WSV76" s="86"/>
      <c r="WSW76" s="86"/>
      <c r="WSX76" s="86"/>
      <c r="WSY76" s="86"/>
      <c r="WSZ76" s="86"/>
      <c r="WTA76" s="86"/>
      <c r="WTB76" s="86"/>
      <c r="WTC76" s="86"/>
      <c r="WTD76" s="86"/>
      <c r="WTE76" s="86"/>
      <c r="WTF76" s="86"/>
      <c r="WTG76" s="86"/>
      <c r="WTH76" s="86"/>
      <c r="WTI76" s="86"/>
      <c r="WTJ76" s="86"/>
      <c r="WTK76" s="86"/>
      <c r="WTL76" s="86"/>
      <c r="WTM76" s="86"/>
      <c r="WTN76" s="86"/>
      <c r="WTO76" s="86"/>
      <c r="WTP76" s="86"/>
      <c r="WTQ76" s="86"/>
      <c r="WTR76" s="86"/>
      <c r="WTS76" s="86"/>
      <c r="WTT76" s="86"/>
      <c r="WTU76" s="86"/>
      <c r="WTV76" s="86"/>
      <c r="WTW76" s="86"/>
      <c r="WTX76" s="86"/>
      <c r="WTY76" s="86"/>
      <c r="WTZ76" s="86"/>
      <c r="WUA76" s="86"/>
      <c r="WUB76" s="86"/>
      <c r="WUC76" s="86"/>
      <c r="WUD76" s="86"/>
      <c r="WUE76" s="86"/>
      <c r="WUF76" s="86"/>
      <c r="WUG76" s="86"/>
      <c r="WUH76" s="86"/>
      <c r="WUI76" s="86"/>
      <c r="WUJ76" s="86"/>
      <c r="WUK76" s="86"/>
      <c r="WUL76" s="86"/>
      <c r="WUM76" s="86"/>
      <c r="WUN76" s="86"/>
      <c r="WUO76" s="86"/>
      <c r="WUP76" s="86"/>
      <c r="WUQ76" s="86"/>
      <c r="WUR76" s="86"/>
      <c r="WUS76" s="86"/>
      <c r="WUT76" s="86"/>
      <c r="WUU76" s="86"/>
      <c r="WUV76" s="86"/>
      <c r="WUW76" s="86"/>
      <c r="WUX76" s="86"/>
      <c r="WUY76" s="86"/>
      <c r="WUZ76" s="86"/>
      <c r="WVA76" s="86"/>
      <c r="WVB76" s="86"/>
      <c r="WVC76" s="86"/>
      <c r="WVD76" s="86"/>
      <c r="WVE76" s="86"/>
      <c r="WVF76" s="86"/>
      <c r="WVG76" s="86"/>
      <c r="WVH76" s="86"/>
      <c r="WVI76" s="86"/>
      <c r="WVJ76" s="86"/>
      <c r="WVK76" s="86"/>
      <c r="WVL76" s="86"/>
      <c r="WVM76" s="86"/>
      <c r="WVN76" s="86"/>
      <c r="WVO76" s="86"/>
      <c r="WVP76" s="86"/>
      <c r="WVQ76" s="86"/>
      <c r="WVR76" s="86"/>
      <c r="WVS76" s="86"/>
      <c r="WVT76" s="86"/>
      <c r="WVU76" s="86"/>
      <c r="WVV76" s="86"/>
      <c r="WVW76" s="86"/>
      <c r="WVX76" s="86"/>
      <c r="WVY76" s="86"/>
      <c r="WVZ76" s="86"/>
      <c r="WWA76" s="86"/>
      <c r="WWB76" s="86"/>
      <c r="WWC76" s="86"/>
      <c r="WWD76" s="86"/>
      <c r="WWE76" s="86"/>
      <c r="WWF76" s="86"/>
      <c r="WWG76" s="86"/>
      <c r="WWH76" s="86"/>
      <c r="WWI76" s="86"/>
      <c r="WWJ76" s="86"/>
      <c r="WWK76" s="86"/>
      <c r="WWL76" s="86"/>
      <c r="WWM76" s="86"/>
      <c r="WWN76" s="86"/>
      <c r="WWO76" s="86"/>
      <c r="WWP76" s="86"/>
      <c r="WWQ76" s="86"/>
      <c r="WWR76" s="86"/>
      <c r="WWS76" s="86"/>
      <c r="WWT76" s="86"/>
      <c r="WWU76" s="86"/>
      <c r="WWV76" s="86"/>
      <c r="WWW76" s="86"/>
      <c r="WWX76" s="86"/>
      <c r="WWY76" s="86"/>
      <c r="WWZ76" s="86"/>
      <c r="WXA76" s="86"/>
      <c r="WXB76" s="86"/>
      <c r="WXC76" s="86"/>
      <c r="WXD76" s="86"/>
      <c r="WXE76" s="86"/>
      <c r="WXF76" s="86"/>
      <c r="WXG76" s="86"/>
      <c r="WXH76" s="86"/>
      <c r="WXI76" s="86"/>
      <c r="WXJ76" s="86"/>
      <c r="WXK76" s="86"/>
      <c r="WXL76" s="86"/>
      <c r="WXM76" s="86"/>
      <c r="WXN76" s="86"/>
      <c r="WXO76" s="86"/>
      <c r="WXP76" s="86"/>
      <c r="WXQ76" s="86"/>
      <c r="WXR76" s="86"/>
      <c r="WXS76" s="86"/>
      <c r="WXT76" s="86"/>
      <c r="WXU76" s="86"/>
      <c r="WXV76" s="86"/>
      <c r="WXW76" s="86"/>
      <c r="WXX76" s="86"/>
      <c r="WXY76" s="86"/>
      <c r="WXZ76" s="86"/>
      <c r="WYA76" s="86"/>
      <c r="WYB76" s="86"/>
      <c r="WYC76" s="86"/>
      <c r="WYD76" s="86"/>
      <c r="WYE76" s="86"/>
      <c r="WYF76" s="86"/>
      <c r="WYG76" s="86"/>
      <c r="WYH76" s="86"/>
      <c r="WYI76" s="86"/>
      <c r="WYJ76" s="86"/>
      <c r="WYK76" s="86"/>
      <c r="WYL76" s="86"/>
      <c r="WYM76" s="86"/>
      <c r="WYN76" s="86"/>
      <c r="WYO76" s="86"/>
      <c r="WYP76" s="86"/>
      <c r="WYQ76" s="86"/>
      <c r="WYR76" s="86"/>
      <c r="WYS76" s="86"/>
      <c r="WYT76" s="86"/>
      <c r="WYU76" s="86"/>
      <c r="WYV76" s="86"/>
      <c r="WYW76" s="86"/>
      <c r="WYX76" s="86"/>
      <c r="WYY76" s="86"/>
      <c r="WYZ76" s="86"/>
      <c r="WZA76" s="86"/>
      <c r="WZB76" s="86"/>
      <c r="WZC76" s="86"/>
      <c r="WZD76" s="86"/>
      <c r="WZE76" s="86"/>
      <c r="WZF76" s="86"/>
      <c r="WZG76" s="86"/>
      <c r="WZH76" s="86"/>
      <c r="WZI76" s="86"/>
      <c r="WZJ76" s="86"/>
      <c r="WZK76" s="86"/>
      <c r="WZL76" s="86"/>
      <c r="WZM76" s="86"/>
      <c r="WZN76" s="86"/>
      <c r="WZO76" s="86"/>
      <c r="WZP76" s="86"/>
      <c r="WZQ76" s="86"/>
      <c r="WZR76" s="86"/>
      <c r="WZS76" s="86"/>
      <c r="WZT76" s="86"/>
      <c r="WZU76" s="86"/>
      <c r="WZV76" s="86"/>
      <c r="WZW76" s="86"/>
      <c r="WZX76" s="86"/>
      <c r="WZY76" s="86"/>
      <c r="WZZ76" s="86"/>
      <c r="XAA76" s="86"/>
      <c r="XAB76" s="86"/>
      <c r="XAC76" s="86"/>
      <c r="XAD76" s="86"/>
      <c r="XAE76" s="86"/>
      <c r="XAF76" s="86"/>
      <c r="XAG76" s="86"/>
      <c r="XAH76" s="86"/>
      <c r="XAI76" s="86"/>
      <c r="XAJ76" s="86"/>
      <c r="XAK76" s="86"/>
      <c r="XAL76" s="86"/>
      <c r="XAM76" s="86"/>
      <c r="XAN76" s="86"/>
      <c r="XAO76" s="86"/>
      <c r="XAP76" s="86"/>
      <c r="XAQ76" s="86"/>
      <c r="XAR76" s="86"/>
      <c r="XAS76" s="86"/>
      <c r="XAT76" s="86"/>
      <c r="XAU76" s="86"/>
      <c r="XAV76" s="86"/>
      <c r="XAW76" s="86"/>
      <c r="XAX76" s="86"/>
      <c r="XAY76" s="86"/>
      <c r="XAZ76" s="86"/>
      <c r="XBA76" s="86"/>
      <c r="XBB76" s="86"/>
      <c r="XBC76" s="86"/>
      <c r="XBD76" s="86"/>
      <c r="XBE76" s="86"/>
      <c r="XBF76" s="86"/>
      <c r="XBG76" s="86"/>
      <c r="XBH76" s="86"/>
      <c r="XBI76" s="86"/>
      <c r="XBJ76" s="86"/>
      <c r="XBK76" s="86"/>
      <c r="XBL76" s="86"/>
      <c r="XBM76" s="86"/>
      <c r="XBN76" s="86"/>
      <c r="XBO76" s="86"/>
      <c r="XBP76" s="86"/>
      <c r="XBQ76" s="86"/>
      <c r="XBR76" s="86"/>
      <c r="XBS76" s="86"/>
      <c r="XBT76" s="86"/>
      <c r="XBU76" s="86"/>
      <c r="XBV76" s="86"/>
      <c r="XBW76" s="86"/>
      <c r="XBX76" s="86"/>
      <c r="XBY76" s="86"/>
      <c r="XBZ76" s="86"/>
      <c r="XCA76" s="86"/>
      <c r="XCB76" s="86"/>
      <c r="XCC76" s="86"/>
      <c r="XCD76" s="86"/>
      <c r="XCE76" s="86"/>
      <c r="XCF76" s="86"/>
      <c r="XCG76" s="86"/>
      <c r="XCH76" s="86"/>
      <c r="XCI76" s="86"/>
      <c r="XCJ76" s="86"/>
      <c r="XCK76" s="86"/>
      <c r="XCL76" s="86"/>
      <c r="XCM76" s="86"/>
      <c r="XCN76" s="86"/>
      <c r="XCO76" s="86"/>
      <c r="XCP76" s="86"/>
      <c r="XCQ76" s="86"/>
      <c r="XCR76" s="86"/>
      <c r="XCS76" s="86"/>
      <c r="XCT76" s="86"/>
      <c r="XCU76" s="86"/>
      <c r="XCV76" s="86"/>
      <c r="XCW76" s="86"/>
      <c r="XCX76" s="86"/>
      <c r="XCY76" s="86"/>
      <c r="XCZ76" s="86"/>
      <c r="XDA76" s="86"/>
      <c r="XDB76" s="86"/>
      <c r="XDC76" s="86"/>
      <c r="XDD76" s="86"/>
      <c r="XDE76" s="86"/>
      <c r="XDF76" s="86"/>
      <c r="XDG76" s="86"/>
      <c r="XDH76" s="86"/>
      <c r="XDI76" s="86"/>
      <c r="XDJ76" s="86"/>
      <c r="XDK76" s="86"/>
      <c r="XDL76" s="86"/>
      <c r="XDM76" s="86"/>
      <c r="XDN76" s="86"/>
      <c r="XDO76" s="86"/>
      <c r="XDP76" s="86"/>
      <c r="XDQ76" s="86"/>
      <c r="XDR76" s="86"/>
      <c r="XDS76" s="86"/>
      <c r="XDT76" s="86"/>
      <c r="XDU76" s="86"/>
      <c r="XDV76" s="86"/>
      <c r="XDW76" s="86"/>
      <c r="XDX76" s="86"/>
      <c r="XDY76" s="86"/>
      <c r="XDZ76" s="86"/>
      <c r="XEA76" s="86"/>
      <c r="XEB76" s="86"/>
      <c r="XEC76" s="86"/>
      <c r="XED76" s="86"/>
      <c r="XEE76" s="86"/>
      <c r="XEF76" s="86"/>
      <c r="XEG76" s="86"/>
      <c r="XEH76" s="86"/>
      <c r="XEI76" s="86"/>
      <c r="XEJ76" s="86"/>
      <c r="XEK76" s="86"/>
      <c r="XEL76" s="86"/>
      <c r="XEM76" s="86"/>
      <c r="XEN76" s="86"/>
      <c r="XEO76" s="86"/>
      <c r="XEP76" s="86"/>
      <c r="XEQ76" s="86"/>
      <c r="XER76" s="86"/>
      <c r="XES76" s="86"/>
      <c r="XET76" s="86"/>
      <c r="XEU76" s="86"/>
      <c r="XEV76" s="86"/>
      <c r="XEW76" s="86"/>
      <c r="XEX76" s="86"/>
      <c r="XEY76" s="86"/>
      <c r="XEZ76" s="86"/>
      <c r="XFA76" s="86"/>
      <c r="XFB76" s="86"/>
      <c r="XFC76" s="86"/>
      <c r="XFD76" s="86"/>
    </row>
    <row r="77" spans="1:16384" s="36" customFormat="1">
      <c r="A77" s="23" t="s">
        <v>93</v>
      </c>
      <c r="B77" s="314"/>
      <c r="C77" s="314"/>
      <c r="D77" s="314"/>
      <c r="E77" s="314"/>
      <c r="F77" s="314"/>
      <c r="G77" s="314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314"/>
    </row>
    <row r="78" spans="1:16384" s="36" customFormat="1" ht="81">
      <c r="A78" s="140" t="s">
        <v>94</v>
      </c>
      <c r="B78" s="12" t="s">
        <v>95</v>
      </c>
      <c r="C78" s="12" t="s">
        <v>96</v>
      </c>
      <c r="D78" s="12" t="s">
        <v>97</v>
      </c>
      <c r="E78" s="307">
        <v>216000</v>
      </c>
      <c r="F78" s="200" t="s">
        <v>98</v>
      </c>
      <c r="G78" s="12" t="s">
        <v>99</v>
      </c>
      <c r="H78" s="641">
        <v>18000</v>
      </c>
      <c r="I78" s="641">
        <v>18000</v>
      </c>
      <c r="J78" s="641">
        <v>18000</v>
      </c>
      <c r="K78" s="641">
        <v>18000</v>
      </c>
      <c r="L78" s="641">
        <v>18000</v>
      </c>
      <c r="M78" s="641">
        <v>18000</v>
      </c>
      <c r="N78" s="641">
        <v>18000</v>
      </c>
      <c r="O78" s="641">
        <v>18000</v>
      </c>
      <c r="P78" s="641">
        <v>18000</v>
      </c>
      <c r="Q78" s="641">
        <v>18000</v>
      </c>
      <c r="R78" s="641">
        <v>18000</v>
      </c>
      <c r="S78" s="641">
        <v>18000</v>
      </c>
      <c r="T78" s="371" t="s">
        <v>1550</v>
      </c>
    </row>
    <row r="79" spans="1:16384" s="36" customFormat="1">
      <c r="A79" s="23" t="s">
        <v>100</v>
      </c>
      <c r="B79" s="18"/>
      <c r="C79" s="18"/>
      <c r="D79" s="18"/>
      <c r="E79" s="18"/>
      <c r="F79" s="18"/>
      <c r="G79" s="18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72"/>
    </row>
    <row r="80" spans="1:16384" s="36" customFormat="1" ht="101.25">
      <c r="A80" s="642" t="s">
        <v>101</v>
      </c>
      <c r="B80" s="12" t="s">
        <v>102</v>
      </c>
      <c r="C80" s="12" t="s">
        <v>103</v>
      </c>
      <c r="D80" s="12" t="s">
        <v>104</v>
      </c>
      <c r="E80" s="643">
        <v>15000</v>
      </c>
      <c r="F80" s="200" t="s">
        <v>98</v>
      </c>
      <c r="G80" s="12" t="s">
        <v>105</v>
      </c>
      <c r="H80" s="622"/>
      <c r="I80" s="622"/>
      <c r="J80" s="299"/>
      <c r="K80" s="299"/>
      <c r="L80" s="620">
        <v>7500</v>
      </c>
      <c r="M80" s="299"/>
      <c r="N80" s="299"/>
      <c r="O80" s="620"/>
      <c r="P80" s="299"/>
      <c r="Q80" s="620">
        <v>7500</v>
      </c>
      <c r="R80" s="622"/>
      <c r="S80" s="622"/>
      <c r="T80" s="200" t="s">
        <v>1550</v>
      </c>
    </row>
    <row r="81" spans="1:20" s="36" customFormat="1" ht="81">
      <c r="A81" s="642" t="s">
        <v>106</v>
      </c>
      <c r="B81" s="12"/>
      <c r="C81" s="12"/>
      <c r="D81" s="12"/>
      <c r="E81" s="644"/>
      <c r="F81" s="200"/>
      <c r="G81" s="12"/>
      <c r="H81" s="360"/>
      <c r="I81" s="360"/>
      <c r="J81" s="604"/>
      <c r="K81" s="604"/>
      <c r="L81" s="645"/>
      <c r="M81" s="604"/>
      <c r="N81" s="604"/>
      <c r="O81" s="645"/>
      <c r="P81" s="604"/>
      <c r="Q81" s="360"/>
      <c r="R81" s="360"/>
      <c r="S81" s="360"/>
      <c r="T81" s="200" t="s">
        <v>1550</v>
      </c>
    </row>
    <row r="82" spans="1:20" s="36" customFormat="1" ht="81">
      <c r="A82" s="642" t="s">
        <v>107</v>
      </c>
      <c r="B82" s="371" t="s">
        <v>108</v>
      </c>
      <c r="C82" s="12" t="s">
        <v>109</v>
      </c>
      <c r="D82" s="12" t="s">
        <v>110</v>
      </c>
      <c r="E82" s="643">
        <v>4900</v>
      </c>
      <c r="F82" s="200" t="s">
        <v>98</v>
      </c>
      <c r="G82" s="12" t="s">
        <v>111</v>
      </c>
      <c r="H82" s="360"/>
      <c r="I82" s="360"/>
      <c r="J82" s="360"/>
      <c r="K82" s="360"/>
      <c r="L82" s="360"/>
      <c r="M82" s="604">
        <v>2450</v>
      </c>
      <c r="N82" s="360"/>
      <c r="O82" s="360"/>
      <c r="P82" s="360"/>
      <c r="Q82" s="604"/>
      <c r="R82" s="604">
        <v>2450</v>
      </c>
      <c r="S82" s="360"/>
      <c r="T82" s="200" t="s">
        <v>1550</v>
      </c>
    </row>
    <row r="83" spans="1:20" s="36" customFormat="1" ht="60.75">
      <c r="A83" s="642" t="s">
        <v>112</v>
      </c>
      <c r="B83" s="371"/>
      <c r="C83" s="12"/>
      <c r="D83" s="12"/>
      <c r="E83" s="644"/>
      <c r="F83" s="200"/>
      <c r="G83" s="12"/>
      <c r="H83" s="360"/>
      <c r="I83" s="360"/>
      <c r="J83" s="360"/>
      <c r="K83" s="360"/>
      <c r="L83" s="360"/>
      <c r="M83" s="604"/>
      <c r="N83" s="360"/>
      <c r="O83" s="360"/>
      <c r="P83" s="360"/>
      <c r="Q83" s="604"/>
      <c r="R83" s="604"/>
      <c r="S83" s="360"/>
      <c r="T83" s="200" t="s">
        <v>1550</v>
      </c>
    </row>
    <row r="84" spans="1:20" s="36" customFormat="1">
      <c r="A84" s="720" t="s">
        <v>0</v>
      </c>
      <c r="B84" s="720" t="s">
        <v>1</v>
      </c>
      <c r="C84" s="720" t="s">
        <v>17</v>
      </c>
      <c r="D84" s="720" t="s">
        <v>18</v>
      </c>
      <c r="E84" s="720" t="s">
        <v>2</v>
      </c>
      <c r="F84" s="720"/>
      <c r="G84" s="720" t="s">
        <v>19</v>
      </c>
      <c r="H84" s="720" t="s">
        <v>3</v>
      </c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 t="s">
        <v>20</v>
      </c>
    </row>
    <row r="85" spans="1:20" s="36" customFormat="1">
      <c r="A85" s="720"/>
      <c r="B85" s="720"/>
      <c r="C85" s="720"/>
      <c r="D85" s="720"/>
      <c r="E85" s="720" t="s">
        <v>21</v>
      </c>
      <c r="F85" s="720" t="s">
        <v>4</v>
      </c>
      <c r="G85" s="720"/>
      <c r="H85" s="720" t="s">
        <v>5</v>
      </c>
      <c r="I85" s="720" t="s">
        <v>6</v>
      </c>
      <c r="J85" s="720" t="s">
        <v>7</v>
      </c>
      <c r="K85" s="720" t="s">
        <v>8</v>
      </c>
      <c r="L85" s="720" t="s">
        <v>9</v>
      </c>
      <c r="M85" s="720" t="s">
        <v>10</v>
      </c>
      <c r="N85" s="720" t="s">
        <v>11</v>
      </c>
      <c r="O85" s="720" t="s">
        <v>12</v>
      </c>
      <c r="P85" s="720" t="s">
        <v>13</v>
      </c>
      <c r="Q85" s="720" t="s">
        <v>14</v>
      </c>
      <c r="R85" s="720" t="s">
        <v>15</v>
      </c>
      <c r="S85" s="720" t="s">
        <v>16</v>
      </c>
      <c r="T85" s="720"/>
    </row>
    <row r="86" spans="1:20" s="36" customFormat="1">
      <c r="A86" s="720"/>
      <c r="B86" s="720"/>
      <c r="C86" s="720"/>
      <c r="D86" s="720"/>
      <c r="E86" s="720"/>
      <c r="F86" s="720"/>
      <c r="G86" s="720"/>
      <c r="H86" s="720"/>
      <c r="I86" s="720"/>
      <c r="J86" s="720"/>
      <c r="K86" s="720"/>
      <c r="L86" s="720"/>
      <c r="M86" s="720"/>
      <c r="N86" s="720"/>
      <c r="O86" s="720"/>
      <c r="P86" s="720"/>
      <c r="Q86" s="720"/>
      <c r="R86" s="720"/>
      <c r="S86" s="720"/>
      <c r="T86" s="720"/>
    </row>
    <row r="87" spans="1:20" s="36" customFormat="1">
      <c r="A87" s="646" t="s">
        <v>113</v>
      </c>
      <c r="B87" s="371"/>
      <c r="C87" s="12"/>
      <c r="D87" s="12"/>
      <c r="E87" s="647"/>
      <c r="F87" s="200"/>
      <c r="G87" s="18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200"/>
    </row>
    <row r="88" spans="1:20" s="36" customFormat="1" ht="101.25">
      <c r="A88" s="642" t="s">
        <v>114</v>
      </c>
      <c r="B88" s="12" t="s">
        <v>115</v>
      </c>
      <c r="C88" s="12" t="s">
        <v>116</v>
      </c>
      <c r="D88" s="12" t="s">
        <v>110</v>
      </c>
      <c r="E88" s="644"/>
      <c r="F88" s="200" t="s">
        <v>98</v>
      </c>
      <c r="G88" s="12" t="s">
        <v>117</v>
      </c>
      <c r="H88" s="360"/>
      <c r="I88" s="360"/>
      <c r="J88" s="360"/>
      <c r="K88" s="360"/>
      <c r="L88" s="360"/>
      <c r="M88" s="360"/>
      <c r="N88" s="360"/>
      <c r="O88" s="360"/>
      <c r="P88" s="604"/>
      <c r="Q88" s="360"/>
      <c r="R88" s="360"/>
      <c r="S88" s="360"/>
      <c r="T88" s="371" t="s">
        <v>1550</v>
      </c>
    </row>
    <row r="89" spans="1:20" s="36" customFormat="1" ht="81">
      <c r="A89" s="642" t="s">
        <v>106</v>
      </c>
      <c r="B89" s="12"/>
      <c r="C89" s="12"/>
      <c r="D89" s="12"/>
      <c r="E89" s="643">
        <v>5760</v>
      </c>
      <c r="F89" s="200"/>
      <c r="G89" s="12"/>
      <c r="H89" s="360"/>
      <c r="I89" s="360"/>
      <c r="J89" s="360"/>
      <c r="K89" s="360"/>
      <c r="L89" s="360"/>
      <c r="M89" s="360"/>
      <c r="N89" s="360"/>
      <c r="O89" s="360"/>
      <c r="P89" s="604"/>
      <c r="Q89" s="620">
        <v>5760</v>
      </c>
      <c r="R89" s="360"/>
      <c r="S89" s="360"/>
      <c r="T89" s="200" t="s">
        <v>1550</v>
      </c>
    </row>
    <row r="90" spans="1:20" s="36" customFormat="1" ht="81">
      <c r="A90" s="642" t="s">
        <v>118</v>
      </c>
      <c r="B90" s="12" t="s">
        <v>119</v>
      </c>
      <c r="C90" s="12" t="s">
        <v>120</v>
      </c>
      <c r="D90" s="12" t="s">
        <v>110</v>
      </c>
      <c r="E90" s="648"/>
      <c r="F90" s="200" t="s">
        <v>98</v>
      </c>
      <c r="G90" s="12" t="s">
        <v>121</v>
      </c>
      <c r="H90" s="360"/>
      <c r="I90" s="604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200" t="s">
        <v>122</v>
      </c>
    </row>
    <row r="91" spans="1:20" s="36" customFormat="1" ht="60.75">
      <c r="A91" s="642" t="s">
        <v>123</v>
      </c>
      <c r="B91" s="12"/>
      <c r="C91" s="12"/>
      <c r="D91" s="12"/>
      <c r="E91" s="648"/>
      <c r="F91" s="200"/>
      <c r="G91" s="12"/>
      <c r="H91" s="360"/>
      <c r="I91" s="604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200" t="s">
        <v>1550</v>
      </c>
    </row>
    <row r="92" spans="1:20" s="36" customFormat="1">
      <c r="A92" s="373" t="s">
        <v>124</v>
      </c>
      <c r="B92" s="18"/>
      <c r="C92" s="18"/>
      <c r="D92" s="12"/>
      <c r="E92" s="307"/>
      <c r="F92" s="200"/>
      <c r="G92" s="18"/>
      <c r="H92" s="645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200"/>
    </row>
    <row r="93" spans="1:20" s="36" customFormat="1" ht="222.75">
      <c r="A93" s="374" t="s">
        <v>1712</v>
      </c>
      <c r="B93" s="12" t="s">
        <v>126</v>
      </c>
      <c r="C93" s="12" t="s">
        <v>127</v>
      </c>
      <c r="D93" s="12" t="s">
        <v>128</v>
      </c>
      <c r="E93" s="135">
        <v>8400</v>
      </c>
      <c r="F93" s="200" t="s">
        <v>98</v>
      </c>
      <c r="G93" s="12" t="s">
        <v>129</v>
      </c>
      <c r="H93" s="645"/>
      <c r="I93" s="604"/>
      <c r="J93" s="604"/>
      <c r="K93" s="604"/>
      <c r="L93" s="604">
        <v>2800</v>
      </c>
      <c r="M93" s="604"/>
      <c r="N93" s="604"/>
      <c r="O93" s="604">
        <v>2800</v>
      </c>
      <c r="P93" s="604"/>
      <c r="Q93" s="604">
        <v>2800</v>
      </c>
      <c r="R93" s="604"/>
      <c r="S93" s="604"/>
      <c r="T93" s="200" t="s">
        <v>1550</v>
      </c>
    </row>
    <row r="94" spans="1:20" s="36" customFormat="1">
      <c r="A94" s="720" t="s">
        <v>0</v>
      </c>
      <c r="B94" s="720" t="s">
        <v>1</v>
      </c>
      <c r="C94" s="720" t="s">
        <v>17</v>
      </c>
      <c r="D94" s="720" t="s">
        <v>18</v>
      </c>
      <c r="E94" s="720" t="s">
        <v>2</v>
      </c>
      <c r="F94" s="720"/>
      <c r="G94" s="720" t="s">
        <v>19</v>
      </c>
      <c r="H94" s="720" t="s">
        <v>3</v>
      </c>
      <c r="I94" s="720"/>
      <c r="J94" s="720"/>
      <c r="K94" s="720"/>
      <c r="L94" s="720"/>
      <c r="M94" s="720"/>
      <c r="N94" s="720"/>
      <c r="O94" s="720"/>
      <c r="P94" s="720"/>
      <c r="Q94" s="720"/>
      <c r="R94" s="720"/>
      <c r="S94" s="720"/>
      <c r="T94" s="720" t="s">
        <v>20</v>
      </c>
    </row>
    <row r="95" spans="1:20" s="36" customFormat="1">
      <c r="A95" s="720"/>
      <c r="B95" s="720"/>
      <c r="C95" s="720"/>
      <c r="D95" s="720"/>
      <c r="E95" s="720" t="s">
        <v>21</v>
      </c>
      <c r="F95" s="720" t="s">
        <v>4</v>
      </c>
      <c r="G95" s="720"/>
      <c r="H95" s="720" t="s">
        <v>5</v>
      </c>
      <c r="I95" s="720" t="s">
        <v>6</v>
      </c>
      <c r="J95" s="720" t="s">
        <v>7</v>
      </c>
      <c r="K95" s="720" t="s">
        <v>8</v>
      </c>
      <c r="L95" s="720" t="s">
        <v>9</v>
      </c>
      <c r="M95" s="720" t="s">
        <v>10</v>
      </c>
      <c r="N95" s="720" t="s">
        <v>11</v>
      </c>
      <c r="O95" s="720" t="s">
        <v>12</v>
      </c>
      <c r="P95" s="720" t="s">
        <v>13</v>
      </c>
      <c r="Q95" s="720" t="s">
        <v>14</v>
      </c>
      <c r="R95" s="720" t="s">
        <v>15</v>
      </c>
      <c r="S95" s="720" t="s">
        <v>16</v>
      </c>
      <c r="T95" s="720"/>
    </row>
    <row r="96" spans="1:20" s="36" customFormat="1">
      <c r="A96" s="720"/>
      <c r="B96" s="720"/>
      <c r="C96" s="720"/>
      <c r="D96" s="720"/>
      <c r="E96" s="720"/>
      <c r="F96" s="720"/>
      <c r="G96" s="720"/>
      <c r="H96" s="720"/>
      <c r="I96" s="720"/>
      <c r="J96" s="720"/>
      <c r="K96" s="720"/>
      <c r="L96" s="720"/>
      <c r="M96" s="720"/>
      <c r="N96" s="720"/>
      <c r="O96" s="720"/>
      <c r="P96" s="720"/>
      <c r="Q96" s="720"/>
      <c r="R96" s="720"/>
      <c r="S96" s="720"/>
      <c r="T96" s="720"/>
    </row>
    <row r="97" spans="1:20" s="36" customFormat="1">
      <c r="A97" s="160" t="s">
        <v>130</v>
      </c>
      <c r="B97" s="12"/>
      <c r="C97" s="12"/>
      <c r="D97" s="12"/>
      <c r="E97" s="637"/>
      <c r="F97" s="603"/>
      <c r="G97" s="210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210"/>
    </row>
    <row r="98" spans="1:20" s="36" customFormat="1" ht="222.75">
      <c r="A98" s="12" t="s">
        <v>131</v>
      </c>
      <c r="B98" s="12" t="s">
        <v>132</v>
      </c>
      <c r="C98" s="12" t="s">
        <v>133</v>
      </c>
      <c r="D98" s="12" t="s">
        <v>104</v>
      </c>
      <c r="E98" s="643">
        <v>27150</v>
      </c>
      <c r="F98" s="200" t="s">
        <v>98</v>
      </c>
      <c r="G98" s="12" t="s">
        <v>134</v>
      </c>
      <c r="H98" s="620"/>
      <c r="I98" s="620"/>
      <c r="J98" s="620"/>
      <c r="K98" s="620"/>
      <c r="L98" s="631">
        <v>2800</v>
      </c>
      <c r="M98" s="631"/>
      <c r="N98" s="631"/>
      <c r="O98" s="631"/>
      <c r="P98" s="631"/>
      <c r="Q98" s="631">
        <v>24350</v>
      </c>
      <c r="R98" s="620"/>
      <c r="S98" s="620"/>
      <c r="T98" s="12" t="s">
        <v>1550</v>
      </c>
    </row>
    <row r="99" spans="1:20" s="36" customFormat="1">
      <c r="A99" s="209" t="s">
        <v>135</v>
      </c>
      <c r="B99" s="603"/>
      <c r="C99" s="603"/>
      <c r="D99" s="603"/>
      <c r="E99" s="649"/>
      <c r="F99" s="603"/>
      <c r="G99" s="603"/>
      <c r="H99" s="645"/>
      <c r="I99" s="645"/>
      <c r="J99" s="645"/>
      <c r="K99" s="650"/>
      <c r="L99" s="645"/>
      <c r="M99" s="645"/>
      <c r="N99" s="645"/>
      <c r="O99" s="645"/>
      <c r="P99" s="645"/>
      <c r="Q99" s="645"/>
      <c r="R99" s="645"/>
      <c r="S99" s="645"/>
      <c r="T99" s="12"/>
    </row>
    <row r="100" spans="1:20" s="36" customFormat="1" ht="182.25">
      <c r="A100" s="12" t="s">
        <v>136</v>
      </c>
      <c r="B100" s="12" t="s">
        <v>137</v>
      </c>
      <c r="C100" s="12"/>
      <c r="D100" s="12" t="s">
        <v>138</v>
      </c>
      <c r="E100" s="603"/>
      <c r="F100" s="200"/>
      <c r="G100" s="12" t="s">
        <v>139</v>
      </c>
      <c r="H100" s="645"/>
      <c r="I100" s="645"/>
      <c r="J100" s="645"/>
      <c r="K100" s="650"/>
      <c r="L100" s="645"/>
      <c r="M100" s="645"/>
      <c r="N100" s="645"/>
      <c r="O100" s="645"/>
      <c r="P100" s="645"/>
      <c r="Q100" s="645"/>
      <c r="R100" s="645"/>
      <c r="S100" s="645"/>
      <c r="T100" s="200" t="s">
        <v>1596</v>
      </c>
    </row>
    <row r="101" spans="1:20" s="36" customFormat="1">
      <c r="A101" s="720" t="s">
        <v>0</v>
      </c>
      <c r="B101" s="720" t="s">
        <v>1</v>
      </c>
      <c r="C101" s="720" t="s">
        <v>17</v>
      </c>
      <c r="D101" s="720" t="s">
        <v>18</v>
      </c>
      <c r="E101" s="720" t="s">
        <v>2</v>
      </c>
      <c r="F101" s="720"/>
      <c r="G101" s="720" t="s">
        <v>19</v>
      </c>
      <c r="H101" s="720" t="s">
        <v>3</v>
      </c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 t="s">
        <v>20</v>
      </c>
    </row>
    <row r="102" spans="1:20" s="36" customFormat="1">
      <c r="A102" s="720"/>
      <c r="B102" s="720"/>
      <c r="C102" s="720"/>
      <c r="D102" s="720"/>
      <c r="E102" s="720" t="s">
        <v>21</v>
      </c>
      <c r="F102" s="720" t="s">
        <v>4</v>
      </c>
      <c r="G102" s="720"/>
      <c r="H102" s="720" t="s">
        <v>5</v>
      </c>
      <c r="I102" s="720" t="s">
        <v>6</v>
      </c>
      <c r="J102" s="720" t="s">
        <v>7</v>
      </c>
      <c r="K102" s="720" t="s">
        <v>8</v>
      </c>
      <c r="L102" s="720" t="s">
        <v>9</v>
      </c>
      <c r="M102" s="720" t="s">
        <v>10</v>
      </c>
      <c r="N102" s="720" t="s">
        <v>11</v>
      </c>
      <c r="O102" s="720" t="s">
        <v>12</v>
      </c>
      <c r="P102" s="720" t="s">
        <v>13</v>
      </c>
      <c r="Q102" s="720" t="s">
        <v>14</v>
      </c>
      <c r="R102" s="720" t="s">
        <v>15</v>
      </c>
      <c r="S102" s="720" t="s">
        <v>16</v>
      </c>
      <c r="T102" s="720"/>
    </row>
    <row r="103" spans="1:20" s="36" customFormat="1">
      <c r="A103" s="720"/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</row>
    <row r="104" spans="1:20" s="36" customFormat="1">
      <c r="A104" s="322" t="s">
        <v>140</v>
      </c>
      <c r="B104" s="12"/>
      <c r="C104" s="603"/>
      <c r="D104" s="651"/>
      <c r="E104" s="649"/>
      <c r="F104" s="603"/>
      <c r="G104" s="603"/>
      <c r="H104" s="645"/>
      <c r="I104" s="645"/>
      <c r="J104" s="645"/>
      <c r="K104" s="645"/>
      <c r="L104" s="645"/>
      <c r="M104" s="645"/>
      <c r="N104" s="645"/>
      <c r="O104" s="645"/>
      <c r="P104" s="645"/>
      <c r="Q104" s="645"/>
      <c r="R104" s="645"/>
      <c r="S104" s="645"/>
      <c r="T104" s="12"/>
    </row>
    <row r="105" spans="1:20" s="36" customFormat="1" ht="60.75">
      <c r="A105" s="437" t="s">
        <v>141</v>
      </c>
      <c r="B105" s="216" t="s">
        <v>1682</v>
      </c>
      <c r="C105" s="12" t="s">
        <v>142</v>
      </c>
      <c r="D105" s="140" t="s">
        <v>143</v>
      </c>
      <c r="E105" s="648">
        <v>69580</v>
      </c>
      <c r="F105" s="200" t="s">
        <v>98</v>
      </c>
      <c r="G105" s="12" t="s">
        <v>144</v>
      </c>
      <c r="H105" s="631"/>
      <c r="I105" s="631"/>
      <c r="J105" s="631"/>
      <c r="K105" s="631"/>
      <c r="L105" s="631">
        <v>69580</v>
      </c>
      <c r="M105" s="631"/>
      <c r="N105" s="631"/>
      <c r="O105" s="631"/>
      <c r="P105" s="631"/>
      <c r="Q105" s="631"/>
      <c r="R105" s="631"/>
      <c r="S105" s="631"/>
      <c r="T105" s="200" t="s">
        <v>1550</v>
      </c>
    </row>
    <row r="106" spans="1:20" s="36" customFormat="1" ht="141.75">
      <c r="A106" s="12" t="s">
        <v>145</v>
      </c>
      <c r="B106" s="216"/>
      <c r="C106" s="12"/>
      <c r="D106" s="140"/>
      <c r="E106" s="648">
        <v>18200</v>
      </c>
      <c r="F106" s="200" t="s">
        <v>98</v>
      </c>
      <c r="G106" s="12" t="s">
        <v>146</v>
      </c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631">
        <v>18200</v>
      </c>
      <c r="T106" s="200" t="s">
        <v>1550</v>
      </c>
    </row>
    <row r="107" spans="1:20" s="36" customFormat="1">
      <c r="A107" s="209" t="s">
        <v>147</v>
      </c>
      <c r="B107" s="12"/>
      <c r="C107" s="12"/>
      <c r="D107" s="603"/>
      <c r="E107" s="637"/>
      <c r="F107" s="603"/>
      <c r="G107" s="603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12"/>
    </row>
    <row r="108" spans="1:20" s="36" customFormat="1" ht="101.25">
      <c r="A108" s="374" t="s">
        <v>1592</v>
      </c>
      <c r="B108" s="12" t="s">
        <v>148</v>
      </c>
      <c r="C108" s="12" t="s">
        <v>149</v>
      </c>
      <c r="D108" s="12" t="s">
        <v>150</v>
      </c>
      <c r="E108" s="307">
        <v>14400</v>
      </c>
      <c r="F108" s="200" t="s">
        <v>98</v>
      </c>
      <c r="G108" s="12" t="s">
        <v>151</v>
      </c>
      <c r="H108" s="645"/>
      <c r="I108" s="604"/>
      <c r="J108" s="604">
        <v>3600</v>
      </c>
      <c r="K108" s="604"/>
      <c r="L108" s="604"/>
      <c r="M108" s="604">
        <v>3600</v>
      </c>
      <c r="N108" s="604"/>
      <c r="O108" s="604"/>
      <c r="P108" s="604">
        <v>3600</v>
      </c>
      <c r="Q108" s="604"/>
      <c r="R108" s="604"/>
      <c r="S108" s="604">
        <v>3600</v>
      </c>
      <c r="T108" s="200" t="s">
        <v>1550</v>
      </c>
    </row>
    <row r="109" spans="1:20" s="36" customFormat="1">
      <c r="A109" s="209" t="s">
        <v>152</v>
      </c>
      <c r="B109" s="79"/>
      <c r="C109" s="79"/>
      <c r="D109" s="79"/>
      <c r="E109" s="79"/>
      <c r="F109" s="79"/>
      <c r="G109" s="79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9"/>
    </row>
    <row r="110" spans="1:20" s="36" customFormat="1" ht="60.75">
      <c r="A110" s="642" t="s">
        <v>153</v>
      </c>
      <c r="B110" s="371" t="s">
        <v>154</v>
      </c>
      <c r="C110" s="12" t="s">
        <v>155</v>
      </c>
      <c r="D110" s="642" t="s">
        <v>156</v>
      </c>
      <c r="E110" s="307"/>
      <c r="F110" s="66"/>
      <c r="G110" s="12" t="s">
        <v>157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200" t="s">
        <v>1550</v>
      </c>
    </row>
    <row r="111" spans="1:20" s="36" customFormat="1" ht="101.25">
      <c r="A111" s="642" t="s">
        <v>158</v>
      </c>
      <c r="B111" s="371" t="s">
        <v>159</v>
      </c>
      <c r="C111" s="371" t="s">
        <v>160</v>
      </c>
      <c r="D111" s="12" t="s">
        <v>161</v>
      </c>
      <c r="E111" s="79"/>
      <c r="F111" s="66"/>
      <c r="G111" s="12" t="s">
        <v>162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200" t="s">
        <v>1550</v>
      </c>
    </row>
    <row r="112" spans="1:20" s="36" customFormat="1" ht="60.75">
      <c r="A112" s="371" t="s">
        <v>163</v>
      </c>
      <c r="B112" s="371" t="s">
        <v>164</v>
      </c>
      <c r="C112" s="12" t="s">
        <v>165</v>
      </c>
      <c r="D112" s="12" t="s">
        <v>166</v>
      </c>
      <c r="E112" s="79"/>
      <c r="F112" s="66"/>
      <c r="G112" s="364">
        <v>22494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200" t="s">
        <v>1550</v>
      </c>
    </row>
    <row r="113" spans="1:20" s="36" customFormat="1">
      <c r="A113" s="720" t="s">
        <v>0</v>
      </c>
      <c r="B113" s="720" t="s">
        <v>1</v>
      </c>
      <c r="C113" s="720" t="s">
        <v>17</v>
      </c>
      <c r="D113" s="720" t="s">
        <v>18</v>
      </c>
      <c r="E113" s="720" t="s">
        <v>2</v>
      </c>
      <c r="F113" s="720"/>
      <c r="G113" s="720" t="s">
        <v>19</v>
      </c>
      <c r="H113" s="720" t="s">
        <v>3</v>
      </c>
      <c r="I113" s="720"/>
      <c r="J113" s="720"/>
      <c r="K113" s="720"/>
      <c r="L113" s="720"/>
      <c r="M113" s="720"/>
      <c r="N113" s="720"/>
      <c r="O113" s="720"/>
      <c r="P113" s="720"/>
      <c r="Q113" s="720"/>
      <c r="R113" s="720"/>
      <c r="S113" s="720"/>
      <c r="T113" s="720" t="s">
        <v>20</v>
      </c>
    </row>
    <row r="114" spans="1:20" s="36" customFormat="1">
      <c r="A114" s="720"/>
      <c r="B114" s="720"/>
      <c r="C114" s="720"/>
      <c r="D114" s="720"/>
      <c r="E114" s="720" t="s">
        <v>21</v>
      </c>
      <c r="F114" s="720" t="s">
        <v>4</v>
      </c>
      <c r="G114" s="720"/>
      <c r="H114" s="720" t="s">
        <v>5</v>
      </c>
      <c r="I114" s="720" t="s">
        <v>6</v>
      </c>
      <c r="J114" s="720" t="s">
        <v>7</v>
      </c>
      <c r="K114" s="720" t="s">
        <v>8</v>
      </c>
      <c r="L114" s="720" t="s">
        <v>9</v>
      </c>
      <c r="M114" s="720" t="s">
        <v>10</v>
      </c>
      <c r="N114" s="720" t="s">
        <v>11</v>
      </c>
      <c r="O114" s="720" t="s">
        <v>12</v>
      </c>
      <c r="P114" s="720" t="s">
        <v>13</v>
      </c>
      <c r="Q114" s="720" t="s">
        <v>14</v>
      </c>
      <c r="R114" s="720" t="s">
        <v>15</v>
      </c>
      <c r="S114" s="720" t="s">
        <v>16</v>
      </c>
      <c r="T114" s="720"/>
    </row>
    <row r="115" spans="1:20" s="36" customFormat="1">
      <c r="A115" s="720"/>
      <c r="B115" s="720"/>
      <c r="C115" s="720"/>
      <c r="D115" s="720"/>
      <c r="E115" s="720"/>
      <c r="F115" s="720"/>
      <c r="G115" s="720"/>
      <c r="H115" s="720"/>
      <c r="I115" s="720"/>
      <c r="J115" s="720"/>
      <c r="K115" s="720"/>
      <c r="L115" s="720"/>
      <c r="M115" s="720"/>
      <c r="N115" s="720"/>
      <c r="O115" s="720"/>
      <c r="P115" s="720"/>
      <c r="Q115" s="720"/>
      <c r="R115" s="720"/>
      <c r="S115" s="720"/>
      <c r="T115" s="720"/>
    </row>
    <row r="116" spans="1:20" s="36" customFormat="1" ht="81">
      <c r="A116" s="12" t="s">
        <v>167</v>
      </c>
      <c r="B116" s="12" t="s">
        <v>168</v>
      </c>
      <c r="C116" s="12" t="s">
        <v>169</v>
      </c>
      <c r="D116" s="12" t="s">
        <v>170</v>
      </c>
      <c r="E116" s="307"/>
      <c r="F116" s="66"/>
      <c r="G116" s="364">
        <v>22494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200" t="s">
        <v>1550</v>
      </c>
    </row>
    <row r="117" spans="1:20" s="337" customFormat="1" ht="54">
      <c r="A117" s="720" t="s">
        <v>55</v>
      </c>
      <c r="B117" s="720"/>
      <c r="C117" s="720"/>
      <c r="D117" s="720"/>
      <c r="E117" s="652">
        <f>SUM(E78:E116)</f>
        <v>379390</v>
      </c>
      <c r="F117" s="372" t="s">
        <v>98</v>
      </c>
      <c r="G117" s="121"/>
      <c r="H117" s="220">
        <f t="shared" ref="H117:S117" si="0">H78+H80+H81+H82+H83+H88+H89+H90+H91+H93+H98+H100+H105+H106+H108+H110+H111+H112+H116</f>
        <v>18000</v>
      </c>
      <c r="I117" s="220">
        <f t="shared" si="0"/>
        <v>18000</v>
      </c>
      <c r="J117" s="220">
        <f t="shared" si="0"/>
        <v>21600</v>
      </c>
      <c r="K117" s="220">
        <f t="shared" si="0"/>
        <v>18000</v>
      </c>
      <c r="L117" s="220">
        <f t="shared" si="0"/>
        <v>100680</v>
      </c>
      <c r="M117" s="220">
        <f t="shared" si="0"/>
        <v>24050</v>
      </c>
      <c r="N117" s="220">
        <f t="shared" si="0"/>
        <v>18000</v>
      </c>
      <c r="O117" s="220">
        <f t="shared" si="0"/>
        <v>20800</v>
      </c>
      <c r="P117" s="220">
        <f t="shared" si="0"/>
        <v>21600</v>
      </c>
      <c r="Q117" s="220">
        <f t="shared" si="0"/>
        <v>58410</v>
      </c>
      <c r="R117" s="220">
        <f t="shared" si="0"/>
        <v>20450</v>
      </c>
      <c r="S117" s="220">
        <f t="shared" si="0"/>
        <v>39800</v>
      </c>
      <c r="T117" s="219"/>
    </row>
    <row r="118" spans="1:20" s="36" customFormat="1" ht="40.5">
      <c r="A118" s="723" t="s">
        <v>171</v>
      </c>
      <c r="B118" s="723"/>
      <c r="C118" s="723"/>
      <c r="D118" s="723"/>
      <c r="E118" s="653">
        <v>216000</v>
      </c>
      <c r="F118" s="200" t="s">
        <v>98</v>
      </c>
      <c r="G118" s="79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9"/>
    </row>
    <row r="119" spans="1:20" s="36" customFormat="1" ht="40.5">
      <c r="A119" s="723" t="s">
        <v>172</v>
      </c>
      <c r="B119" s="723"/>
      <c r="C119" s="723"/>
      <c r="D119" s="723"/>
      <c r="E119" s="144">
        <f>E117-E118</f>
        <v>163390</v>
      </c>
      <c r="F119" s="200" t="s">
        <v>98</v>
      </c>
      <c r="G119" s="79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9"/>
    </row>
    <row r="120" spans="1:20" ht="22.5" customHeight="1">
      <c r="A120" s="33"/>
      <c r="B120" s="33"/>
      <c r="C120" s="33"/>
      <c r="D120" s="33"/>
      <c r="E120" s="33"/>
      <c r="F120" s="33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3"/>
    </row>
    <row r="156" spans="1:1">
      <c r="A156" s="8" t="s">
        <v>298</v>
      </c>
    </row>
  </sheetData>
  <mergeCells count="116">
    <mergeCell ref="T113:T115"/>
    <mergeCell ref="E114:E115"/>
    <mergeCell ref="F114:F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A113:A115"/>
    <mergeCell ref="B113:B115"/>
    <mergeCell ref="C113:C115"/>
    <mergeCell ref="D113:D115"/>
    <mergeCell ref="E113:F113"/>
    <mergeCell ref="G113:G115"/>
    <mergeCell ref="H113:S113"/>
    <mergeCell ref="G101:G103"/>
    <mergeCell ref="H101:S101"/>
    <mergeCell ref="A101:A103"/>
    <mergeCell ref="B101:B103"/>
    <mergeCell ref="C101:C103"/>
    <mergeCell ref="D101:D103"/>
    <mergeCell ref="T101:T103"/>
    <mergeCell ref="E102:E103"/>
    <mergeCell ref="F102:F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E101:F101"/>
    <mergeCell ref="S102:S103"/>
    <mergeCell ref="T94:T96"/>
    <mergeCell ref="E95:E96"/>
    <mergeCell ref="F95:F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M85:M86"/>
    <mergeCell ref="N85:N86"/>
    <mergeCell ref="O85:O86"/>
    <mergeCell ref="P85:P86"/>
    <mergeCell ref="Q85:Q86"/>
    <mergeCell ref="R85:R86"/>
    <mergeCell ref="E84:F84"/>
    <mergeCell ref="S85:S86"/>
    <mergeCell ref="A94:A96"/>
    <mergeCell ref="B94:B96"/>
    <mergeCell ref="C94:C96"/>
    <mergeCell ref="D94:D96"/>
    <mergeCell ref="E94:F94"/>
    <mergeCell ref="G94:G96"/>
    <mergeCell ref="H94:S94"/>
    <mergeCell ref="G84:G86"/>
    <mergeCell ref="H84:S84"/>
    <mergeCell ref="A84:A86"/>
    <mergeCell ref="B84:B86"/>
    <mergeCell ref="C84:C86"/>
    <mergeCell ref="D84:D86"/>
    <mergeCell ref="A118:D118"/>
    <mergeCell ref="A119:D119"/>
    <mergeCell ref="A117:D117"/>
    <mergeCell ref="A70:T70"/>
    <mergeCell ref="A71:D71"/>
    <mergeCell ref="A73:A75"/>
    <mergeCell ref="B73:B75"/>
    <mergeCell ref="C73:C75"/>
    <mergeCell ref="D73:D75"/>
    <mergeCell ref="E73:F73"/>
    <mergeCell ref="G73:G75"/>
    <mergeCell ref="H73:S73"/>
    <mergeCell ref="T73:T75"/>
    <mergeCell ref="E74:E75"/>
    <mergeCell ref="F74:F75"/>
    <mergeCell ref="H74:H75"/>
    <mergeCell ref="T84:T86"/>
    <mergeCell ref="E85:E86"/>
    <mergeCell ref="F85:F86"/>
    <mergeCell ref="H85:H86"/>
    <mergeCell ref="I85:I86"/>
    <mergeCell ref="J85:J86"/>
    <mergeCell ref="K85:K86"/>
    <mergeCell ref="L85:L86"/>
    <mergeCell ref="A16:T16"/>
    <mergeCell ref="S74:S75"/>
    <mergeCell ref="L74:L75"/>
    <mergeCell ref="M74:M75"/>
    <mergeCell ref="N74:N75"/>
    <mergeCell ref="O74:O75"/>
    <mergeCell ref="P74:P75"/>
    <mergeCell ref="I74:I75"/>
    <mergeCell ref="J74:J75"/>
    <mergeCell ref="K74:K75"/>
    <mergeCell ref="Q74:Q75"/>
    <mergeCell ref="R74:R75"/>
  </mergeCells>
  <pageMargins left="0.23622047244094491" right="0.23622047244094491" top="0.74803149606299213" bottom="0.74803149606299213" header="0.31496062992125984" footer="0.31496062992125984"/>
  <pageSetup paperSize="9" scale="68" firstPageNumber="119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  <rowBreaks count="4" manualBreakCount="4">
    <brk id="83" max="19" man="1"/>
    <brk id="93" max="19" man="1"/>
    <brk id="100" max="19" man="1"/>
    <brk id="112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view="pageBreakPreview" topLeftCell="A93" zoomScale="60" zoomScaleNormal="110" workbookViewId="0">
      <selection activeCell="F107" sqref="F107"/>
    </sheetView>
  </sheetViews>
  <sheetFormatPr defaultColWidth="8.75" defaultRowHeight="20.25"/>
  <cols>
    <col min="1" max="4" width="20.625" style="8" customWidth="1"/>
    <col min="5" max="5" width="12.625" style="8" customWidth="1"/>
    <col min="6" max="7" width="10.625" style="8" customWidth="1"/>
    <col min="8" max="19" width="5.375" style="8" customWidth="1"/>
    <col min="20" max="20" width="12.625" style="8" customWidth="1"/>
    <col min="21" max="16384" width="8.75" style="8"/>
  </cols>
  <sheetData>
    <row r="1" spans="1:20" s="36" customFormat="1"/>
    <row r="2" spans="1:20" s="36" customFormat="1"/>
    <row r="3" spans="1:20" s="36" customFormat="1"/>
    <row r="4" spans="1:20" s="36" customFormat="1"/>
    <row r="5" spans="1:20" s="36" customFormat="1"/>
    <row r="6" spans="1:20" s="36" customFormat="1"/>
    <row r="7" spans="1:20" s="36" customFormat="1"/>
    <row r="8" spans="1:20" s="36" customFormat="1"/>
    <row r="9" spans="1:20" s="36" customFormat="1"/>
    <row r="10" spans="1:20" s="36" customFormat="1"/>
    <row r="11" spans="1:20" s="36" customFormat="1"/>
    <row r="12" spans="1:20" s="36" customFormat="1"/>
    <row r="13" spans="1:20" s="36" customFormat="1"/>
    <row r="14" spans="1:20" s="36" customFormat="1"/>
    <row r="15" spans="1:20" s="36" customFormat="1"/>
    <row r="16" spans="1:20" s="36" customFormat="1" ht="45.75">
      <c r="A16" s="803" t="s">
        <v>75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</row>
    <row r="17" spans="1:20" s="36" customForma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36" customForma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s="36" customForma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s="36" customForma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36" customForma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s="36" customForma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s="36" customForma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36" customForma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s="36" customForma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s="36" customForma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s="36" customForma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 s="36" customForma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 s="36" customForma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 s="36" customFormat="1"/>
    <row r="31" spans="1:20" s="36" customFormat="1"/>
    <row r="32" spans="1:20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pans="1:20" s="36" customFormat="1"/>
    <row r="50" spans="1:20" s="36" customFormat="1"/>
    <row r="51" spans="1:20" s="36" customFormat="1"/>
    <row r="52" spans="1:20" s="36" customFormat="1"/>
    <row r="53" spans="1:20" s="36" customFormat="1"/>
    <row r="54" spans="1:20" s="36" customFormat="1"/>
    <row r="55" spans="1:20" s="36" customFormat="1"/>
    <row r="56" spans="1:20" s="36" customFormat="1"/>
    <row r="57" spans="1:20" s="36" customFormat="1"/>
    <row r="58" spans="1:20" s="36" customFormat="1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</row>
    <row r="59" spans="1:20" s="36" customForma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 s="36" customFormat="1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 s="36" customForma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 s="36" customForma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 s="36" customForma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 s="36" customForma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 s="36" customForma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 s="36" customForma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 s="36" customForma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 s="1" customFormat="1" ht="24">
      <c r="A68" s="715" t="s">
        <v>1301</v>
      </c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N68" s="715"/>
      <c r="O68" s="715"/>
      <c r="P68" s="715"/>
      <c r="Q68" s="715"/>
      <c r="R68" s="715"/>
      <c r="S68" s="715"/>
      <c r="T68" s="715"/>
    </row>
    <row r="69" spans="1:20" s="1" customFormat="1" ht="24">
      <c r="A69" s="829" t="s">
        <v>75</v>
      </c>
      <c r="B69" s="829"/>
      <c r="C69" s="829"/>
      <c r="D69" s="829"/>
    </row>
    <row r="70" spans="1:20" s="1" customFormat="1" ht="10.5" customHeight="1"/>
    <row r="71" spans="1:20" s="36" customFormat="1">
      <c r="A71" s="720" t="s">
        <v>0</v>
      </c>
      <c r="B71" s="720" t="s">
        <v>1</v>
      </c>
      <c r="C71" s="720" t="s">
        <v>17</v>
      </c>
      <c r="D71" s="720" t="s">
        <v>18</v>
      </c>
      <c r="E71" s="720" t="s">
        <v>2</v>
      </c>
      <c r="F71" s="720"/>
      <c r="G71" s="720" t="s">
        <v>19</v>
      </c>
      <c r="H71" s="720" t="s">
        <v>3</v>
      </c>
      <c r="I71" s="720"/>
      <c r="J71" s="720"/>
      <c r="K71" s="720"/>
      <c r="L71" s="720"/>
      <c r="M71" s="720"/>
      <c r="N71" s="720"/>
      <c r="O71" s="720"/>
      <c r="P71" s="720"/>
      <c r="Q71" s="720"/>
      <c r="R71" s="720"/>
      <c r="S71" s="720"/>
      <c r="T71" s="721" t="s">
        <v>20</v>
      </c>
    </row>
    <row r="72" spans="1:20" s="36" customFormat="1">
      <c r="A72" s="720"/>
      <c r="B72" s="720"/>
      <c r="C72" s="720"/>
      <c r="D72" s="720"/>
      <c r="E72" s="720" t="s">
        <v>21</v>
      </c>
      <c r="F72" s="720" t="s">
        <v>4</v>
      </c>
      <c r="G72" s="720"/>
      <c r="H72" s="720" t="s">
        <v>5</v>
      </c>
      <c r="I72" s="720" t="s">
        <v>6</v>
      </c>
      <c r="J72" s="720" t="s">
        <v>7</v>
      </c>
      <c r="K72" s="720" t="s">
        <v>8</v>
      </c>
      <c r="L72" s="720" t="s">
        <v>9</v>
      </c>
      <c r="M72" s="720" t="s">
        <v>10</v>
      </c>
      <c r="N72" s="720" t="s">
        <v>11</v>
      </c>
      <c r="O72" s="720" t="s">
        <v>12</v>
      </c>
      <c r="P72" s="720" t="s">
        <v>13</v>
      </c>
      <c r="Q72" s="720" t="s">
        <v>14</v>
      </c>
      <c r="R72" s="720" t="s">
        <v>15</v>
      </c>
      <c r="S72" s="720" t="s">
        <v>16</v>
      </c>
      <c r="T72" s="722"/>
    </row>
    <row r="73" spans="1:20" s="36" customFormat="1">
      <c r="A73" s="720"/>
      <c r="B73" s="720"/>
      <c r="C73" s="720"/>
      <c r="D73" s="721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54"/>
    </row>
    <row r="74" spans="1:20" ht="81">
      <c r="A74" s="10" t="s">
        <v>77</v>
      </c>
      <c r="B74" s="97" t="s">
        <v>78</v>
      </c>
      <c r="C74" s="10" t="s">
        <v>79</v>
      </c>
      <c r="D74" s="12" t="s">
        <v>1414</v>
      </c>
      <c r="E74" s="98">
        <v>25000</v>
      </c>
      <c r="F74" s="10" t="s">
        <v>858</v>
      </c>
      <c r="G74" s="99" t="s">
        <v>80</v>
      </c>
      <c r="H74" s="100"/>
      <c r="I74" s="100"/>
      <c r="J74" s="100"/>
      <c r="K74" s="100"/>
      <c r="L74" s="100"/>
      <c r="M74" s="100">
        <v>12500</v>
      </c>
      <c r="N74" s="100"/>
      <c r="O74" s="100"/>
      <c r="P74" s="100">
        <v>12500</v>
      </c>
      <c r="Q74" s="100"/>
      <c r="R74" s="100"/>
      <c r="S74" s="100"/>
      <c r="T74" s="10" t="s">
        <v>81</v>
      </c>
    </row>
    <row r="75" spans="1:20" ht="60.75">
      <c r="A75" s="371" t="s">
        <v>1377</v>
      </c>
      <c r="B75" s="11" t="s">
        <v>82</v>
      </c>
      <c r="C75" s="12" t="s">
        <v>79</v>
      </c>
      <c r="D75" s="19" t="s">
        <v>83</v>
      </c>
      <c r="E75" s="20">
        <v>10000</v>
      </c>
      <c r="F75" s="12" t="s">
        <v>858</v>
      </c>
      <c r="G75" s="200" t="s">
        <v>84</v>
      </c>
      <c r="H75" s="14"/>
      <c r="I75" s="14"/>
      <c r="J75" s="14">
        <v>10000</v>
      </c>
      <c r="K75" s="14"/>
      <c r="L75" s="14"/>
      <c r="M75" s="14"/>
      <c r="N75" s="14"/>
      <c r="O75" s="14"/>
      <c r="P75" s="14"/>
      <c r="Q75" s="14"/>
      <c r="R75" s="14"/>
      <c r="S75" s="14"/>
      <c r="T75" s="12" t="s">
        <v>81</v>
      </c>
    </row>
    <row r="76" spans="1:20" ht="54">
      <c r="A76" s="773" t="s">
        <v>55</v>
      </c>
      <c r="B76" s="773"/>
      <c r="C76" s="773"/>
      <c r="D76" s="773"/>
      <c r="E76" s="15">
        <f>SUM(E74:E75)</f>
        <v>35000</v>
      </c>
      <c r="F76" s="16"/>
      <c r="G76" s="16"/>
      <c r="H76" s="17">
        <f t="shared" ref="H76:S76" si="0">SUM(H74:H75)</f>
        <v>0</v>
      </c>
      <c r="I76" s="17">
        <f t="shared" si="0"/>
        <v>0</v>
      </c>
      <c r="J76" s="17">
        <f t="shared" si="0"/>
        <v>10000</v>
      </c>
      <c r="K76" s="17">
        <f t="shared" si="0"/>
        <v>0</v>
      </c>
      <c r="L76" s="17">
        <f t="shared" si="0"/>
        <v>0</v>
      </c>
      <c r="M76" s="17">
        <f t="shared" si="0"/>
        <v>12500</v>
      </c>
      <c r="N76" s="17">
        <f t="shared" si="0"/>
        <v>0</v>
      </c>
      <c r="O76" s="17">
        <f t="shared" si="0"/>
        <v>0</v>
      </c>
      <c r="P76" s="17">
        <f t="shared" si="0"/>
        <v>12500</v>
      </c>
      <c r="Q76" s="17">
        <f t="shared" si="0"/>
        <v>0</v>
      </c>
      <c r="R76" s="17">
        <f t="shared" si="0"/>
        <v>0</v>
      </c>
      <c r="S76" s="17">
        <f t="shared" si="0"/>
        <v>0</v>
      </c>
      <c r="T76" s="18"/>
    </row>
  </sheetData>
  <mergeCells count="26">
    <mergeCell ref="A76:D76"/>
    <mergeCell ref="Q72:Q73"/>
    <mergeCell ref="R72:R73"/>
    <mergeCell ref="A68:T68"/>
    <mergeCell ref="A69:D69"/>
    <mergeCell ref="A71:A73"/>
    <mergeCell ref="B71:B73"/>
    <mergeCell ref="C71:C73"/>
    <mergeCell ref="D71:D73"/>
    <mergeCell ref="T71:T73"/>
    <mergeCell ref="E72:E73"/>
    <mergeCell ref="F72:F73"/>
    <mergeCell ref="H72:H73"/>
    <mergeCell ref="I72:I73"/>
    <mergeCell ref="J72:J73"/>
    <mergeCell ref="K72:K73"/>
    <mergeCell ref="A16:T16"/>
    <mergeCell ref="L72:L73"/>
    <mergeCell ref="M72:M73"/>
    <mergeCell ref="N72:N73"/>
    <mergeCell ref="E71:F71"/>
    <mergeCell ref="G71:G73"/>
    <mergeCell ref="H71:S71"/>
    <mergeCell ref="S72:S73"/>
    <mergeCell ref="O72:O73"/>
    <mergeCell ref="P72:P7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127" fitToHeight="0" orientation="landscape" useFirstPageNumber="1" r:id="rId1"/>
  <headerFooter differentOddEven="1" differentFirst="1">
    <oddFooter>&amp;C&amp;"TH SarabunIT๙,ตัวหนา"&amp;16&amp;P</oddFooter>
    <evenHeader>&amp;C&amp;"TH SarabunIT๙,ตัวหนา"&amp;16&amp;P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4"/>
  <sheetViews>
    <sheetView workbookViewId="0">
      <selection activeCell="A13" sqref="A13"/>
    </sheetView>
  </sheetViews>
  <sheetFormatPr defaultRowHeight="14.25"/>
  <cols>
    <col min="1" max="1" width="125.75" customWidth="1"/>
  </cols>
  <sheetData>
    <row r="13" spans="1:1" ht="60.75">
      <c r="A13" s="683" t="s">
        <v>1626</v>
      </c>
    </row>
    <row r="14" spans="1:1" ht="45.75">
      <c r="A14" s="682" t="s">
        <v>1694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Layout" zoomScaleNormal="100" workbookViewId="0">
      <selection activeCell="G16" sqref="G16:G17"/>
    </sheetView>
  </sheetViews>
  <sheetFormatPr defaultRowHeight="24"/>
  <cols>
    <col min="1" max="3" width="20.625" style="22" customWidth="1"/>
    <col min="4" max="4" width="20.625" style="33" customWidth="1"/>
    <col min="5" max="5" width="12.625" style="22" customWidth="1"/>
    <col min="6" max="6" width="10.625" style="22" customWidth="1"/>
    <col min="7" max="7" width="10.625" style="33" customWidth="1"/>
    <col min="8" max="19" width="5.5" style="33" customWidth="1"/>
    <col min="20" max="20" width="12.625" style="33" customWidth="1"/>
    <col min="21" max="16384" width="9" style="22"/>
  </cols>
  <sheetData>
    <row r="1" spans="1:21" s="36" customFormat="1" ht="23.25">
      <c r="A1" s="717" t="s">
        <v>641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</row>
    <row r="2" spans="1:21" s="36" customFormat="1" ht="20.25">
      <c r="A2" s="718" t="s">
        <v>1309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1:21" s="36" customFormat="1" ht="20.25">
      <c r="A3" s="719" t="s">
        <v>1310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</row>
    <row r="4" spans="1:21" s="36" customFormat="1" ht="20.25">
      <c r="A4" s="718" t="s">
        <v>1343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</row>
    <row r="5" spans="1:21" s="36" customFormat="1" ht="10.5" customHeight="1">
      <c r="A5" s="133"/>
      <c r="B5" s="133"/>
      <c r="C5" s="133"/>
      <c r="D5" s="133"/>
      <c r="E5" s="134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1" s="86" customFormat="1" ht="20.25">
      <c r="A6" s="720" t="s">
        <v>1308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1" s="86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1" s="86" customFormat="1" ht="20.25">
      <c r="A8" s="721"/>
      <c r="B8" s="721"/>
      <c r="C8" s="721"/>
      <c r="D8" s="721"/>
      <c r="E8" s="720"/>
      <c r="F8" s="720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2"/>
    </row>
    <row r="9" spans="1:21" ht="121.5">
      <c r="A9" s="347" t="s">
        <v>1429</v>
      </c>
      <c r="B9" s="11" t="s">
        <v>1338</v>
      </c>
      <c r="C9" s="11" t="s">
        <v>773</v>
      </c>
      <c r="D9" s="11" t="s">
        <v>774</v>
      </c>
      <c r="E9" s="135">
        <v>4800</v>
      </c>
      <c r="F9" s="200" t="s">
        <v>38</v>
      </c>
      <c r="G9" s="136" t="s">
        <v>1050</v>
      </c>
      <c r="H9" s="552"/>
      <c r="I9" s="552"/>
      <c r="J9" s="550">
        <v>4800</v>
      </c>
      <c r="K9" s="552"/>
      <c r="L9" s="552"/>
      <c r="M9" s="552"/>
      <c r="N9" s="552"/>
      <c r="O9" s="552"/>
      <c r="P9" s="550"/>
      <c r="Q9" s="552"/>
      <c r="R9" s="552"/>
      <c r="S9" s="552"/>
      <c r="T9" s="11" t="s">
        <v>1372</v>
      </c>
    </row>
    <row r="10" spans="1:21" ht="101.25">
      <c r="A10" s="138" t="s">
        <v>775</v>
      </c>
      <c r="B10" s="11" t="s">
        <v>1339</v>
      </c>
      <c r="C10" s="11" t="s">
        <v>776</v>
      </c>
      <c r="D10" s="11" t="s">
        <v>777</v>
      </c>
      <c r="E10" s="135">
        <v>16400</v>
      </c>
      <c r="F10" s="200" t="s">
        <v>38</v>
      </c>
      <c r="G10" s="139" t="s">
        <v>1349</v>
      </c>
      <c r="H10" s="552"/>
      <c r="I10" s="552"/>
      <c r="J10" s="552"/>
      <c r="K10" s="550">
        <v>8200</v>
      </c>
      <c r="L10" s="552"/>
      <c r="M10" s="552"/>
      <c r="N10" s="548"/>
      <c r="O10" s="550">
        <v>8200</v>
      </c>
      <c r="P10" s="552"/>
      <c r="Q10" s="552"/>
      <c r="R10" s="552"/>
      <c r="S10" s="552"/>
      <c r="T10" s="11" t="s">
        <v>1372</v>
      </c>
    </row>
    <row r="11" spans="1:21" ht="81">
      <c r="A11" s="138" t="s">
        <v>1430</v>
      </c>
      <c r="B11" s="11" t="s">
        <v>1340</v>
      </c>
      <c r="C11" s="11" t="s">
        <v>778</v>
      </c>
      <c r="D11" s="11" t="s">
        <v>777</v>
      </c>
      <c r="E11" s="135">
        <v>20440</v>
      </c>
      <c r="F11" s="200" t="s">
        <v>38</v>
      </c>
      <c r="G11" s="139" t="s">
        <v>1533</v>
      </c>
      <c r="H11" s="552"/>
      <c r="I11" s="552"/>
      <c r="J11" s="552"/>
      <c r="K11" s="550">
        <v>10220</v>
      </c>
      <c r="L11" s="552"/>
      <c r="M11" s="552"/>
      <c r="N11" s="552"/>
      <c r="O11" s="550">
        <v>10220</v>
      </c>
      <c r="P11" s="552"/>
      <c r="Q11" s="552"/>
      <c r="R11" s="552"/>
      <c r="S11" s="552"/>
      <c r="T11" s="11" t="s">
        <v>1372</v>
      </c>
    </row>
    <row r="12" spans="1:21" s="546" customFormat="1" ht="81">
      <c r="A12" s="140" t="s">
        <v>1316</v>
      </c>
      <c r="B12" s="140" t="s">
        <v>26</v>
      </c>
      <c r="C12" s="140" t="s">
        <v>27</v>
      </c>
      <c r="D12" s="140" t="s">
        <v>28</v>
      </c>
      <c r="E12" s="141"/>
      <c r="F12" s="140" t="s">
        <v>38</v>
      </c>
      <c r="G12" s="140" t="s">
        <v>29</v>
      </c>
      <c r="H12" s="553"/>
      <c r="I12" s="553"/>
      <c r="J12" s="553"/>
      <c r="K12" s="553"/>
      <c r="L12" s="553"/>
      <c r="M12" s="553"/>
      <c r="N12" s="554"/>
      <c r="O12" s="553"/>
      <c r="P12" s="553"/>
      <c r="Q12" s="553"/>
      <c r="R12" s="553"/>
      <c r="S12" s="553"/>
      <c r="T12" s="143" t="s">
        <v>1376</v>
      </c>
    </row>
    <row r="13" spans="1:21" ht="63.75" customHeight="1">
      <c r="A13" s="723" t="s">
        <v>55</v>
      </c>
      <c r="B13" s="723"/>
      <c r="C13" s="723"/>
      <c r="D13" s="723"/>
      <c r="E13" s="144">
        <f>SUM(E9:E12)</f>
        <v>41640</v>
      </c>
      <c r="F13" s="209"/>
      <c r="G13" s="145"/>
      <c r="H13" s="551">
        <f>SUM(H9:H12)</f>
        <v>0</v>
      </c>
      <c r="I13" s="551">
        <f t="shared" ref="I13:S13" si="0">SUM(I9:I12)</f>
        <v>0</v>
      </c>
      <c r="J13" s="551">
        <f t="shared" si="0"/>
        <v>4800</v>
      </c>
      <c r="K13" s="551">
        <f t="shared" si="0"/>
        <v>18420</v>
      </c>
      <c r="L13" s="551">
        <f t="shared" si="0"/>
        <v>0</v>
      </c>
      <c r="M13" s="551">
        <f t="shared" si="0"/>
        <v>0</v>
      </c>
      <c r="N13" s="551">
        <f t="shared" si="0"/>
        <v>0</v>
      </c>
      <c r="O13" s="551">
        <f t="shared" si="0"/>
        <v>18420</v>
      </c>
      <c r="P13" s="551">
        <f t="shared" si="0"/>
        <v>0</v>
      </c>
      <c r="Q13" s="551">
        <f t="shared" si="0"/>
        <v>0</v>
      </c>
      <c r="R13" s="551">
        <f t="shared" si="0"/>
        <v>0</v>
      </c>
      <c r="S13" s="551">
        <f t="shared" si="0"/>
        <v>0</v>
      </c>
      <c r="T13" s="131"/>
      <c r="U13" s="87"/>
    </row>
    <row r="14" spans="1:21">
      <c r="A14" s="313"/>
      <c r="B14" s="313"/>
      <c r="C14" s="313"/>
      <c r="D14" s="313"/>
      <c r="E14" s="556"/>
      <c r="F14" s="557"/>
      <c r="G14" s="83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9"/>
      <c r="U14" s="87"/>
    </row>
    <row r="15" spans="1:21">
      <c r="A15" s="313"/>
      <c r="B15" s="313"/>
      <c r="C15" s="313"/>
      <c r="D15" s="313"/>
      <c r="E15" s="556"/>
      <c r="F15" s="557"/>
      <c r="G15" s="83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9"/>
      <c r="U15" s="87"/>
    </row>
    <row r="16" spans="1:21">
      <c r="A16" s="313"/>
      <c r="B16" s="313"/>
      <c r="C16" s="313"/>
      <c r="D16" s="313"/>
      <c r="E16" s="556"/>
      <c r="F16" s="557"/>
      <c r="G16" s="83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9"/>
      <c r="U16" s="87"/>
    </row>
    <row r="17" spans="1:21">
      <c r="A17" s="313"/>
      <c r="B17" s="313"/>
      <c r="C17" s="313"/>
      <c r="D17" s="313"/>
      <c r="E17" s="556"/>
      <c r="F17" s="557"/>
      <c r="G17" s="83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9"/>
      <c r="U17" s="87"/>
    </row>
    <row r="18" spans="1:21">
      <c r="A18" s="313"/>
      <c r="B18" s="313"/>
      <c r="C18" s="313"/>
      <c r="D18" s="313"/>
      <c r="E18" s="556"/>
      <c r="F18" s="557"/>
      <c r="G18" s="83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9"/>
      <c r="U18" s="87"/>
    </row>
    <row r="19" spans="1:21">
      <c r="A19" s="313"/>
      <c r="B19" s="313"/>
      <c r="C19" s="313"/>
      <c r="D19" s="313"/>
      <c r="E19" s="556"/>
      <c r="F19" s="557"/>
      <c r="G19" s="83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9"/>
      <c r="U19" s="87"/>
    </row>
    <row r="20" spans="1:21">
      <c r="A20" s="313"/>
      <c r="B20" s="313"/>
      <c r="C20" s="313"/>
      <c r="D20" s="313"/>
      <c r="E20" s="556"/>
      <c r="F20" s="557"/>
      <c r="G20" s="83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9"/>
      <c r="U20" s="87"/>
    </row>
    <row r="21" spans="1:21">
      <c r="A21" s="313"/>
      <c r="B21" s="313"/>
      <c r="C21" s="313"/>
      <c r="D21" s="313"/>
      <c r="E21" s="556"/>
      <c r="F21" s="557"/>
      <c r="G21" s="83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9"/>
      <c r="U21" s="87"/>
    </row>
    <row r="22" spans="1:21">
      <c r="A22" s="313"/>
      <c r="B22" s="313"/>
      <c r="C22" s="313"/>
      <c r="D22" s="313"/>
      <c r="E22" s="556"/>
      <c r="F22" s="557"/>
      <c r="G22" s="83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9"/>
      <c r="U22" s="87"/>
    </row>
    <row r="23" spans="1:21">
      <c r="A23" s="313"/>
      <c r="B23" s="313"/>
      <c r="C23" s="313"/>
      <c r="D23" s="313"/>
      <c r="E23" s="556"/>
      <c r="F23" s="557"/>
      <c r="G23" s="83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9"/>
      <c r="U23" s="87"/>
    </row>
    <row r="24" spans="1:21">
      <c r="A24" s="313"/>
      <c r="B24" s="313"/>
      <c r="C24" s="313"/>
      <c r="D24" s="313"/>
      <c r="E24" s="556"/>
      <c r="F24" s="557"/>
      <c r="G24" s="83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9"/>
      <c r="U24" s="87"/>
    </row>
    <row r="25" spans="1:21">
      <c r="E25" s="29">
        <f>SUM(E9:E11)</f>
        <v>41640</v>
      </c>
      <c r="F25" s="22" t="s">
        <v>1345</v>
      </c>
    </row>
    <row r="26" spans="1:21">
      <c r="E26" s="87">
        <f>E12</f>
        <v>0</v>
      </c>
      <c r="F26" s="22" t="s">
        <v>1346</v>
      </c>
    </row>
  </sheetData>
  <mergeCells count="27">
    <mergeCell ref="Q7:Q8"/>
    <mergeCell ref="M7:M8"/>
    <mergeCell ref="A13:D13"/>
    <mergeCell ref="N7:N8"/>
    <mergeCell ref="O7:O8"/>
    <mergeCell ref="P7:P8"/>
    <mergeCell ref="H7:H8"/>
    <mergeCell ref="I7:I8"/>
    <mergeCell ref="J7:J8"/>
    <mergeCell ref="K7:K8"/>
    <mergeCell ref="L7:L8"/>
    <mergeCell ref="A1:T1"/>
    <mergeCell ref="A2:T2"/>
    <mergeCell ref="A3:T3"/>
    <mergeCell ref="A4:T4"/>
    <mergeCell ref="A6:A8"/>
    <mergeCell ref="B6:B8"/>
    <mergeCell ref="C6:C8"/>
    <mergeCell ref="D6:D8"/>
    <mergeCell ref="E6:F6"/>
    <mergeCell ref="G6:G8"/>
    <mergeCell ref="R7:R8"/>
    <mergeCell ref="S7:S8"/>
    <mergeCell ref="H6:S6"/>
    <mergeCell ref="T6:T8"/>
    <mergeCell ref="E7:E8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5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view="pageLayout" topLeftCell="A33" zoomScaleNormal="100" workbookViewId="0">
      <selection activeCell="B41" sqref="B41"/>
    </sheetView>
  </sheetViews>
  <sheetFormatPr defaultRowHeight="24"/>
  <cols>
    <col min="1" max="3" width="20.625" style="22" customWidth="1"/>
    <col min="4" max="4" width="20.625" style="33" customWidth="1"/>
    <col min="5" max="5" width="12.625" style="33" customWidth="1"/>
    <col min="6" max="7" width="10.625" style="33" customWidth="1"/>
    <col min="8" max="19" width="5.5" style="33" customWidth="1"/>
    <col min="20" max="20" width="12.625" style="33" customWidth="1"/>
    <col min="21" max="16384" width="9" style="22"/>
  </cols>
  <sheetData>
    <row r="1" spans="1:20" s="36" customFormat="1" ht="23.25">
      <c r="A1" s="707" t="s">
        <v>641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</row>
    <row r="2" spans="1:20" s="8" customFormat="1" ht="20.25">
      <c r="A2" s="724" t="s">
        <v>1311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</row>
    <row r="3" spans="1:20" s="8" customFormat="1" ht="20.25">
      <c r="A3" s="724" t="s">
        <v>1312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</row>
    <row r="4" spans="1:20" s="8" customFormat="1" ht="20.25">
      <c r="A4" s="724" t="s">
        <v>1344</v>
      </c>
      <c r="B4" s="724"/>
      <c r="C4" s="724"/>
      <c r="D4" s="724"/>
    </row>
    <row r="5" spans="1:20" s="36" customFormat="1" ht="10.5" customHeight="1">
      <c r="E5" s="148"/>
    </row>
    <row r="6" spans="1:20" s="36" customFormat="1" ht="20.25">
      <c r="A6" s="720" t="s">
        <v>1308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0" s="36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0" s="36" customFormat="1" ht="20.25">
      <c r="A8" s="721"/>
      <c r="B8" s="721"/>
      <c r="C8" s="721"/>
      <c r="D8" s="721"/>
      <c r="E8" s="720"/>
      <c r="F8" s="720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2"/>
    </row>
    <row r="9" spans="1:20" ht="81">
      <c r="A9" s="138" t="s">
        <v>779</v>
      </c>
      <c r="B9" s="11" t="s">
        <v>780</v>
      </c>
      <c r="C9" s="11" t="s">
        <v>781</v>
      </c>
      <c r="D9" s="11" t="s">
        <v>782</v>
      </c>
      <c r="E9" s="149">
        <v>11600</v>
      </c>
      <c r="F9" s="145" t="s">
        <v>38</v>
      </c>
      <c r="G9" s="150" t="s">
        <v>1050</v>
      </c>
      <c r="H9" s="560"/>
      <c r="I9" s="561"/>
      <c r="J9" s="359">
        <v>11600</v>
      </c>
      <c r="K9" s="560"/>
      <c r="L9" s="560"/>
      <c r="M9" s="560"/>
      <c r="N9" s="560"/>
      <c r="O9" s="560"/>
      <c r="P9" s="560"/>
      <c r="Q9" s="560"/>
      <c r="R9" s="560"/>
      <c r="S9" s="560"/>
      <c r="T9" s="152" t="s">
        <v>1372</v>
      </c>
    </row>
    <row r="10" spans="1:20" ht="64.5" customHeight="1">
      <c r="A10" s="720" t="s">
        <v>55</v>
      </c>
      <c r="B10" s="720"/>
      <c r="C10" s="720"/>
      <c r="D10" s="720"/>
      <c r="E10" s="351">
        <f>SUM(E9:E9)</f>
        <v>11600</v>
      </c>
      <c r="F10" s="312"/>
      <c r="G10" s="153"/>
      <c r="H10" s="562">
        <f>SUM(H9)</f>
        <v>0</v>
      </c>
      <c r="I10" s="562">
        <f t="shared" ref="I10:S10" si="0">SUM(I9)</f>
        <v>0</v>
      </c>
      <c r="J10" s="562">
        <f t="shared" si="0"/>
        <v>11600</v>
      </c>
      <c r="K10" s="562">
        <f t="shared" si="0"/>
        <v>0</v>
      </c>
      <c r="L10" s="562">
        <f t="shared" si="0"/>
        <v>0</v>
      </c>
      <c r="M10" s="562">
        <f t="shared" si="0"/>
        <v>0</v>
      </c>
      <c r="N10" s="562">
        <f t="shared" si="0"/>
        <v>0</v>
      </c>
      <c r="O10" s="562">
        <f t="shared" si="0"/>
        <v>0</v>
      </c>
      <c r="P10" s="562">
        <f t="shared" si="0"/>
        <v>0</v>
      </c>
      <c r="Q10" s="562">
        <f t="shared" si="0"/>
        <v>0</v>
      </c>
      <c r="R10" s="562">
        <f t="shared" si="0"/>
        <v>0</v>
      </c>
      <c r="S10" s="562">
        <f t="shared" si="0"/>
        <v>0</v>
      </c>
      <c r="T10" s="153"/>
    </row>
    <row r="11" spans="1:20">
      <c r="D11" s="24"/>
      <c r="E11" s="56"/>
      <c r="F11" s="43"/>
      <c r="G11" s="55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5"/>
    </row>
  </sheetData>
  <mergeCells count="27">
    <mergeCell ref="Q7:Q8"/>
    <mergeCell ref="M7:M8"/>
    <mergeCell ref="A10:D10"/>
    <mergeCell ref="N7:N8"/>
    <mergeCell ref="O7:O8"/>
    <mergeCell ref="P7:P8"/>
    <mergeCell ref="H7:H8"/>
    <mergeCell ref="I7:I8"/>
    <mergeCell ref="J7:J8"/>
    <mergeCell ref="K7:K8"/>
    <mergeCell ref="L7:L8"/>
    <mergeCell ref="A1:T1"/>
    <mergeCell ref="A2:T2"/>
    <mergeCell ref="A3:T3"/>
    <mergeCell ref="A4:D4"/>
    <mergeCell ref="A6:A8"/>
    <mergeCell ref="B6:B8"/>
    <mergeCell ref="C6:C8"/>
    <mergeCell ref="D6:D8"/>
    <mergeCell ref="E6:F6"/>
    <mergeCell ref="G6:G8"/>
    <mergeCell ref="R7:R8"/>
    <mergeCell ref="S7:S8"/>
    <mergeCell ref="H6:S6"/>
    <mergeCell ref="T6:T8"/>
    <mergeCell ref="E7:E8"/>
    <mergeCell ref="F7:F8"/>
  </mergeCells>
  <pageMargins left="0.23622047244094491" right="0.23622047244094491" top="0.74803149606299213" bottom="0.74803149606299213" header="0.31496062992125984" footer="0.31496062992125984"/>
  <pageSetup paperSize="9" scale="68" firstPageNumber="7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  <firstHeader>&amp;C&amp;P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Layout" topLeftCell="A16" zoomScaleNormal="100" workbookViewId="0">
      <selection activeCell="G19" sqref="G19"/>
    </sheetView>
  </sheetViews>
  <sheetFormatPr defaultRowHeight="24"/>
  <cols>
    <col min="1" max="4" width="20.625" style="22" customWidth="1"/>
    <col min="5" max="5" width="12.625" style="22" customWidth="1"/>
    <col min="6" max="7" width="10.625" style="22" customWidth="1"/>
    <col min="8" max="19" width="5.5" style="22" customWidth="1"/>
    <col min="20" max="20" width="12.625" style="22" customWidth="1"/>
    <col min="21" max="16384" width="9" style="22"/>
  </cols>
  <sheetData>
    <row r="1" spans="1:20" s="36" customFormat="1" ht="23.25">
      <c r="A1" s="725" t="s">
        <v>641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</row>
    <row r="2" spans="1:20" s="8" customFormat="1" ht="20.25">
      <c r="A2" s="726" t="s">
        <v>1311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</row>
    <row r="3" spans="1:20" s="8" customFormat="1" ht="20.25">
      <c r="A3" s="727" t="s">
        <v>1347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</row>
    <row r="4" spans="1:20">
      <c r="A4" s="88" t="s">
        <v>1348</v>
      </c>
    </row>
    <row r="5" spans="1:20" s="36" customFormat="1" ht="10.5" customHeight="1">
      <c r="E5" s="148"/>
    </row>
    <row r="6" spans="1:20" s="36" customFormat="1" ht="20.25">
      <c r="A6" s="720" t="s">
        <v>1308</v>
      </c>
      <c r="B6" s="720" t="s">
        <v>1</v>
      </c>
      <c r="C6" s="720" t="s">
        <v>17</v>
      </c>
      <c r="D6" s="720" t="s">
        <v>18</v>
      </c>
      <c r="E6" s="720" t="s">
        <v>2</v>
      </c>
      <c r="F6" s="720"/>
      <c r="G6" s="720" t="s">
        <v>19</v>
      </c>
      <c r="H6" s="720" t="s">
        <v>3</v>
      </c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 t="s">
        <v>20</v>
      </c>
    </row>
    <row r="7" spans="1:20" s="36" customFormat="1" ht="20.25">
      <c r="A7" s="720"/>
      <c r="B7" s="720"/>
      <c r="C7" s="720"/>
      <c r="D7" s="720"/>
      <c r="E7" s="720" t="s">
        <v>21</v>
      </c>
      <c r="F7" s="720" t="s">
        <v>4</v>
      </c>
      <c r="G7" s="720"/>
      <c r="H7" s="720" t="s">
        <v>5</v>
      </c>
      <c r="I7" s="720" t="s">
        <v>6</v>
      </c>
      <c r="J7" s="720" t="s">
        <v>7</v>
      </c>
      <c r="K7" s="720" t="s">
        <v>8</v>
      </c>
      <c r="L7" s="720" t="s">
        <v>9</v>
      </c>
      <c r="M7" s="720" t="s">
        <v>10</v>
      </c>
      <c r="N7" s="720" t="s">
        <v>11</v>
      </c>
      <c r="O7" s="720" t="s">
        <v>12</v>
      </c>
      <c r="P7" s="720" t="s">
        <v>13</v>
      </c>
      <c r="Q7" s="720" t="s">
        <v>14</v>
      </c>
      <c r="R7" s="720" t="s">
        <v>15</v>
      </c>
      <c r="S7" s="720" t="s">
        <v>16</v>
      </c>
      <c r="T7" s="722"/>
    </row>
    <row r="8" spans="1:20" s="36" customFormat="1" ht="20.25">
      <c r="A8" s="721"/>
      <c r="B8" s="721"/>
      <c r="C8" s="721"/>
      <c r="D8" s="721"/>
      <c r="E8" s="720"/>
      <c r="F8" s="720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2"/>
    </row>
    <row r="9" spans="1:20" ht="81">
      <c r="A9" s="347" t="s">
        <v>783</v>
      </c>
      <c r="B9" s="11" t="s">
        <v>784</v>
      </c>
      <c r="C9" s="11" t="s">
        <v>785</v>
      </c>
      <c r="D9" s="11" t="s">
        <v>786</v>
      </c>
      <c r="E9" s="154">
        <v>20000</v>
      </c>
      <c r="F9" s="155" t="s">
        <v>38</v>
      </c>
      <c r="G9" s="156" t="s">
        <v>1050</v>
      </c>
      <c r="H9" s="149"/>
      <c r="I9" s="149"/>
      <c r="J9" s="309">
        <v>20000</v>
      </c>
      <c r="K9" s="149"/>
      <c r="L9" s="149"/>
      <c r="M9" s="149"/>
      <c r="N9" s="149"/>
      <c r="O9" s="149"/>
      <c r="P9" s="149"/>
      <c r="Q9" s="149"/>
      <c r="R9" s="149"/>
      <c r="S9" s="149"/>
      <c r="T9" s="11" t="s">
        <v>1372</v>
      </c>
    </row>
    <row r="10" spans="1:20" ht="141.75">
      <c r="A10" s="347" t="s">
        <v>1341</v>
      </c>
      <c r="B10" s="145"/>
      <c r="C10" s="11"/>
      <c r="D10" s="11"/>
      <c r="E10" s="31"/>
      <c r="F10" s="132"/>
      <c r="G10" s="30"/>
      <c r="H10" s="13"/>
      <c r="I10" s="13"/>
      <c r="J10" s="149"/>
      <c r="K10" s="149"/>
      <c r="L10" s="158" t="s">
        <v>787</v>
      </c>
      <c r="M10" s="158" t="s">
        <v>787</v>
      </c>
      <c r="N10" s="159"/>
      <c r="O10" s="159"/>
      <c r="P10" s="159"/>
      <c r="Q10" s="158"/>
      <c r="R10" s="13"/>
      <c r="S10" s="13"/>
      <c r="T10" s="11"/>
    </row>
    <row r="11" spans="1:20" ht="40.5">
      <c r="A11" s="347" t="s">
        <v>788</v>
      </c>
      <c r="B11" s="30"/>
      <c r="C11" s="30"/>
      <c r="D11" s="30"/>
      <c r="E11" s="30"/>
      <c r="F11" s="30"/>
      <c r="G11" s="30"/>
      <c r="H11" s="13"/>
      <c r="I11" s="13"/>
      <c r="J11" s="13"/>
      <c r="K11" s="13"/>
      <c r="L11" s="159"/>
      <c r="M11" s="159"/>
      <c r="N11" s="158" t="s">
        <v>787</v>
      </c>
      <c r="O11" s="158" t="s">
        <v>787</v>
      </c>
      <c r="P11" s="159"/>
      <c r="Q11" s="159"/>
      <c r="R11" s="13"/>
      <c r="S11" s="13"/>
      <c r="T11" s="30"/>
    </row>
    <row r="12" spans="1:20" ht="60.75">
      <c r="A12" s="347" t="s">
        <v>789</v>
      </c>
      <c r="B12" s="30"/>
      <c r="C12" s="30"/>
      <c r="D12" s="30"/>
      <c r="E12" s="30"/>
      <c r="F12" s="30"/>
      <c r="G12" s="30"/>
      <c r="H12" s="13"/>
      <c r="I12" s="13"/>
      <c r="J12" s="13"/>
      <c r="K12" s="13"/>
      <c r="L12" s="159"/>
      <c r="M12" s="159"/>
      <c r="N12" s="159"/>
      <c r="O12" s="158" t="s">
        <v>787</v>
      </c>
      <c r="P12" s="158" t="s">
        <v>787</v>
      </c>
      <c r="Q12" s="158" t="s">
        <v>787</v>
      </c>
      <c r="R12" s="13"/>
      <c r="S12" s="13"/>
      <c r="T12" s="30"/>
    </row>
    <row r="13" spans="1:20" ht="66" customHeight="1">
      <c r="A13" s="723" t="s">
        <v>55</v>
      </c>
      <c r="B13" s="723"/>
      <c r="C13" s="723"/>
      <c r="D13" s="723"/>
      <c r="E13" s="144">
        <f>SUM(E9:E10)</f>
        <v>20000</v>
      </c>
      <c r="F13" s="23"/>
      <c r="G13" s="112"/>
      <c r="H13" s="113">
        <f>SUM(H9:H12)</f>
        <v>0</v>
      </c>
      <c r="I13" s="113">
        <f t="shared" ref="I13:S13" si="0">SUM(I9:I12)</f>
        <v>0</v>
      </c>
      <c r="J13" s="563">
        <f t="shared" si="0"/>
        <v>20000</v>
      </c>
      <c r="K13" s="113">
        <f t="shared" si="0"/>
        <v>0</v>
      </c>
      <c r="L13" s="113">
        <f t="shared" si="0"/>
        <v>0</v>
      </c>
      <c r="M13" s="113">
        <f t="shared" si="0"/>
        <v>0</v>
      </c>
      <c r="N13" s="113">
        <f t="shared" si="0"/>
        <v>0</v>
      </c>
      <c r="O13" s="113">
        <f t="shared" si="0"/>
        <v>0</v>
      </c>
      <c r="P13" s="113">
        <f t="shared" si="0"/>
        <v>0</v>
      </c>
      <c r="Q13" s="113">
        <f t="shared" si="0"/>
        <v>0</v>
      </c>
      <c r="R13" s="113">
        <f t="shared" si="0"/>
        <v>0</v>
      </c>
      <c r="S13" s="113">
        <f t="shared" si="0"/>
        <v>0</v>
      </c>
      <c r="T13" s="112"/>
    </row>
    <row r="41" spans="1:1">
      <c r="A41" s="22" t="s">
        <v>1698</v>
      </c>
    </row>
  </sheetData>
  <mergeCells count="26">
    <mergeCell ref="A13:D13"/>
    <mergeCell ref="T6:T8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:T1"/>
    <mergeCell ref="A2:T2"/>
    <mergeCell ref="A3:T3"/>
    <mergeCell ref="A6:A8"/>
    <mergeCell ref="B6:B8"/>
    <mergeCell ref="C6:C8"/>
    <mergeCell ref="D6:D8"/>
    <mergeCell ref="E6:F6"/>
    <mergeCell ref="G6:G8"/>
    <mergeCell ref="H6:S6"/>
  </mergeCells>
  <pageMargins left="0.23622047244094491" right="0.23622047244094491" top="0.74803149606299213" bottom="0.74803149606299213" header="0.31496062992125984" footer="0.31496062992125984"/>
  <pageSetup paperSize="9" scale="68" firstPageNumber="9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Layout" topLeftCell="A27" zoomScaleNormal="100" zoomScaleSheetLayoutView="100" workbookViewId="0">
      <selection activeCell="G15" sqref="G15"/>
    </sheetView>
  </sheetViews>
  <sheetFormatPr defaultRowHeight="19.5"/>
  <cols>
    <col min="1" max="4" width="20.625" style="61" customWidth="1"/>
    <col min="5" max="5" width="12.625" style="61" customWidth="1"/>
    <col min="6" max="6" width="10.625" style="61" customWidth="1"/>
    <col min="7" max="7" width="10.625" style="197" customWidth="1"/>
    <col min="8" max="19" width="5.5" style="61" customWidth="1"/>
    <col min="20" max="20" width="12.625" style="61" customWidth="1"/>
    <col min="21" max="16384" width="9" style="61"/>
  </cols>
  <sheetData>
    <row r="1" spans="1:20" s="36" customFormat="1" ht="23.25">
      <c r="A1" s="707" t="s">
        <v>641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</row>
    <row r="2" spans="1:20" s="68" customFormat="1" ht="20.25">
      <c r="A2" s="728" t="s">
        <v>1313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</row>
    <row r="3" spans="1:20" s="68" customFormat="1" ht="20.25">
      <c r="A3" s="729" t="s">
        <v>1314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</row>
    <row r="4" spans="1:20" s="68" customFormat="1" ht="20.25">
      <c r="A4" s="728" t="s">
        <v>1315</v>
      </c>
      <c r="B4" s="728"/>
      <c r="C4" s="728"/>
      <c r="D4" s="728"/>
      <c r="E4" s="67"/>
      <c r="G4" s="19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ht="9.75" customHeight="1"/>
    <row r="6" spans="1:20" s="122" customFormat="1" ht="20.25" customHeight="1">
      <c r="A6" s="730" t="s">
        <v>0</v>
      </c>
      <c r="B6" s="730" t="s">
        <v>1</v>
      </c>
      <c r="C6" s="730" t="s">
        <v>17</v>
      </c>
      <c r="D6" s="730" t="s">
        <v>18</v>
      </c>
      <c r="E6" s="730" t="s">
        <v>2</v>
      </c>
      <c r="F6" s="730"/>
      <c r="G6" s="731" t="s">
        <v>19</v>
      </c>
      <c r="H6" s="730" t="s">
        <v>3</v>
      </c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2" t="s">
        <v>20</v>
      </c>
    </row>
    <row r="7" spans="1:20" s="122" customFormat="1" ht="20.25" customHeight="1">
      <c r="A7" s="730"/>
      <c r="B7" s="730"/>
      <c r="C7" s="730"/>
      <c r="D7" s="730"/>
      <c r="E7" s="730" t="s">
        <v>21</v>
      </c>
      <c r="F7" s="730" t="s">
        <v>4</v>
      </c>
      <c r="G7" s="731"/>
      <c r="H7" s="730" t="s">
        <v>5</v>
      </c>
      <c r="I7" s="730" t="s">
        <v>6</v>
      </c>
      <c r="J7" s="730" t="s">
        <v>7</v>
      </c>
      <c r="K7" s="730" t="s">
        <v>8</v>
      </c>
      <c r="L7" s="730" t="s">
        <v>9</v>
      </c>
      <c r="M7" s="730" t="s">
        <v>10</v>
      </c>
      <c r="N7" s="730" t="s">
        <v>11</v>
      </c>
      <c r="O7" s="730" t="s">
        <v>12</v>
      </c>
      <c r="P7" s="730" t="s">
        <v>13</v>
      </c>
      <c r="Q7" s="730" t="s">
        <v>14</v>
      </c>
      <c r="R7" s="730" t="s">
        <v>15</v>
      </c>
      <c r="S7" s="730" t="s">
        <v>16</v>
      </c>
      <c r="T7" s="733"/>
    </row>
    <row r="8" spans="1:20" s="122" customFormat="1" ht="20.25" customHeight="1">
      <c r="A8" s="730"/>
      <c r="B8" s="730"/>
      <c r="C8" s="730"/>
      <c r="D8" s="730"/>
      <c r="E8" s="730"/>
      <c r="F8" s="730"/>
      <c r="G8" s="731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  <c r="T8" s="734"/>
    </row>
    <row r="9" spans="1:20" s="122" customFormat="1" ht="20.25">
      <c r="A9" s="160" t="s">
        <v>1529</v>
      </c>
      <c r="B9" s="408"/>
      <c r="C9" s="408"/>
      <c r="D9" s="408"/>
      <c r="E9" s="408"/>
      <c r="F9" s="408"/>
      <c r="G9" s="564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408"/>
    </row>
    <row r="10" spans="1:20" s="55" customFormat="1" ht="40.5">
      <c r="A10" s="163"/>
      <c r="B10" s="140" t="s">
        <v>790</v>
      </c>
      <c r="C10" s="140" t="s">
        <v>791</v>
      </c>
      <c r="D10" s="140" t="s">
        <v>792</v>
      </c>
      <c r="E10" s="164"/>
      <c r="F10" s="163"/>
      <c r="G10" s="167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3"/>
    </row>
    <row r="11" spans="1:20" s="57" customFormat="1" ht="121.5">
      <c r="A11" s="140" t="s">
        <v>1350</v>
      </c>
      <c r="B11" s="140" t="s">
        <v>793</v>
      </c>
      <c r="C11" s="140" t="s">
        <v>794</v>
      </c>
      <c r="D11" s="140" t="s">
        <v>795</v>
      </c>
      <c r="E11" s="164">
        <v>45800</v>
      </c>
      <c r="F11" s="163" t="s">
        <v>38</v>
      </c>
      <c r="G11" s="167">
        <v>43062</v>
      </c>
      <c r="H11" s="165"/>
      <c r="I11" s="166">
        <v>48500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40" t="s">
        <v>1372</v>
      </c>
    </row>
    <row r="12" spans="1:20" s="57" customFormat="1" ht="101.25">
      <c r="A12" s="437" t="s">
        <v>1351</v>
      </c>
      <c r="B12" s="140" t="s">
        <v>796</v>
      </c>
      <c r="C12" s="140" t="s">
        <v>797</v>
      </c>
      <c r="D12" s="140" t="s">
        <v>24</v>
      </c>
      <c r="E12" s="164">
        <v>7400</v>
      </c>
      <c r="F12" s="163" t="s">
        <v>38</v>
      </c>
      <c r="G12" s="167">
        <v>42802</v>
      </c>
      <c r="H12" s="165"/>
      <c r="I12" s="165"/>
      <c r="J12" s="165"/>
      <c r="K12" s="165"/>
      <c r="L12" s="165"/>
      <c r="M12" s="166">
        <v>7400</v>
      </c>
      <c r="N12" s="165"/>
      <c r="O12" s="165"/>
      <c r="P12" s="165"/>
      <c r="Q12" s="165"/>
      <c r="R12" s="165"/>
      <c r="S12" s="165"/>
      <c r="T12" s="140" t="s">
        <v>1372</v>
      </c>
    </row>
    <row r="13" spans="1:20" s="57" customFormat="1" ht="81">
      <c r="A13" s="140" t="s">
        <v>1352</v>
      </c>
      <c r="B13" s="140" t="s">
        <v>798</v>
      </c>
      <c r="C13" s="140" t="s">
        <v>799</v>
      </c>
      <c r="D13" s="140" t="s">
        <v>800</v>
      </c>
      <c r="E13" s="164">
        <v>10000</v>
      </c>
      <c r="F13" s="163" t="s">
        <v>38</v>
      </c>
      <c r="G13" s="565" t="s">
        <v>1538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v>10000</v>
      </c>
      <c r="S13" s="165"/>
      <c r="T13" s="140" t="s">
        <v>1372</v>
      </c>
    </row>
    <row r="14" spans="1:20" s="172" customFormat="1" ht="60.75">
      <c r="A14" s="140" t="s">
        <v>1431</v>
      </c>
      <c r="B14" s="140" t="s">
        <v>1284</v>
      </c>
      <c r="C14" s="140" t="s">
        <v>1285</v>
      </c>
      <c r="D14" s="140" t="s">
        <v>1286</v>
      </c>
      <c r="E14" s="168">
        <v>14240</v>
      </c>
      <c r="F14" s="163" t="s">
        <v>38</v>
      </c>
      <c r="G14" s="167" t="s">
        <v>1539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70">
        <v>14240</v>
      </c>
      <c r="R14" s="171"/>
      <c r="S14" s="163"/>
      <c r="T14" s="140" t="s">
        <v>1373</v>
      </c>
    </row>
    <row r="15" spans="1:20" s="174" customFormat="1" ht="101.25">
      <c r="A15" s="140" t="s">
        <v>1353</v>
      </c>
      <c r="B15" s="140" t="s">
        <v>22</v>
      </c>
      <c r="C15" s="140" t="s">
        <v>23</v>
      </c>
      <c r="D15" s="140" t="s">
        <v>24</v>
      </c>
      <c r="E15" s="141">
        <v>44900</v>
      </c>
      <c r="F15" s="140" t="s">
        <v>38</v>
      </c>
      <c r="G15" s="565" t="s">
        <v>25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73">
        <v>44900</v>
      </c>
      <c r="S15" s="140"/>
      <c r="T15" s="140" t="s">
        <v>1374</v>
      </c>
    </row>
    <row r="16" spans="1:20" ht="20.25">
      <c r="A16" s="735" t="s">
        <v>1364</v>
      </c>
      <c r="B16" s="735"/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</row>
    <row r="17" spans="1:20" s="174" customFormat="1" ht="141.75">
      <c r="A17" s="140" t="s">
        <v>1365</v>
      </c>
      <c r="B17" s="140" t="s">
        <v>1369</v>
      </c>
      <c r="C17" s="140" t="s">
        <v>628</v>
      </c>
      <c r="D17" s="140" t="s">
        <v>629</v>
      </c>
      <c r="E17" s="175">
        <v>12000</v>
      </c>
      <c r="F17" s="140" t="s">
        <v>184</v>
      </c>
      <c r="G17" s="566" t="s">
        <v>1537</v>
      </c>
      <c r="H17" s="142"/>
      <c r="I17" s="142"/>
      <c r="J17" s="142"/>
      <c r="K17" s="142">
        <v>6000</v>
      </c>
      <c r="L17" s="142"/>
      <c r="M17" s="142"/>
      <c r="N17" s="142"/>
      <c r="O17" s="142"/>
      <c r="P17" s="142">
        <v>6000</v>
      </c>
      <c r="Q17" s="142"/>
      <c r="R17" s="142"/>
      <c r="S17" s="142"/>
      <c r="T17" s="140" t="s">
        <v>1375</v>
      </c>
    </row>
    <row r="18" spans="1:20" s="174" customFormat="1" ht="81">
      <c r="A18" s="140" t="s">
        <v>1366</v>
      </c>
      <c r="B18" s="140" t="s">
        <v>630</v>
      </c>
      <c r="C18" s="140" t="s">
        <v>631</v>
      </c>
      <c r="D18" s="140" t="s">
        <v>638</v>
      </c>
      <c r="E18" s="175">
        <v>4200</v>
      </c>
      <c r="F18" s="448" t="s">
        <v>184</v>
      </c>
      <c r="G18" s="566" t="s">
        <v>1536</v>
      </c>
      <c r="H18" s="142"/>
      <c r="I18" s="142"/>
      <c r="J18" s="142">
        <v>2100</v>
      </c>
      <c r="K18" s="142"/>
      <c r="L18" s="142"/>
      <c r="M18" s="142"/>
      <c r="N18" s="142"/>
      <c r="O18" s="142">
        <v>2100</v>
      </c>
      <c r="P18" s="142"/>
      <c r="Q18" s="142"/>
      <c r="R18" s="142"/>
      <c r="S18" s="142"/>
      <c r="T18" s="140" t="s">
        <v>1375</v>
      </c>
    </row>
    <row r="19" spans="1:20" s="174" customFormat="1" ht="121.5">
      <c r="A19" s="140" t="s">
        <v>1367</v>
      </c>
      <c r="B19" s="140" t="s">
        <v>632</v>
      </c>
      <c r="C19" s="140" t="s">
        <v>633</v>
      </c>
      <c r="D19" s="140" t="s">
        <v>634</v>
      </c>
      <c r="E19" s="177">
        <v>25000</v>
      </c>
      <c r="F19" s="448" t="s">
        <v>184</v>
      </c>
      <c r="G19" s="566" t="s">
        <v>1050</v>
      </c>
      <c r="H19" s="142"/>
      <c r="I19" s="142"/>
      <c r="J19" s="142">
        <v>25000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0" t="s">
        <v>1375</v>
      </c>
    </row>
    <row r="20" spans="1:20" s="174" customFormat="1" ht="101.25">
      <c r="A20" s="140" t="s">
        <v>1368</v>
      </c>
      <c r="B20" s="140" t="s">
        <v>635</v>
      </c>
      <c r="C20" s="140" t="s">
        <v>636</v>
      </c>
      <c r="D20" s="140" t="s">
        <v>637</v>
      </c>
      <c r="E20" s="177">
        <v>20000</v>
      </c>
      <c r="F20" s="140" t="s">
        <v>184</v>
      </c>
      <c r="G20" s="567" t="s">
        <v>1535</v>
      </c>
      <c r="H20" s="142"/>
      <c r="I20" s="142">
        <v>20000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0" t="s">
        <v>1375</v>
      </c>
    </row>
    <row r="21" spans="1:20" ht="54.75">
      <c r="A21" s="736" t="s">
        <v>1354</v>
      </c>
      <c r="B21" s="737"/>
      <c r="C21" s="737"/>
      <c r="D21" s="738"/>
      <c r="E21" s="180">
        <f>SUM(A11:E20)</f>
        <v>183540</v>
      </c>
      <c r="F21" s="181"/>
      <c r="G21" s="568"/>
      <c r="H21" s="180">
        <f>SUM(H11:H20)</f>
        <v>0</v>
      </c>
      <c r="I21" s="182">
        <f t="shared" ref="I21:S21" si="0">SUM(I11:I20)</f>
        <v>68500</v>
      </c>
      <c r="J21" s="182">
        <f t="shared" si="0"/>
        <v>27100</v>
      </c>
      <c r="K21" s="182">
        <f t="shared" si="0"/>
        <v>6000</v>
      </c>
      <c r="L21" s="182">
        <f t="shared" si="0"/>
        <v>0</v>
      </c>
      <c r="M21" s="182">
        <f t="shared" si="0"/>
        <v>7400</v>
      </c>
      <c r="N21" s="182">
        <f t="shared" si="0"/>
        <v>0</v>
      </c>
      <c r="O21" s="182">
        <f t="shared" si="0"/>
        <v>2100</v>
      </c>
      <c r="P21" s="182">
        <f t="shared" si="0"/>
        <v>6000</v>
      </c>
      <c r="Q21" s="182">
        <f t="shared" si="0"/>
        <v>14240</v>
      </c>
      <c r="R21" s="182">
        <f t="shared" si="0"/>
        <v>54900</v>
      </c>
      <c r="S21" s="182">
        <f t="shared" si="0"/>
        <v>0</v>
      </c>
      <c r="T21" s="183"/>
    </row>
    <row r="22" spans="1:20" s="58" customFormat="1" ht="24">
      <c r="A22" s="160" t="s">
        <v>1530</v>
      </c>
      <c r="B22" s="163"/>
      <c r="C22" s="163"/>
      <c r="D22" s="163"/>
      <c r="E22" s="164"/>
      <c r="F22" s="163"/>
      <c r="G22" s="167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3"/>
    </row>
    <row r="23" spans="1:20" s="57" customFormat="1" ht="141.75">
      <c r="A23" s="140" t="s">
        <v>1355</v>
      </c>
      <c r="B23" s="140" t="s">
        <v>801</v>
      </c>
      <c r="C23" s="140" t="s">
        <v>802</v>
      </c>
      <c r="D23" s="140" t="s">
        <v>803</v>
      </c>
      <c r="E23" s="164">
        <v>3000</v>
      </c>
      <c r="F23" s="163" t="s">
        <v>38</v>
      </c>
      <c r="G23" s="565" t="s">
        <v>1534</v>
      </c>
      <c r="H23" s="165"/>
      <c r="I23" s="165"/>
      <c r="J23" s="165"/>
      <c r="K23" s="166">
        <v>1500</v>
      </c>
      <c r="L23" s="165"/>
      <c r="M23" s="165"/>
      <c r="N23" s="165"/>
      <c r="O23" s="165"/>
      <c r="P23" s="165"/>
      <c r="Q23" s="166">
        <v>1500</v>
      </c>
      <c r="R23" s="165"/>
      <c r="S23" s="165"/>
      <c r="T23" s="140" t="s">
        <v>1372</v>
      </c>
    </row>
    <row r="24" spans="1:20" s="57" customFormat="1" ht="81">
      <c r="A24" s="140" t="s">
        <v>1356</v>
      </c>
      <c r="B24" s="140" t="s">
        <v>804</v>
      </c>
      <c r="C24" s="140" t="s">
        <v>805</v>
      </c>
      <c r="D24" s="140" t="s">
        <v>806</v>
      </c>
      <c r="E24" s="164">
        <v>35000</v>
      </c>
      <c r="F24" s="163" t="s">
        <v>38</v>
      </c>
      <c r="G24" s="167"/>
      <c r="H24" s="165"/>
      <c r="I24" s="165"/>
      <c r="J24" s="165"/>
      <c r="K24" s="165"/>
      <c r="L24" s="165"/>
      <c r="M24" s="166">
        <v>35000</v>
      </c>
      <c r="N24" s="165"/>
      <c r="O24" s="165"/>
      <c r="P24" s="165"/>
      <c r="Q24" s="165"/>
      <c r="R24" s="165"/>
      <c r="S24" s="165"/>
      <c r="T24" s="140" t="s">
        <v>1372</v>
      </c>
    </row>
    <row r="25" spans="1:20" s="57" customFormat="1" ht="81">
      <c r="A25" s="140" t="s">
        <v>1357</v>
      </c>
      <c r="B25" s="140" t="s">
        <v>807</v>
      </c>
      <c r="C25" s="140" t="s">
        <v>808</v>
      </c>
      <c r="D25" s="140" t="s">
        <v>809</v>
      </c>
      <c r="E25" s="164">
        <v>30600</v>
      </c>
      <c r="F25" s="163" t="s">
        <v>38</v>
      </c>
      <c r="G25" s="167" t="s">
        <v>1359</v>
      </c>
      <c r="H25" s="165"/>
      <c r="I25" s="165"/>
      <c r="J25" s="165"/>
      <c r="K25" s="165"/>
      <c r="L25" s="166">
        <v>30600</v>
      </c>
      <c r="M25" s="165"/>
      <c r="N25" s="165"/>
      <c r="O25" s="165"/>
      <c r="P25" s="165"/>
      <c r="Q25" s="165"/>
      <c r="R25" s="165"/>
      <c r="S25" s="165"/>
      <c r="T25" s="140" t="s">
        <v>1372</v>
      </c>
    </row>
    <row r="26" spans="1:20" s="57" customFormat="1" ht="54.75">
      <c r="A26" s="736" t="s">
        <v>1358</v>
      </c>
      <c r="B26" s="737"/>
      <c r="C26" s="737"/>
      <c r="D26" s="738"/>
      <c r="E26" s="185">
        <f>SUM(E23:E25)</f>
        <v>68600</v>
      </c>
      <c r="F26" s="160"/>
      <c r="G26" s="569"/>
      <c r="H26" s="186">
        <f t="shared" ref="H26:S26" si="1">SUM(H23:H25)</f>
        <v>0</v>
      </c>
      <c r="I26" s="186">
        <f t="shared" si="1"/>
        <v>0</v>
      </c>
      <c r="J26" s="186">
        <f t="shared" si="1"/>
        <v>0</v>
      </c>
      <c r="K26" s="186">
        <f t="shared" si="1"/>
        <v>1500</v>
      </c>
      <c r="L26" s="186">
        <f t="shared" si="1"/>
        <v>30600</v>
      </c>
      <c r="M26" s="186">
        <f t="shared" si="1"/>
        <v>35000</v>
      </c>
      <c r="N26" s="186">
        <f t="shared" si="1"/>
        <v>0</v>
      </c>
      <c r="O26" s="186">
        <f t="shared" si="1"/>
        <v>0</v>
      </c>
      <c r="P26" s="186">
        <f t="shared" si="1"/>
        <v>0</v>
      </c>
      <c r="Q26" s="186">
        <f t="shared" si="1"/>
        <v>1500</v>
      </c>
      <c r="R26" s="186">
        <f t="shared" si="1"/>
        <v>0</v>
      </c>
      <c r="S26" s="186">
        <f t="shared" si="1"/>
        <v>0</v>
      </c>
      <c r="T26" s="187"/>
    </row>
    <row r="27" spans="1:20" s="57" customFormat="1" ht="24">
      <c r="A27" s="160" t="s">
        <v>1531</v>
      </c>
      <c r="B27" s="163"/>
      <c r="C27" s="163"/>
      <c r="D27" s="163"/>
      <c r="E27" s="164"/>
      <c r="F27" s="163"/>
      <c r="G27" s="167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3"/>
    </row>
    <row r="28" spans="1:20" s="190" customFormat="1" ht="24">
      <c r="A28" s="188" t="s">
        <v>1363</v>
      </c>
      <c r="B28" s="189"/>
      <c r="C28" s="189"/>
      <c r="D28" s="189"/>
      <c r="E28" s="189"/>
      <c r="F28" s="189"/>
      <c r="G28" s="570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</row>
    <row r="29" spans="1:20" s="174" customFormat="1" ht="72">
      <c r="A29" s="143" t="s">
        <v>1361</v>
      </c>
      <c r="B29" s="191" t="s">
        <v>1317</v>
      </c>
      <c r="C29" s="191" t="s">
        <v>1318</v>
      </c>
      <c r="D29" s="191" t="s">
        <v>1319</v>
      </c>
      <c r="E29" s="192" t="s">
        <v>1320</v>
      </c>
      <c r="F29" s="191"/>
      <c r="G29" s="571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193"/>
      <c r="S29" s="193"/>
      <c r="T29" s="140" t="s">
        <v>1375</v>
      </c>
    </row>
    <row r="30" spans="1:20" s="57" customFormat="1" ht="141.75">
      <c r="A30" s="140" t="s">
        <v>1362</v>
      </c>
      <c r="B30" s="140" t="s">
        <v>810</v>
      </c>
      <c r="C30" s="140" t="s">
        <v>811</v>
      </c>
      <c r="D30" s="140" t="s">
        <v>812</v>
      </c>
      <c r="E30" s="164">
        <v>4320</v>
      </c>
      <c r="F30" s="163" t="s">
        <v>38</v>
      </c>
      <c r="G30" s="565">
        <v>43282</v>
      </c>
      <c r="H30" s="165"/>
      <c r="I30" s="165"/>
      <c r="J30" s="165"/>
      <c r="K30" s="166"/>
      <c r="L30" s="165"/>
      <c r="M30" s="165"/>
      <c r="N30" s="165"/>
      <c r="O30" s="165"/>
      <c r="P30" s="165"/>
      <c r="Q30" s="166">
        <v>4320</v>
      </c>
      <c r="R30" s="165"/>
      <c r="S30" s="165"/>
      <c r="T30" s="140" t="s">
        <v>1372</v>
      </c>
    </row>
    <row r="31" spans="1:20" s="57" customFormat="1" ht="47.25">
      <c r="A31" s="736" t="s">
        <v>1360</v>
      </c>
      <c r="B31" s="737"/>
      <c r="C31" s="737"/>
      <c r="D31" s="738"/>
      <c r="E31" s="185">
        <f>SUM(E30)</f>
        <v>4320</v>
      </c>
      <c r="F31" s="160"/>
      <c r="G31" s="568"/>
      <c r="H31" s="186">
        <f>SUM(H29:H30)</f>
        <v>0</v>
      </c>
      <c r="I31" s="186">
        <f t="shared" ref="I31:S31" si="2">SUM(I29:I30)</f>
        <v>0</v>
      </c>
      <c r="J31" s="186">
        <f t="shared" si="2"/>
        <v>0</v>
      </c>
      <c r="K31" s="186">
        <f t="shared" si="2"/>
        <v>0</v>
      </c>
      <c r="L31" s="186">
        <f t="shared" si="2"/>
        <v>0</v>
      </c>
      <c r="M31" s="186">
        <f t="shared" si="2"/>
        <v>0</v>
      </c>
      <c r="N31" s="186">
        <f t="shared" si="2"/>
        <v>0</v>
      </c>
      <c r="O31" s="186">
        <f t="shared" si="2"/>
        <v>0</v>
      </c>
      <c r="P31" s="186">
        <f t="shared" si="2"/>
        <v>0</v>
      </c>
      <c r="Q31" s="186">
        <f t="shared" si="2"/>
        <v>4320</v>
      </c>
      <c r="R31" s="186">
        <f t="shared" si="2"/>
        <v>0</v>
      </c>
      <c r="S31" s="186">
        <f t="shared" si="2"/>
        <v>0</v>
      </c>
      <c r="T31" s="181"/>
    </row>
    <row r="32" spans="1:20" ht="54.75">
      <c r="A32" s="739" t="s">
        <v>1342</v>
      </c>
      <c r="B32" s="739"/>
      <c r="C32" s="739"/>
      <c r="D32" s="739"/>
      <c r="E32" s="116">
        <f>SUM(E21,E26,E31)</f>
        <v>256460</v>
      </c>
      <c r="F32" s="117"/>
      <c r="G32" s="198"/>
      <c r="H32" s="118">
        <f t="shared" ref="H32:S32" si="3">SUM(H21,H26,H31)</f>
        <v>0</v>
      </c>
      <c r="I32" s="118">
        <f t="shared" si="3"/>
        <v>68500</v>
      </c>
      <c r="J32" s="118">
        <f t="shared" si="3"/>
        <v>27100</v>
      </c>
      <c r="K32" s="118">
        <f t="shared" si="3"/>
        <v>7500</v>
      </c>
      <c r="L32" s="118">
        <f t="shared" si="3"/>
        <v>30600</v>
      </c>
      <c r="M32" s="118">
        <f t="shared" si="3"/>
        <v>42400</v>
      </c>
      <c r="N32" s="118">
        <f t="shared" si="3"/>
        <v>0</v>
      </c>
      <c r="O32" s="118">
        <f t="shared" si="3"/>
        <v>2100</v>
      </c>
      <c r="P32" s="118">
        <f t="shared" si="3"/>
        <v>6000</v>
      </c>
      <c r="Q32" s="118">
        <f t="shared" si="3"/>
        <v>20060</v>
      </c>
      <c r="R32" s="118">
        <f t="shared" si="3"/>
        <v>54900</v>
      </c>
      <c r="S32" s="118">
        <f t="shared" si="3"/>
        <v>0</v>
      </c>
      <c r="T32" s="119"/>
    </row>
    <row r="33" spans="5:6">
      <c r="E33" s="572">
        <f>E11+E12+E13+E23+E24+E25+E30</f>
        <v>136120</v>
      </c>
      <c r="F33" s="61" t="s">
        <v>1345</v>
      </c>
    </row>
    <row r="34" spans="5:6">
      <c r="E34" s="573">
        <f>E14</f>
        <v>14240</v>
      </c>
      <c r="F34" s="61" t="s">
        <v>1246</v>
      </c>
    </row>
    <row r="35" spans="5:6">
      <c r="E35" s="573">
        <f>E17+E18+E19+E20</f>
        <v>61200</v>
      </c>
      <c r="F35" s="61" t="s">
        <v>1370</v>
      </c>
    </row>
    <row r="36" spans="5:6">
      <c r="E36" s="572">
        <f>E15</f>
        <v>44900</v>
      </c>
      <c r="F36" s="61" t="s">
        <v>1371</v>
      </c>
    </row>
    <row r="37" spans="5:6">
      <c r="E37" s="572">
        <f>SUM(E33:E36)</f>
        <v>256460</v>
      </c>
    </row>
  </sheetData>
  <mergeCells count="31">
    <mergeCell ref="A16:T16"/>
    <mergeCell ref="A21:D21"/>
    <mergeCell ref="A26:D26"/>
    <mergeCell ref="A31:D31"/>
    <mergeCell ref="A32:D32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A1:T1"/>
    <mergeCell ref="A2:T2"/>
    <mergeCell ref="A3:T3"/>
    <mergeCell ref="A4:D4"/>
    <mergeCell ref="A6:A8"/>
    <mergeCell ref="B6:B8"/>
    <mergeCell ref="C6:C8"/>
    <mergeCell ref="D6:D8"/>
    <mergeCell ref="E6:F6"/>
    <mergeCell ref="G6:G8"/>
    <mergeCell ref="S7:S8"/>
    <mergeCell ref="H6:S6"/>
    <mergeCell ref="T6:T8"/>
    <mergeCell ref="E7:E8"/>
    <mergeCell ref="F7:F8"/>
    <mergeCell ref="H7:H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11" fitToHeight="0" orientation="landscape" useFirstPageNumber="1" r:id="rId1"/>
  <headerFooter differentOddEven="1">
    <oddFooter>&amp;C&amp;"TH SarabunIT๙,ตัวหนา"&amp;16&amp;P</oddFooter>
    <evenHeader>&amp;C&amp;"TH SarabunIT๙,ตัวหนา"&amp;16&amp;P</evenHeader>
  </headerFooter>
  <rowBreaks count="3" manualBreakCount="3">
    <brk id="15" max="19" man="1"/>
    <brk id="21" max="19" man="1"/>
    <brk id="26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4"/>
  <sheetViews>
    <sheetView workbookViewId="0">
      <selection activeCell="A14" sqref="A14"/>
    </sheetView>
  </sheetViews>
  <sheetFormatPr defaultRowHeight="14.25"/>
  <cols>
    <col min="1" max="1" width="125.75" customWidth="1"/>
  </cols>
  <sheetData>
    <row r="13" spans="1:1" ht="60.75">
      <c r="A13" s="683" t="s">
        <v>1627</v>
      </c>
    </row>
    <row r="14" spans="1:1" ht="45.75">
      <c r="A14" s="682" t="s">
        <v>1695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37</vt:i4>
      </vt:variant>
      <vt:variant>
        <vt:lpstr>ช่วงที่มีชื่อ</vt:lpstr>
      </vt:variant>
      <vt:variant>
        <vt:i4>47</vt:i4>
      </vt:variant>
    </vt:vector>
  </HeadingPairs>
  <TitlesOfParts>
    <vt:vector size="84" baseType="lpstr">
      <vt:lpstr>สารบัญ</vt:lpstr>
      <vt:lpstr>สรุป</vt:lpstr>
      <vt:lpstr>งบยุทธ์</vt:lpstr>
      <vt:lpstr>(1)</vt:lpstr>
      <vt:lpstr>1-สส</vt:lpstr>
      <vt:lpstr>2-สส</vt:lpstr>
      <vt:lpstr>3-4-สส</vt:lpstr>
      <vt:lpstr>5-สส</vt:lpstr>
      <vt:lpstr>(2)</vt:lpstr>
      <vt:lpstr>6-คุณภาพ</vt:lpstr>
      <vt:lpstr>11-แผนไทย</vt:lpstr>
      <vt:lpstr>(3)</vt:lpstr>
      <vt:lpstr>12-ทรัพฯ</vt:lpstr>
      <vt:lpstr>13-ทรัพฯ</vt:lpstr>
      <vt:lpstr>14-ตรวจสอบ</vt:lpstr>
      <vt:lpstr>15-นิติการ</vt:lpstr>
      <vt:lpstr>16-ประกัน</vt:lpstr>
      <vt:lpstr>17-พยส</vt:lpstr>
      <vt:lpstr>(4)</vt:lpstr>
      <vt:lpstr>18-คร</vt:lpstr>
      <vt:lpstr>19-คร</vt:lpstr>
      <vt:lpstr>20-ประกัน</vt:lpstr>
      <vt:lpstr>21-คร</vt:lpstr>
      <vt:lpstr>งบประจำ</vt:lpstr>
      <vt:lpstr>ประจำ</vt:lpstr>
      <vt:lpstr>1.บริหาร</vt:lpstr>
      <vt:lpstr>2.พยส</vt:lpstr>
      <vt:lpstr>3.ทรัพฯ</vt:lpstr>
      <vt:lpstr>5.คบส</vt:lpstr>
      <vt:lpstr>7.ประกัน</vt:lpstr>
      <vt:lpstr>8.คร</vt:lpstr>
      <vt:lpstr>9.สส</vt:lpstr>
      <vt:lpstr>10.ทันตฯ</vt:lpstr>
      <vt:lpstr>11.อน</vt:lpstr>
      <vt:lpstr>12.NCD</vt:lpstr>
      <vt:lpstr>13.แผนไทย</vt:lpstr>
      <vt:lpstr>14.ตรวจสอบ</vt:lpstr>
      <vt:lpstr>'(1)'!Print_Area</vt:lpstr>
      <vt:lpstr>'(2)'!Print_Area</vt:lpstr>
      <vt:lpstr>'(3)'!Print_Area</vt:lpstr>
      <vt:lpstr>'(4)'!Print_Area</vt:lpstr>
      <vt:lpstr>'10.ทันตฯ'!Print_Area</vt:lpstr>
      <vt:lpstr>'11.อน'!Print_Area</vt:lpstr>
      <vt:lpstr>'11-แผนไทย'!Print_Area</vt:lpstr>
      <vt:lpstr>'12.NCD'!Print_Area</vt:lpstr>
      <vt:lpstr>'12-ทรัพฯ'!Print_Area</vt:lpstr>
      <vt:lpstr>'13.แผนไทย'!Print_Area</vt:lpstr>
      <vt:lpstr>'13-ทรัพฯ'!Print_Area</vt:lpstr>
      <vt:lpstr>'14.ตรวจสอบ'!Print_Area</vt:lpstr>
      <vt:lpstr>'14-ตรวจสอบ'!Print_Area</vt:lpstr>
      <vt:lpstr>'15-นิติการ'!Print_Area</vt:lpstr>
      <vt:lpstr>'16-ประกัน'!Print_Area</vt:lpstr>
      <vt:lpstr>'17-พยส'!Print_Area</vt:lpstr>
      <vt:lpstr>'18-คร'!Print_Area</vt:lpstr>
      <vt:lpstr>'19-คร'!Print_Area</vt:lpstr>
      <vt:lpstr>'1-สส'!Print_Area</vt:lpstr>
      <vt:lpstr>'2.พยส'!Print_Area</vt:lpstr>
      <vt:lpstr>'20-ประกัน'!Print_Area</vt:lpstr>
      <vt:lpstr>'21-คร'!Print_Area</vt:lpstr>
      <vt:lpstr>'2-สส'!Print_Area</vt:lpstr>
      <vt:lpstr>'3.ทรัพฯ'!Print_Area</vt:lpstr>
      <vt:lpstr>'3-4-สส'!Print_Area</vt:lpstr>
      <vt:lpstr>'5.คบส'!Print_Area</vt:lpstr>
      <vt:lpstr>'5-สส'!Print_Area</vt:lpstr>
      <vt:lpstr>'6-คุณภาพ'!Print_Area</vt:lpstr>
      <vt:lpstr>'7.ประกัน'!Print_Area</vt:lpstr>
      <vt:lpstr>'8.คร'!Print_Area</vt:lpstr>
      <vt:lpstr>'9.สส'!Print_Area</vt:lpstr>
      <vt:lpstr>งบประจำ!Print_Area</vt:lpstr>
      <vt:lpstr>ประจำ!Print_Area</vt:lpstr>
      <vt:lpstr>สรุป!Print_Area</vt:lpstr>
      <vt:lpstr>'1.บริหาร'!Print_Titles</vt:lpstr>
      <vt:lpstr>'10.ทันตฯ'!Print_Titles</vt:lpstr>
      <vt:lpstr>'11-แผนไทย'!Print_Titles</vt:lpstr>
      <vt:lpstr>'12.NCD'!Print_Titles</vt:lpstr>
      <vt:lpstr>'2.พยส'!Print_Titles</vt:lpstr>
      <vt:lpstr>'20-ประกัน'!Print_Titles</vt:lpstr>
      <vt:lpstr>'21-คร'!Print_Titles</vt:lpstr>
      <vt:lpstr>'5-สส'!Print_Titles</vt:lpstr>
      <vt:lpstr>'6-คุณภาพ'!Print_Titles</vt:lpstr>
      <vt:lpstr>'7.ประกัน'!Print_Titles</vt:lpstr>
      <vt:lpstr>'8.คร'!Print_Titles</vt:lpstr>
      <vt:lpstr>'9.สส'!Print_Titles</vt:lpstr>
      <vt:lpstr>งบประจำ!Print_Titles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User</cp:lastModifiedBy>
  <cp:lastPrinted>2017-11-02T07:06:01Z</cp:lastPrinted>
  <dcterms:created xsi:type="dcterms:W3CDTF">2016-09-12T03:50:29Z</dcterms:created>
  <dcterms:modified xsi:type="dcterms:W3CDTF">2018-05-09T08:25:05Z</dcterms:modified>
</cp:coreProperties>
</file>