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เสนอของบประมาณ\โครงการปี 61\รายงานความก้าวหน้า\"/>
    </mc:Choice>
  </mc:AlternateContent>
  <bookViews>
    <workbookView xWindow="0" yWindow="60" windowWidth="20460" windowHeight="7095" activeTab="1"/>
  </bookViews>
  <sheets>
    <sheet name="โครงการรวม" sheetId="1" r:id="rId1"/>
    <sheet name="งบลงทุน" sheetId="3" r:id="rId2"/>
  </sheets>
  <definedNames>
    <definedName name="_xlnm.Print_Area" localSheetId="0">โครงการรวม!$A$1:$V$78</definedName>
    <definedName name="_xlnm.Print_Area" localSheetId="1">งบลงทุน!$A$1:$L$38</definedName>
    <definedName name="_xlnm.Print_Titles" localSheetId="0">โครงการรวม!$4:$5</definedName>
    <definedName name="_xlnm.Print_Titles" localSheetId="1">งบลงทุน!$4:$6</definedName>
  </definedNames>
  <calcPr calcId="152511"/>
</workbook>
</file>

<file path=xl/calcChain.xml><?xml version="1.0" encoding="utf-8"?>
<calcChain xmlns="http://schemas.openxmlformats.org/spreadsheetml/2006/main">
  <c r="D64" i="1" l="1"/>
  <c r="C67" i="1"/>
  <c r="C60" i="1"/>
  <c r="D56" i="1"/>
  <c r="M40" i="1" l="1"/>
  <c r="N40" i="1"/>
  <c r="O40" i="1"/>
  <c r="P40" i="1"/>
  <c r="Q40" i="1"/>
  <c r="R40" i="1"/>
  <c r="S40" i="1"/>
  <c r="T40" i="1"/>
  <c r="U40" i="1"/>
  <c r="L40" i="1"/>
  <c r="D21" i="1"/>
  <c r="M7" i="1" l="1"/>
  <c r="N7" i="1"/>
  <c r="O7" i="1"/>
  <c r="P7" i="1"/>
  <c r="Q7" i="1"/>
  <c r="R7" i="1"/>
  <c r="S7" i="1"/>
  <c r="T7" i="1"/>
  <c r="U7" i="1"/>
  <c r="L7" i="1"/>
  <c r="D7" i="1" l="1"/>
  <c r="U51" i="1"/>
  <c r="U39" i="1" s="1"/>
  <c r="T51" i="1"/>
  <c r="T39" i="1" s="1"/>
  <c r="S51" i="1"/>
  <c r="S39" i="1" s="1"/>
  <c r="R51" i="1"/>
  <c r="R39" i="1" s="1"/>
  <c r="Q51" i="1"/>
  <c r="Q39" i="1" s="1"/>
  <c r="P51" i="1"/>
  <c r="P39" i="1" s="1"/>
  <c r="O51" i="1"/>
  <c r="O39" i="1" s="1"/>
  <c r="N51" i="1"/>
  <c r="N39" i="1" s="1"/>
  <c r="M51" i="1"/>
  <c r="M39" i="1" s="1"/>
  <c r="L51" i="1"/>
  <c r="L39" i="1" s="1"/>
  <c r="C51" i="1"/>
  <c r="E51" i="1" s="1"/>
  <c r="E40" i="1"/>
  <c r="E39" i="1"/>
  <c r="M30" i="1" l="1"/>
  <c r="N30" i="1"/>
  <c r="O30" i="1"/>
  <c r="O20" i="1" s="1"/>
  <c r="Q30" i="1"/>
  <c r="Q20" i="1" s="1"/>
  <c r="R30" i="1"/>
  <c r="S30" i="1"/>
  <c r="S20" i="1" s="1"/>
  <c r="T30" i="1"/>
  <c r="T20" i="1" s="1"/>
  <c r="U30" i="1"/>
  <c r="U20" i="1" s="1"/>
  <c r="L30" i="1"/>
  <c r="L20" i="1" s="1"/>
  <c r="P30" i="1"/>
  <c r="P20" i="1" s="1"/>
  <c r="M20" i="1"/>
  <c r="N20" i="1"/>
  <c r="R20" i="1"/>
  <c r="E21" i="1"/>
  <c r="M13" i="1"/>
  <c r="M6" i="1" s="1"/>
  <c r="N13" i="1"/>
  <c r="N6" i="1" s="1"/>
  <c r="O13" i="1"/>
  <c r="O6" i="1" s="1"/>
  <c r="Q13" i="1"/>
  <c r="Q6" i="1" s="1"/>
  <c r="R13" i="1"/>
  <c r="R6" i="1" s="1"/>
  <c r="S13" i="1"/>
  <c r="S6" i="1" s="1"/>
  <c r="T13" i="1"/>
  <c r="T6" i="1" s="1"/>
  <c r="U13" i="1"/>
  <c r="U6" i="1" s="1"/>
  <c r="L13" i="1"/>
  <c r="L6" i="1" s="1"/>
  <c r="E7" i="1"/>
  <c r="C13" i="1"/>
  <c r="E13" i="1" s="1"/>
  <c r="C30" i="1"/>
  <c r="E30" i="1" s="1"/>
  <c r="D37" i="1"/>
  <c r="C37" i="1"/>
  <c r="E20" i="1"/>
  <c r="M37" i="1" l="1"/>
  <c r="U37" i="1"/>
  <c r="Q37" i="1"/>
  <c r="N37" i="1"/>
  <c r="S37" i="1"/>
  <c r="O37" i="1"/>
  <c r="L37" i="1"/>
  <c r="T37" i="1"/>
  <c r="R37" i="1"/>
  <c r="P13" i="1"/>
  <c r="P6" i="1" s="1"/>
  <c r="P37" i="1" s="1"/>
  <c r="E6" i="1"/>
  <c r="E37" i="1" s="1"/>
  <c r="E56" i="1"/>
  <c r="D55" i="1"/>
  <c r="E60" i="1"/>
  <c r="C55" i="1"/>
  <c r="E55" i="1" s="1"/>
  <c r="E67" i="1"/>
  <c r="C63" i="1"/>
  <c r="C54" i="1" l="1"/>
  <c r="C69" i="1"/>
  <c r="E64" i="1"/>
  <c r="D63" i="1"/>
  <c r="D54" i="1" s="1"/>
  <c r="E63" i="1" l="1"/>
  <c r="D69" i="1"/>
  <c r="E54" i="1"/>
  <c r="E69" i="1" s="1"/>
  <c r="L60" i="1"/>
  <c r="L56" i="1"/>
  <c r="L54" i="1"/>
  <c r="L69" i="1"/>
  <c r="L67" i="1"/>
  <c r="L64" i="1"/>
  <c r="N54" i="1"/>
  <c r="N69" i="1"/>
  <c r="N67" i="1"/>
  <c r="N64" i="1"/>
  <c r="N60" i="1"/>
  <c r="N56" i="1"/>
  <c r="R60" i="1"/>
  <c r="R56" i="1"/>
  <c r="R54" i="1"/>
  <c r="R69" i="1"/>
  <c r="R67" i="1"/>
  <c r="R64" i="1"/>
  <c r="T67" i="1"/>
  <c r="T64" i="1"/>
  <c r="T60" i="1"/>
  <c r="T56" i="1"/>
  <c r="T54" i="1"/>
  <c r="T69" i="1"/>
  <c r="P69" i="1"/>
  <c r="P67" i="1"/>
  <c r="P64" i="1"/>
  <c r="P60" i="1"/>
  <c r="P56" i="1"/>
  <c r="P54" i="1"/>
  <c r="S60" i="1"/>
  <c r="S56" i="1"/>
  <c r="S54" i="1"/>
  <c r="S69" i="1"/>
  <c r="S67" i="1"/>
  <c r="S64" i="1"/>
  <c r="M69" i="1"/>
  <c r="M67" i="1"/>
  <c r="M64" i="1"/>
  <c r="M60" i="1"/>
  <c r="M56" i="1"/>
  <c r="M54" i="1"/>
  <c r="O60" i="1"/>
  <c r="O56" i="1"/>
  <c r="O54" i="1"/>
  <c r="O69" i="1"/>
  <c r="O67" i="1"/>
  <c r="O64" i="1"/>
  <c r="Q54" i="1"/>
  <c r="Q69" i="1"/>
  <c r="Q67" i="1"/>
  <c r="Q64" i="1"/>
  <c r="Q60" i="1"/>
  <c r="Q56" i="1"/>
  <c r="U54" i="1"/>
  <c r="U69" i="1"/>
  <c r="U67" i="1"/>
  <c r="U64" i="1"/>
  <c r="U60" i="1"/>
  <c r="U56" i="1"/>
</calcChain>
</file>

<file path=xl/sharedStrings.xml><?xml version="1.0" encoding="utf-8"?>
<sst xmlns="http://schemas.openxmlformats.org/spreadsheetml/2006/main" count="260" uniqueCount="143">
  <si>
    <t>แบบรายงานความก้าวหน้าการดำเนินแผนงาน/ โครงการ</t>
  </si>
  <si>
    <t>ตามแผนปฏิบัติราชการประจำปีของจังหวัดสระแก้ว/ กลุ่มจังหวัดภาคกลางตอนกลาง ประจำปีงบประมาณ พ.ศ. 2561</t>
  </si>
  <si>
    <t>ลำดับ</t>
  </si>
  <si>
    <t>โครงการ/ กิจกรรม</t>
  </si>
  <si>
    <t>ก่อหนี้ผูกพัน
(ระบุ วัน เดือน ปี)</t>
  </si>
  <si>
    <t>ประกาศจัดซื้อจัดจ้าง</t>
  </si>
  <si>
    <t>ลงนามในสัญญา</t>
  </si>
  <si>
    <t>แผนการเบิกจ่าย (ระบุจำนวนเงิน)</t>
  </si>
  <si>
    <t>รวมทั้งสิ้น</t>
  </si>
  <si>
    <t>คำอธิบายเพิ่มเติม</t>
  </si>
  <si>
    <t>1. การระบุสถานะของโครงการ ดังนี้</t>
  </si>
  <si>
    <t>1 คือ ระหว่างรอการอนุมัติโครงการ</t>
  </si>
  <si>
    <t>2 ระหว่างการจัดซื้อจัดจ้าง</t>
  </si>
  <si>
    <t>3 ระหว่างรอการลงนามสัญญา</t>
  </si>
  <si>
    <t>4 ก่อหนี้ (งบลงทุน)/ ดำเนินการแล้ว (งบดำเนินงาน/ งบรายจ่ายอื่น)</t>
  </si>
  <si>
    <t xml:space="preserve">2. กรอกข้อมูลในไฟล์เอกสาร Excel </t>
  </si>
  <si>
    <t>3. ส่งข้อมูลเป็นไฟล์ Excel ทาง E-mail : sakaeo16-2@hotmail.com ภายในวันที่ 5 ของเดือน</t>
  </si>
  <si>
    <t>4. ถ่ายภาพความก้าวหน้าของโครงการ ทั้งก่อนดำเนินโครงการ ระหว่างดำเนินโครงการ และหลังดำเนินโครงการแล้วเสร็จ</t>
  </si>
  <si>
    <t>หน่วยงาน..สำนักงานสาธารณสุขจังหวัดสระแก้ว...</t>
  </si>
  <si>
    <t>งบลงทุน
(บาท)</t>
  </si>
  <si>
    <t>งบดำเนินงาน
(บาท)</t>
  </si>
  <si>
    <t>รวม
(บาท)</t>
  </si>
  <si>
    <t>เบิกจ่าย
(บาท)</t>
  </si>
  <si>
    <t>คาดว่าก่อหนี้
(ระบุเดือน)</t>
  </si>
  <si>
    <t>ปัญหา/ อุปสรรค/ เหตุผล
การดำเนินงานล่าช้า</t>
  </si>
  <si>
    <t>สถานะโครงการ
(ระบุหมายเลข)</t>
  </si>
  <si>
    <t>โครงการอนุรักษ์พันธุ์พืชสมุนไพรและใช้ประโยชน์จากทรัพยากรธรรมชาติอย่างยั่งยืน สู่เศรษฐกิจพอเพียง และปลูกจิตสำนึกในการรักษาวัฒนธรรมและภูมิปัญญาไทย จังหวัดสระแก้ว ปี 2561</t>
  </si>
  <si>
    <t>โครงการพัฒนาระบบบริการสุขภาพด้านสาธารณสุข เขตพัฒนาเศรษฐกิจพิเศษ จังหวัดสระแก้ว ปี 2561</t>
  </si>
  <si>
    <t>อาคารแปรรูปสมุนไพร</t>
  </si>
  <si>
    <t>เครื่องหั่นย่อยสมุนไพร</t>
  </si>
  <si>
    <t>เครื่องบดร่อนสมุนไพร</t>
  </si>
  <si>
    <t>เครื่องกรั่นน้ำมันหอมระเหย</t>
  </si>
  <si>
    <t>โรงอบแห้งพลังงานแสงอาทิตย์</t>
  </si>
  <si>
    <t>ตู้อบสมุนไพร</t>
  </si>
  <si>
    <t>: งบดำเนินงาน</t>
  </si>
  <si>
    <t>: งบลงทุน</t>
  </si>
  <si>
    <t>เครื่องสแกนลายนิ้วมือ</t>
  </si>
  <si>
    <t>เครื่องคอมพิวเตอร์แม่ข่าย</t>
  </si>
  <si>
    <t>เครื่องตรวจการได้ยิน</t>
  </si>
  <si>
    <t>เครื่องตรวจสายตาทางอาชีวอนามัย</t>
  </si>
  <si>
    <t>เครื่องตรวจมรรถภาพปอด</t>
  </si>
  <si>
    <t>เครื่องวัดแสงสว่าง</t>
  </si>
  <si>
    <t>TOR/คุณลักษณะ/ราคากลาง</t>
  </si>
  <si>
    <t>ตามแผนปฏิบัติราชการประจำปีของจังหวัดสระแก้ว ประจำปีงบประมาณ พ.ศ. 2561</t>
  </si>
  <si>
    <t>สถานะการจัดซื้อจัดจ้าง (ตามแผน)</t>
  </si>
  <si>
    <t xml:space="preserve">ระบุวันที่ </t>
  </si>
  <si>
    <t>วงเงินงบประมาณ
(บาท)</t>
  </si>
  <si>
    <t>หน่วยงาน ... สำนักงานสาธารณสุขจังหวัดสระแก้ว ...</t>
  </si>
  <si>
    <t>1. เฉพาะโครงการ/ กิจกรรมที่เป็นงบลงทุน</t>
  </si>
  <si>
    <t>2. การระบุสถานะการจัดซื้อจัดจ้าง ดังนี้</t>
  </si>
  <si>
    <t>3 คือ จัดทำรายละเอียดคุณลักษณะหรือราคากลางสำหรับจัดหาพัสดุ</t>
  </si>
  <si>
    <t>4 คือ ขอความเห็นชอบดำเนินการจัดซื้อจัดจ้าง (รายงานขอซื้อขอจ้าง)</t>
  </si>
  <si>
    <t>5 คือ ดำเนินการจัดหาพัสุด (ตามวิธีการจัดซื้อจัดจ้าง)</t>
  </si>
  <si>
    <t>6 คือ ประกาศผลการจัดซื้อจัดจ้าง</t>
  </si>
  <si>
    <t>7 คือ ขออนุมัติสั่งซื้อสั่งจ้าง</t>
  </si>
  <si>
    <t>8 คือ ก่อหนี้ผูกพัน/ ลงนามในสัญญาหรือข้อตกลง</t>
  </si>
  <si>
    <t>หมายเหตุ</t>
  </si>
  <si>
    <t>เครื่องกลั่นน้ำมันหอมระเหย</t>
  </si>
  <si>
    <t>ไม่เกิน 5 แสนบาท  ไม่ต้องทำแผน</t>
  </si>
  <si>
    <t>-</t>
  </si>
  <si>
    <t>1 คือ ขออนุมัติโครงการ</t>
  </si>
  <si>
    <t>2 คือ ประกาศเผยแพร่การจัดซื้อจัดจ้าง</t>
  </si>
  <si>
    <t>(แผนพัฒนาจังหวัดสระแก้ว)</t>
  </si>
  <si>
    <t>โครงการพัฒนาสังคมและยกระดับความเป็นอยู่ของประชาชน (กำจัดพยาธิใบไม้ตับและมะเร็งท่อน้ำดี)</t>
  </si>
  <si>
    <t>(แผนพัฒนาภาคกลาง)</t>
  </si>
  <si>
    <t>กล้องจุลทรรศน์</t>
  </si>
  <si>
    <t>เครื่องตรวจอวัยวะภายใน (อัลตร้าซาวด์)</t>
  </si>
  <si>
    <t>โครงการเมืองสมุนไพร</t>
  </si>
  <si>
    <t>อาคารส่งเสริมสุขภาพและเอนกประสงค์แบบแผนไทย์ (แบบเลขที่ 9637)</t>
  </si>
  <si>
    <t>อาคารพักผู้เข้ารับการอบรมแบบ กสธ เลขที่ 9555</t>
  </si>
  <si>
    <t>ลงชื่อ  ........................................  ผู้รายงาน</t>
  </si>
  <si>
    <t>( ............................................ )</t>
  </si>
  <si>
    <t>ตำแหน่ง ..........................................</t>
  </si>
  <si>
    <t>วันที่ ..............................................</t>
  </si>
  <si>
    <t>อาคารร้านค้าชุมชนพร้อมลานจอดรถ</t>
  </si>
  <si>
    <t>ดำเนินการไตรมาส 2</t>
  </si>
  <si>
    <t>ดำเนินการไตรมาส 3</t>
  </si>
  <si>
    <t>ดำเนินการไตรมาส 2-3</t>
  </si>
  <si>
    <t>1. ประชุมเชิงปฏิบัติการการพัฒนาภาคีเครือข่ายในการเฝ้าระวังและตอบโต้โรคและภัยสุขภาพ</t>
  </si>
  <si>
    <t>7.  พัฒนาระบบการเฝ้าระวัง คุ้มครองผู้บริโภคด้านผลิตภัณฑ์สุขภาพ</t>
  </si>
  <si>
    <t>8. พัฒนาระบบประกันสุขภาพประชากรต่างด้าว</t>
  </si>
  <si>
    <t>6. พัฒนาระบบข้อมูลด้านอาชีวอนามัยและอนามัยสิ่งแวดล้อม</t>
  </si>
  <si>
    <t>5. พัฒนาระบบการเตรียมความพร้อมและซ้อมแผนรองรับภาวะฉุกเฉิน</t>
  </si>
  <si>
    <t>4. การคัดกรองและส่งเสริมสุขภาพประชาชน</t>
  </si>
  <si>
    <t>3. การพัฒนาศักยภาพแกนนำในการป้องกันและแก้ไขปัญหายาเสพติด</t>
  </si>
  <si>
    <t>2. จัดทำฐานข้อมูลลายนิ้วมือ ภาพถ่ายใบหน้า และระบบพิสูจน์ด้านบุคคล</t>
  </si>
  <si>
    <t>ดำเนินการไตรมาส 1-2</t>
  </si>
  <si>
    <t>1. ศูนย์เรียนรู้อนุรักษ์สมุนไพรและขยายพันธุ์พืชสมุนไพร</t>
  </si>
  <si>
    <t>2. จัดตั้งแกนนำเยาวชนกลุ่มอนุรักษ์สมุนไพร</t>
  </si>
  <si>
    <t>3. ส่งเสริมการปลูกพืชสมุนไพร</t>
  </si>
  <si>
    <t>4. การศึกษาภูมิปัญญาสมุนไพร</t>
  </si>
  <si>
    <t>5. การอนุรักษ์และคุ้มครองภูมิปัญญาการแพทย์แผนไทยและสมุนไพร</t>
  </si>
  <si>
    <t>(แผนพัฒนาจังหวัด)</t>
  </si>
  <si>
    <t>1. ประชุมเชิงปฏิบัติการแก้ไขปัญหาโรคพยาธิใบไม้ตับและมะเร็งท่อน้ำดีและศึกษาดูงานพื้นที่ต้นแบบ</t>
  </si>
  <si>
    <t>ดำเนินการไตรมาส 2-4</t>
  </si>
  <si>
    <t>2. จัดอบรมพนักงานจุลทัศกร เพื่อตรวจคัดกรองพยาธิ</t>
  </si>
  <si>
    <t>3. ดำเนินการตรวจคัดกรองโรคหนอนพยาธิ</t>
  </si>
  <si>
    <t>4. จัดซื้อยาและเวชภัณฑ์ ในการรักษาโรคพยาธิ</t>
  </si>
  <si>
    <t>5. จัดกิจกรรมรณรงค์ตรวจคัดกรองพยาธิใบไม้ตับและมะเร็งท่อน้ำดีในระดับจังหวัด</t>
  </si>
  <si>
    <t>6. จัดเวทีประชาคมเพื่อออกข้อบัญญัติการกำจัดสิ่งปฏิกูล</t>
  </si>
  <si>
    <t>7. จัดกิจกรรมรณรงค์ไม่กินปลาดิบ ทุกตำบล</t>
  </si>
  <si>
    <t>8. การบันทึกข้อมูลและการตรวจอัลตร้าซาวด์</t>
  </si>
  <si>
    <t>9. การนิเทศ ติดตาม ควบคุม กำกับ โดยระดับจังหวัด</t>
  </si>
  <si>
    <t>10. จัดมหกรรมการประกวดตำบลต้นแบบด้านการดำเนินงานป้องกันโรคหนอนพยาธิและมะเร็งท่อน้ำดี</t>
  </si>
  <si>
    <t>พัฒนาผลิตภัณฑ์จากสมุนไพรไพล</t>
  </si>
  <si>
    <t>พัฒนาผลิตภัณฑ์จากสมุนไพรรางจืด</t>
  </si>
  <si>
    <t>ศึกษาประสิทธิผลของผลิตภัณฑ์เสริมอาหารที่ได้จากผักพื้นบ้าน</t>
  </si>
  <si>
    <t>พัฒนารูปแบบบรรจุภัณฑ์สมุนไพรและจัดทำตราสัญลักษณ์ผลิตภัณฑ์</t>
  </si>
  <si>
    <t>สร้างแบรนด์และการประชาสัมพันธ์ผลิตภัณฑ์สมุนไพร</t>
  </si>
  <si>
    <t>อาคารส่งเสริมสุขภาพและเอนกประสงค์แบบแผนไทย์ (แบบเลขที่ 9637) รพ.วัฒนานคร</t>
  </si>
  <si>
    <t>อาคารพักผู้เข้ารับการอบรมแบบ กสธ เลขที่ 9555 รพ.วัฒนานคร</t>
  </si>
  <si>
    <t>อาคารร้านค้าชุมชนพร้อมลานจอดรถ รพ.วังน้ำเย็น</t>
  </si>
  <si>
    <t>9 มค 61</t>
  </si>
  <si>
    <t>อยุ่ระหว่างประกาศ กำหนดยื่นเอกสารในระบบวันที่  11 มค 61 คาดว่าจะลงนามสัญญา ภายใน เดือน มค 61</t>
  </si>
  <si>
    <t>27 ธค 60</t>
  </si>
  <si>
    <t>29 ธค 60</t>
  </si>
  <si>
    <t>3 มค 61</t>
  </si>
  <si>
    <t>28 ธค 60</t>
  </si>
  <si>
    <t>21 ธค 61</t>
  </si>
  <si>
    <t>22 ธค 60</t>
  </si>
  <si>
    <t>25 ธค 60</t>
  </si>
  <si>
    <t>8 มค 61</t>
  </si>
  <si>
    <t>เนื่องจากได้ประกาศครั้งที่ 1 มีผู้ยื่นเอกสาร 3 ราย  ไม่มีผู้ผ่านการพิจารณา  อยู่ระหว่างดำเนินการใหม่ ครั้งที่  2  คาดว่าจะลงนามได้ภายใน เดือน กพ 61</t>
  </si>
  <si>
    <t>อยู่ระหว่างรายงานผลการพิจาณา คาดว่าจะลงนามสัญญาได้ภายใน เดือน มค 61</t>
  </si>
  <si>
    <t>9 พย 60</t>
  </si>
  <si>
    <t>9 ธค 61</t>
  </si>
  <si>
    <t>12 ธค 60</t>
  </si>
  <si>
    <t>28 พย 61</t>
  </si>
  <si>
    <t>8 ธค 60</t>
  </si>
  <si>
    <t>14 ธค 60</t>
  </si>
  <si>
    <t>อยู่ระหว่างพิจารณา คาดว่างจะลงนามก่อหนี้ ภายใน มค 61</t>
  </si>
  <si>
    <t xml:space="preserve">ขอเปลี่ยนแปลง เนื่องจาก ครุภัณฑ์ดังกล่าวมีราคากลาง ประมาณ 2-3 แสนบาท จึงไม่สามารถจัดซื้อได้ </t>
  </si>
  <si>
    <t xml:space="preserve">รออนุมัติเปลี่ยนแปลง </t>
  </si>
  <si>
    <t>มค 61</t>
  </si>
  <si>
    <t>1. ยกระดับการแปรรูปสมุนไพร R&amp;D and Technology</t>
  </si>
  <si>
    <t>2. พัฒนาส่งเสริมช่องทางการตลาด</t>
  </si>
  <si>
    <t>ยกระดับการแปรรูปสมุนไพร R&amp;D and Technology</t>
  </si>
  <si>
    <t>พัฒนาส่งเสริมช่องทางการตลาด</t>
  </si>
  <si>
    <t>ดำเนินการแล้วเสร็จ เบิกจ่าย 457,160 บาท คงเหลือ 840 บาท</t>
  </si>
  <si>
    <t>เครื่องตรวจสมรรถภาพปอด</t>
  </si>
  <si>
    <t>กพ 61</t>
  </si>
  <si>
    <t>อยู่ระหว่างนัดทำสัญญา ลงนามภายใน มค 61</t>
  </si>
  <si>
    <t>กำลังเสนอร่าง TOR คาดว่าจะลงนามได้ภายใน กพ 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</si>
</sst>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[$-107041E]d\ mmm\ yy;@"/>
  </numFmts>
  <fonts count="5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Tahoma"/>
      <family val="2"/>
      <charset val="22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left" indent="2"/>
    </xf>
    <xf numFmtId="0" fontId="2" fillId="0" borderId="1" xfId="0" applyFont="1" applyBorder="1" applyAlignment="1">
      <alignment horizontal="center" vertical="top"/>
    </xf>
    <xf numFmtId="187" fontId="2" fillId="0" borderId="1" xfId="1" applyNumberFormat="1" applyFont="1" applyBorder="1"/>
    <xf numFmtId="0" fontId="3" fillId="0" borderId="1" xfId="0" applyFont="1" applyBorder="1" applyAlignment="1">
      <alignment vertical="top" wrapText="1"/>
    </xf>
    <xf numFmtId="0" fontId="3" fillId="0" borderId="1" xfId="0" applyFont="1" applyBorder="1"/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vertical="top" wrapText="1"/>
    </xf>
    <xf numFmtId="187" fontId="3" fillId="2" borderId="1" xfId="1" applyNumberFormat="1" applyFont="1" applyFill="1" applyBorder="1" applyAlignment="1">
      <alignment vertical="top"/>
    </xf>
    <xf numFmtId="187" fontId="2" fillId="0" borderId="1" xfId="1" applyNumberFormat="1" applyFont="1" applyBorder="1" applyAlignment="1">
      <alignment vertical="top"/>
    </xf>
    <xf numFmtId="187" fontId="3" fillId="0" borderId="1" xfId="1" applyNumberFormat="1" applyFont="1" applyBorder="1" applyAlignment="1">
      <alignment vertical="top"/>
    </xf>
    <xf numFmtId="187" fontId="3" fillId="0" borderId="1" xfId="1" applyNumberFormat="1" applyFont="1" applyBorder="1"/>
    <xf numFmtId="0" fontId="2" fillId="0" borderId="1" xfId="0" applyFont="1" applyBorder="1" applyAlignment="1">
      <alignment horizontal="left" indent="1"/>
    </xf>
    <xf numFmtId="0" fontId="3" fillId="0" borderId="0" xfId="0" applyFont="1"/>
    <xf numFmtId="0" fontId="3" fillId="0" borderId="1" xfId="0" applyFont="1" applyBorder="1" applyAlignment="1">
      <alignment horizontal="center" vertical="top"/>
    </xf>
    <xf numFmtId="188" fontId="2" fillId="0" borderId="1" xfId="0" applyNumberFormat="1" applyFont="1" applyBorder="1"/>
    <xf numFmtId="188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left" vertical="top"/>
    </xf>
    <xf numFmtId="188" fontId="2" fillId="3" borderId="1" xfId="0" applyNumberFormat="1" applyFont="1" applyFill="1" applyBorder="1"/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indent="1"/>
    </xf>
    <xf numFmtId="187" fontId="2" fillId="0" borderId="0" xfId="1" applyNumberFormat="1" applyFont="1" applyBorder="1"/>
    <xf numFmtId="188" fontId="2" fillId="0" borderId="0" xfId="0" applyNumberFormat="1" applyFont="1" applyBorder="1"/>
    <xf numFmtId="188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188" fontId="2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horizontal="left"/>
    </xf>
    <xf numFmtId="188" fontId="3" fillId="0" borderId="1" xfId="0" applyNumberFormat="1" applyFont="1" applyBorder="1"/>
    <xf numFmtId="188" fontId="3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3" fillId="2" borderId="1" xfId="0" applyFont="1" applyFill="1" applyBorder="1" applyAlignment="1">
      <alignment vertical="top"/>
    </xf>
    <xf numFmtId="187" fontId="3" fillId="0" borderId="1" xfId="0" applyNumberFormat="1" applyFont="1" applyBorder="1" applyAlignment="1">
      <alignment vertical="top"/>
    </xf>
    <xf numFmtId="187" fontId="2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vertical="top"/>
    </xf>
    <xf numFmtId="187" fontId="2" fillId="0" borderId="0" xfId="0" applyNumberFormat="1" applyFont="1" applyAlignment="1">
      <alignment vertical="top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left" vertical="top" wrapText="1" indent="1"/>
    </xf>
    <xf numFmtId="187" fontId="2" fillId="4" borderId="1" xfId="1" applyNumberFormat="1" applyFont="1" applyFill="1" applyBorder="1" applyAlignment="1">
      <alignment vertical="top"/>
    </xf>
    <xf numFmtId="188" fontId="2" fillId="4" borderId="1" xfId="0" applyNumberFormat="1" applyFont="1" applyFill="1" applyBorder="1"/>
    <xf numFmtId="188" fontId="2" fillId="4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left" vertical="top"/>
    </xf>
    <xf numFmtId="188" fontId="2" fillId="0" borderId="1" xfId="0" applyNumberFormat="1" applyFont="1" applyBorder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188" fontId="2" fillId="3" borderId="1" xfId="0" applyNumberFormat="1" applyFont="1" applyFill="1" applyBorder="1" applyAlignment="1">
      <alignment horizontal="center" vertical="top"/>
    </xf>
    <xf numFmtId="0" fontId="2" fillId="0" borderId="1" xfId="1" applyNumberFormat="1" applyFont="1" applyBorder="1" applyAlignment="1">
      <alignment horizontal="center" vertical="top"/>
    </xf>
    <xf numFmtId="17" fontId="2" fillId="0" borderId="1" xfId="1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vertical="top" wrapText="1"/>
    </xf>
    <xf numFmtId="187" fontId="2" fillId="5" borderId="1" xfId="1" applyNumberFormat="1" applyFont="1" applyFill="1" applyBorder="1" applyAlignment="1">
      <alignment vertical="top"/>
    </xf>
    <xf numFmtId="43" fontId="2" fillId="3" borderId="1" xfId="1" applyFont="1" applyFill="1" applyBorder="1" applyAlignment="1">
      <alignment horizontal="center" vertical="top"/>
    </xf>
    <xf numFmtId="0" fontId="2" fillId="0" borderId="1" xfId="0" applyFont="1" applyBorder="1" applyAlignment="1">
      <alignment horizontal="left" vertical="top" indent="1"/>
    </xf>
    <xf numFmtId="0" fontId="3" fillId="0" borderId="1" xfId="0" applyFont="1" applyBorder="1" applyAlignment="1">
      <alignment horizontal="center" vertical="center" wrapText="1"/>
    </xf>
    <xf numFmtId="0" fontId="2" fillId="4" borderId="5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1" xfId="0" applyFont="1" applyFill="1" applyBorder="1" applyAlignment="1">
      <alignment horizontal="center" vertical="top"/>
    </xf>
    <xf numFmtId="187" fontId="3" fillId="0" borderId="1" xfId="1" applyNumberFormat="1" applyFont="1" applyFill="1" applyBorder="1" applyAlignment="1">
      <alignment vertical="top"/>
    </xf>
    <xf numFmtId="0" fontId="3" fillId="0" borderId="1" xfId="0" applyFont="1" applyFill="1" applyBorder="1" applyAlignment="1">
      <alignment vertical="top"/>
    </xf>
    <xf numFmtId="0" fontId="3" fillId="0" borderId="1" xfId="0" applyFont="1" applyBorder="1" applyAlignment="1">
      <alignment horizontal="left" vertical="top" wrapText="1"/>
    </xf>
    <xf numFmtId="187" fontId="3" fillId="0" borderId="1" xfId="1" applyNumberFormat="1" applyFont="1" applyBorder="1" applyAlignment="1">
      <alignment horizontal="center" vertical="center" wrapText="1"/>
    </xf>
    <xf numFmtId="187" fontId="3" fillId="0" borderId="1" xfId="1" applyNumberFormat="1" applyFont="1" applyBorder="1" applyAlignment="1">
      <alignment horizontal="center" vertical="center"/>
    </xf>
    <xf numFmtId="187" fontId="3" fillId="5" borderId="1" xfId="1" applyNumberFormat="1" applyFont="1" applyFill="1" applyBorder="1" applyAlignment="1">
      <alignment vertical="top"/>
    </xf>
    <xf numFmtId="0" fontId="3" fillId="5" borderId="1" xfId="0" applyFont="1" applyFill="1" applyBorder="1" applyAlignment="1">
      <alignment horizontal="center" vertical="top"/>
    </xf>
    <xf numFmtId="17" fontId="2" fillId="0" borderId="1" xfId="0" applyNumberFormat="1" applyFont="1" applyBorder="1" applyAlignment="1">
      <alignment horizontal="center" vertical="top"/>
    </xf>
    <xf numFmtId="187" fontId="2" fillId="0" borderId="1" xfId="1" applyNumberFormat="1" applyFont="1" applyFill="1" applyBorder="1" applyAlignment="1">
      <alignment vertical="top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3" fillId="0" borderId="0" xfId="0" applyFont="1" applyAlignment="1">
      <alignment vertical="top"/>
    </xf>
    <xf numFmtId="187" fontId="2" fillId="3" borderId="1" xfId="1" applyNumberFormat="1" applyFont="1" applyFill="1" applyBorder="1" applyAlignment="1">
      <alignment vertical="top"/>
    </xf>
    <xf numFmtId="43" fontId="3" fillId="0" borderId="1" xfId="1" applyFont="1" applyBorder="1" applyAlignment="1">
      <alignment vertical="top"/>
    </xf>
    <xf numFmtId="188" fontId="2" fillId="0" borderId="1" xfId="1" applyNumberFormat="1" applyFont="1" applyBorder="1" applyAlignment="1">
      <alignment vertical="top"/>
    </xf>
    <xf numFmtId="187" fontId="2" fillId="0" borderId="0" xfId="1" applyNumberFormat="1" applyFont="1" applyAlignment="1">
      <alignment vertical="top"/>
    </xf>
    <xf numFmtId="0" fontId="3" fillId="2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left" vertical="top"/>
    </xf>
    <xf numFmtId="0" fontId="2" fillId="0" borderId="0" xfId="0" applyFont="1" applyFill="1" applyAlignment="1">
      <alignment vertical="top"/>
    </xf>
    <xf numFmtId="0" fontId="2" fillId="0" borderId="0" xfId="0" applyFont="1" applyAlignment="1">
      <alignment horizontal="left" vertical="top"/>
    </xf>
    <xf numFmtId="188" fontId="2" fillId="3" borderId="1" xfId="1" applyNumberFormat="1" applyFont="1" applyFill="1" applyBorder="1" applyAlignment="1">
      <alignment vertical="top"/>
    </xf>
    <xf numFmtId="0" fontId="3" fillId="6" borderId="1" xfId="0" applyFont="1" applyFill="1" applyBorder="1" applyAlignment="1">
      <alignment vertical="top"/>
    </xf>
    <xf numFmtId="43" fontId="3" fillId="6" borderId="1" xfId="1" applyFont="1" applyFill="1" applyBorder="1" applyAlignment="1">
      <alignment vertical="top"/>
    </xf>
    <xf numFmtId="74" fontId="3" fillId="0" borderId="1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187" fontId="2" fillId="0" borderId="0" xfId="1" applyNumberFormat="1" applyFont="1" applyBorder="1" applyAlignment="1">
      <alignment vertical="top"/>
    </xf>
    <xf numFmtId="187" fontId="2" fillId="0" borderId="10" xfId="0" applyNumberFormat="1" applyFont="1" applyBorder="1" applyAlignment="1">
      <alignment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8"/>
  <sheetViews>
    <sheetView zoomScale="90" zoomScaleNormal="90" workbookViewId="0">
      <pane xSplit="2" ySplit="5" topLeftCell="J69" activePane="bottomRight" state="frozen"/>
      <selection activeCell="A4" sqref="A4"/>
      <selection pane="topRight" activeCell="C4" sqref="C4"/>
      <selection pane="bottomLeft" activeCell="A6" sqref="A6"/>
      <selection pane="bottomRight" activeCell="U69" sqref="U69"/>
    </sheetView>
  </sheetViews>
  <sheetFormatPr defaultRowHeight="21.75" x14ac:dyDescent="0.2"/>
  <cols>
    <col min="1" max="1" width="5.25" style="49" customWidth="1"/>
    <col min="2" max="2" width="29.625" style="49" customWidth="1"/>
    <col min="3" max="5" width="11" style="49" bestFit="1" customWidth="1"/>
    <col min="6" max="8" width="14.125" style="49" customWidth="1"/>
    <col min="9" max="9" width="11.125" style="91" customWidth="1"/>
    <col min="10" max="11" width="11.125" style="49" customWidth="1"/>
    <col min="12" max="12" width="7.625" style="49" bestFit="1" customWidth="1"/>
    <col min="13" max="13" width="7.5" style="49" bestFit="1" customWidth="1"/>
    <col min="14" max="14" width="6.625" style="49" bestFit="1" customWidth="1"/>
    <col min="15" max="15" width="9.75" style="49" bestFit="1" customWidth="1"/>
    <col min="16" max="16" width="7.125" style="49" bestFit="1" customWidth="1"/>
    <col min="17" max="17" width="6.625" style="49" bestFit="1" customWidth="1"/>
    <col min="18" max="18" width="9.625" style="49" bestFit="1" customWidth="1"/>
    <col min="19" max="19" width="6.5" style="49" bestFit="1" customWidth="1"/>
    <col min="20" max="20" width="7.5" style="49" bestFit="1" customWidth="1"/>
    <col min="21" max="21" width="6.5" style="49" bestFit="1" customWidth="1"/>
    <col min="22" max="22" width="31" style="49" customWidth="1"/>
    <col min="23" max="23" width="9.625" style="49" bestFit="1" customWidth="1"/>
    <col min="24" max="16384" width="9" style="49"/>
  </cols>
  <sheetData>
    <row r="1" spans="1:23" ht="24" x14ac:dyDescent="0.2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</row>
    <row r="2" spans="1:23" ht="24" x14ac:dyDescent="0.2">
      <c r="A2" s="84" t="s">
        <v>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</row>
    <row r="3" spans="1:23" x14ac:dyDescent="0.2">
      <c r="A3" s="85" t="s">
        <v>18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</row>
    <row r="4" spans="1:23" ht="37.5" customHeight="1" x14ac:dyDescent="0.2">
      <c r="A4" s="68" t="s">
        <v>2</v>
      </c>
      <c r="B4" s="68" t="s">
        <v>3</v>
      </c>
      <c r="C4" s="63" t="s">
        <v>19</v>
      </c>
      <c r="D4" s="63" t="s">
        <v>20</v>
      </c>
      <c r="E4" s="63" t="s">
        <v>21</v>
      </c>
      <c r="F4" s="63" t="s">
        <v>4</v>
      </c>
      <c r="G4" s="63"/>
      <c r="H4" s="63"/>
      <c r="I4" s="78" t="s">
        <v>22</v>
      </c>
      <c r="J4" s="63" t="s">
        <v>23</v>
      </c>
      <c r="K4" s="63" t="s">
        <v>25</v>
      </c>
      <c r="L4" s="69" t="s">
        <v>7</v>
      </c>
      <c r="M4" s="70"/>
      <c r="N4" s="70"/>
      <c r="O4" s="70"/>
      <c r="P4" s="70"/>
      <c r="Q4" s="70"/>
      <c r="R4" s="70"/>
      <c r="S4" s="70"/>
      <c r="T4" s="70"/>
      <c r="U4" s="71"/>
      <c r="V4" s="63" t="s">
        <v>24</v>
      </c>
    </row>
    <row r="5" spans="1:23" ht="43.5" x14ac:dyDescent="0.2">
      <c r="A5" s="68"/>
      <c r="B5" s="68"/>
      <c r="C5" s="63"/>
      <c r="D5" s="63"/>
      <c r="E5" s="63"/>
      <c r="F5" s="57" t="s">
        <v>42</v>
      </c>
      <c r="G5" s="58" t="s">
        <v>5</v>
      </c>
      <c r="H5" s="58" t="s">
        <v>6</v>
      </c>
      <c r="I5" s="79"/>
      <c r="J5" s="68"/>
      <c r="K5" s="68"/>
      <c r="L5" s="100">
        <v>43070</v>
      </c>
      <c r="M5" s="100">
        <v>43101</v>
      </c>
      <c r="N5" s="100">
        <v>43132</v>
      </c>
      <c r="O5" s="100">
        <v>43160</v>
      </c>
      <c r="P5" s="100">
        <v>43191</v>
      </c>
      <c r="Q5" s="100">
        <v>43221</v>
      </c>
      <c r="R5" s="100">
        <v>43252</v>
      </c>
      <c r="S5" s="100">
        <v>43282</v>
      </c>
      <c r="T5" s="100">
        <v>43313</v>
      </c>
      <c r="U5" s="100">
        <v>43344</v>
      </c>
      <c r="V5" s="63"/>
    </row>
    <row r="6" spans="1:23" ht="108.75" x14ac:dyDescent="0.2">
      <c r="A6" s="9">
        <v>1</v>
      </c>
      <c r="B6" s="10" t="s">
        <v>26</v>
      </c>
      <c r="C6" s="11">
        <v>4042000</v>
      </c>
      <c r="D6" s="11">
        <v>733800</v>
      </c>
      <c r="E6" s="11">
        <f>SUM(C6:D6)</f>
        <v>4775800</v>
      </c>
      <c r="F6" s="36"/>
      <c r="G6" s="36"/>
      <c r="H6" s="36"/>
      <c r="I6" s="11"/>
      <c r="J6" s="36"/>
      <c r="K6" s="9">
        <v>2</v>
      </c>
      <c r="L6" s="11">
        <f t="shared" ref="L6:U6" si="0">SUM(L7:L13)</f>
        <v>0</v>
      </c>
      <c r="M6" s="11">
        <f t="shared" si="0"/>
        <v>0</v>
      </c>
      <c r="N6" s="11">
        <f t="shared" si="0"/>
        <v>0</v>
      </c>
      <c r="O6" s="11">
        <f t="shared" si="0"/>
        <v>3158600</v>
      </c>
      <c r="P6" s="11">
        <f t="shared" si="0"/>
        <v>0</v>
      </c>
      <c r="Q6" s="11">
        <f t="shared" si="0"/>
        <v>0</v>
      </c>
      <c r="R6" s="11">
        <f t="shared" si="0"/>
        <v>74000</v>
      </c>
      <c r="S6" s="11">
        <f t="shared" si="0"/>
        <v>0</v>
      </c>
      <c r="T6" s="11">
        <f t="shared" si="0"/>
        <v>0</v>
      </c>
      <c r="U6" s="11">
        <f t="shared" si="0"/>
        <v>0</v>
      </c>
      <c r="V6" s="36" t="s">
        <v>92</v>
      </c>
      <c r="W6" s="40"/>
    </row>
    <row r="7" spans="1:23" s="87" customFormat="1" x14ac:dyDescent="0.2">
      <c r="A7" s="17"/>
      <c r="B7" s="7" t="s">
        <v>34</v>
      </c>
      <c r="C7" s="13"/>
      <c r="D7" s="13">
        <f>SUM(D8:D12)</f>
        <v>733800</v>
      </c>
      <c r="E7" s="13">
        <f>SUM(D7)</f>
        <v>733800</v>
      </c>
      <c r="F7" s="98"/>
      <c r="G7" s="98"/>
      <c r="H7" s="98"/>
      <c r="I7" s="13">
        <v>0</v>
      </c>
      <c r="J7" s="39">
        <v>0</v>
      </c>
      <c r="K7" s="17"/>
      <c r="L7" s="13">
        <f>SUM(L8:L12)</f>
        <v>0</v>
      </c>
      <c r="M7" s="13">
        <f t="shared" ref="M7:U7" si="1">SUM(M8:M12)</f>
        <v>0</v>
      </c>
      <c r="N7" s="13">
        <f t="shared" si="1"/>
        <v>0</v>
      </c>
      <c r="O7" s="13">
        <f t="shared" si="1"/>
        <v>696800</v>
      </c>
      <c r="P7" s="13">
        <f t="shared" si="1"/>
        <v>0</v>
      </c>
      <c r="Q7" s="13">
        <f t="shared" si="1"/>
        <v>0</v>
      </c>
      <c r="R7" s="13">
        <f t="shared" si="1"/>
        <v>37000</v>
      </c>
      <c r="S7" s="13">
        <f t="shared" si="1"/>
        <v>0</v>
      </c>
      <c r="T7" s="13">
        <f t="shared" si="1"/>
        <v>0</v>
      </c>
      <c r="U7" s="13">
        <f t="shared" si="1"/>
        <v>0</v>
      </c>
      <c r="V7" s="37"/>
      <c r="W7" s="40"/>
    </row>
    <row r="8" spans="1:23" s="87" customFormat="1" ht="43.5" x14ac:dyDescent="0.2">
      <c r="A8" s="17"/>
      <c r="B8" s="50" t="s">
        <v>87</v>
      </c>
      <c r="C8" s="13"/>
      <c r="D8" s="12">
        <v>78000</v>
      </c>
      <c r="E8" s="13"/>
      <c r="F8" s="98"/>
      <c r="G8" s="98"/>
      <c r="H8" s="98"/>
      <c r="I8" s="13"/>
      <c r="J8" s="39"/>
      <c r="K8" s="17"/>
      <c r="L8" s="12"/>
      <c r="M8" s="12"/>
      <c r="N8" s="12"/>
      <c r="O8" s="12">
        <v>78000</v>
      </c>
      <c r="P8" s="12"/>
      <c r="Q8" s="12"/>
      <c r="R8" s="12"/>
      <c r="S8" s="12"/>
      <c r="T8" s="12"/>
      <c r="U8" s="12"/>
      <c r="V8" s="38" t="s">
        <v>75</v>
      </c>
      <c r="W8" s="40"/>
    </row>
    <row r="9" spans="1:23" s="87" customFormat="1" x14ac:dyDescent="0.2">
      <c r="A9" s="17"/>
      <c r="B9" s="50" t="s">
        <v>88</v>
      </c>
      <c r="C9" s="13"/>
      <c r="D9" s="12">
        <v>18800</v>
      </c>
      <c r="E9" s="13"/>
      <c r="F9" s="98"/>
      <c r="G9" s="98"/>
      <c r="H9" s="98"/>
      <c r="I9" s="13"/>
      <c r="J9" s="39"/>
      <c r="K9" s="17"/>
      <c r="L9" s="12"/>
      <c r="M9" s="12"/>
      <c r="N9" s="12"/>
      <c r="O9" s="12">
        <v>18800</v>
      </c>
      <c r="P9" s="12"/>
      <c r="Q9" s="12"/>
      <c r="R9" s="12"/>
      <c r="S9" s="12"/>
      <c r="T9" s="12"/>
      <c r="U9" s="12"/>
      <c r="V9" s="38" t="s">
        <v>75</v>
      </c>
      <c r="W9" s="40"/>
    </row>
    <row r="10" spans="1:23" s="87" customFormat="1" x14ac:dyDescent="0.2">
      <c r="A10" s="17"/>
      <c r="B10" s="50" t="s">
        <v>89</v>
      </c>
      <c r="C10" s="13"/>
      <c r="D10" s="12">
        <v>500000</v>
      </c>
      <c r="E10" s="13"/>
      <c r="F10" s="98"/>
      <c r="G10" s="98"/>
      <c r="H10" s="98"/>
      <c r="I10" s="13"/>
      <c r="J10" s="39"/>
      <c r="K10" s="17"/>
      <c r="L10" s="12"/>
      <c r="M10" s="12"/>
      <c r="N10" s="12"/>
      <c r="O10" s="12">
        <v>480000</v>
      </c>
      <c r="P10" s="12"/>
      <c r="Q10" s="12"/>
      <c r="R10" s="12">
        <v>20000</v>
      </c>
      <c r="S10" s="12"/>
      <c r="T10" s="12"/>
      <c r="U10" s="12"/>
      <c r="V10" s="38" t="s">
        <v>77</v>
      </c>
      <c r="W10" s="40"/>
    </row>
    <row r="11" spans="1:23" s="87" customFormat="1" x14ac:dyDescent="0.2">
      <c r="A11" s="17"/>
      <c r="B11" s="50" t="s">
        <v>90</v>
      </c>
      <c r="C11" s="13"/>
      <c r="D11" s="12">
        <v>17000</v>
      </c>
      <c r="E11" s="13"/>
      <c r="F11" s="98"/>
      <c r="G11" s="98"/>
      <c r="H11" s="98"/>
      <c r="I11" s="13"/>
      <c r="J11" s="39"/>
      <c r="K11" s="17"/>
      <c r="L11" s="12"/>
      <c r="M11" s="12"/>
      <c r="N11" s="12"/>
      <c r="O11" s="12"/>
      <c r="P11" s="12"/>
      <c r="Q11" s="12"/>
      <c r="R11" s="12">
        <v>17000</v>
      </c>
      <c r="S11" s="12"/>
      <c r="T11" s="12"/>
      <c r="U11" s="12"/>
      <c r="V11" s="38" t="s">
        <v>76</v>
      </c>
      <c r="W11" s="40"/>
    </row>
    <row r="12" spans="1:23" s="87" customFormat="1" ht="43.5" x14ac:dyDescent="0.2">
      <c r="A12" s="17"/>
      <c r="B12" s="50" t="s">
        <v>91</v>
      </c>
      <c r="C12" s="13"/>
      <c r="D12" s="12">
        <v>120000</v>
      </c>
      <c r="E12" s="13"/>
      <c r="F12" s="98"/>
      <c r="G12" s="98"/>
      <c r="H12" s="98"/>
      <c r="I12" s="13"/>
      <c r="J12" s="39"/>
      <c r="K12" s="17"/>
      <c r="L12" s="13"/>
      <c r="M12" s="13"/>
      <c r="N12" s="13"/>
      <c r="O12" s="13">
        <v>120000</v>
      </c>
      <c r="P12" s="13"/>
      <c r="Q12" s="13"/>
      <c r="R12" s="13"/>
      <c r="S12" s="13"/>
      <c r="T12" s="13"/>
      <c r="U12" s="13"/>
      <c r="V12" s="37"/>
      <c r="W12" s="40"/>
    </row>
    <row r="13" spans="1:23" s="87" customFormat="1" x14ac:dyDescent="0.2">
      <c r="A13" s="17"/>
      <c r="B13" s="7" t="s">
        <v>35</v>
      </c>
      <c r="C13" s="13">
        <f>SUM(C14:C19)</f>
        <v>4042000</v>
      </c>
      <c r="D13" s="13"/>
      <c r="E13" s="13">
        <f>SUM(C13)</f>
        <v>4042000</v>
      </c>
      <c r="F13" s="39"/>
      <c r="G13" s="39"/>
      <c r="H13" s="39"/>
      <c r="I13" s="13"/>
      <c r="J13" s="39"/>
      <c r="K13" s="17"/>
      <c r="L13" s="13">
        <f>SUM(L14:L19)</f>
        <v>0</v>
      </c>
      <c r="M13" s="13">
        <f t="shared" ref="M13:U13" si="2">SUM(M14:M19)</f>
        <v>0</v>
      </c>
      <c r="N13" s="13">
        <f t="shared" si="2"/>
        <v>0</v>
      </c>
      <c r="O13" s="13">
        <f t="shared" si="2"/>
        <v>1765000</v>
      </c>
      <c r="P13" s="13">
        <f t="shared" si="2"/>
        <v>0</v>
      </c>
      <c r="Q13" s="13">
        <f t="shared" si="2"/>
        <v>0</v>
      </c>
      <c r="R13" s="13">
        <f t="shared" si="2"/>
        <v>0</v>
      </c>
      <c r="S13" s="13">
        <f t="shared" si="2"/>
        <v>0</v>
      </c>
      <c r="T13" s="13">
        <f t="shared" si="2"/>
        <v>0</v>
      </c>
      <c r="U13" s="13">
        <f t="shared" si="2"/>
        <v>0</v>
      </c>
      <c r="V13" s="39"/>
      <c r="W13" s="40"/>
    </row>
    <row r="14" spans="1:23" ht="43.5" x14ac:dyDescent="0.2">
      <c r="A14" s="5">
        <v>1.1000000000000001</v>
      </c>
      <c r="B14" s="50" t="s">
        <v>28</v>
      </c>
      <c r="C14" s="12">
        <v>1485000</v>
      </c>
      <c r="D14" s="12"/>
      <c r="E14" s="12"/>
      <c r="F14" s="48">
        <v>43109</v>
      </c>
      <c r="G14" s="30"/>
      <c r="H14" s="30"/>
      <c r="I14" s="12"/>
      <c r="J14" s="5" t="s">
        <v>140</v>
      </c>
      <c r="K14" s="5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34" t="s">
        <v>142</v>
      </c>
      <c r="W14" s="40"/>
    </row>
    <row r="15" spans="1:23" ht="43.5" x14ac:dyDescent="0.2">
      <c r="A15" s="5">
        <v>1.2</v>
      </c>
      <c r="B15" s="50" t="s">
        <v>32</v>
      </c>
      <c r="C15" s="12">
        <v>792000</v>
      </c>
      <c r="D15" s="12"/>
      <c r="E15" s="12"/>
      <c r="F15" s="48">
        <v>43109</v>
      </c>
      <c r="G15" s="30"/>
      <c r="H15" s="30"/>
      <c r="I15" s="12"/>
      <c r="J15" s="5" t="s">
        <v>140</v>
      </c>
      <c r="K15" s="5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34" t="s">
        <v>142</v>
      </c>
      <c r="W15" s="40"/>
    </row>
    <row r="16" spans="1:23" x14ac:dyDescent="0.2">
      <c r="A16" s="5">
        <v>1.3</v>
      </c>
      <c r="B16" s="50" t="s">
        <v>29</v>
      </c>
      <c r="C16" s="12">
        <v>105000</v>
      </c>
      <c r="D16" s="12"/>
      <c r="E16" s="12"/>
      <c r="F16" s="48">
        <v>43097</v>
      </c>
      <c r="G16" s="30">
        <v>43103</v>
      </c>
      <c r="H16" s="30"/>
      <c r="I16" s="12"/>
      <c r="J16" s="5" t="s">
        <v>133</v>
      </c>
      <c r="K16" s="5"/>
      <c r="L16" s="12"/>
      <c r="M16" s="12"/>
      <c r="N16" s="12"/>
      <c r="O16" s="12">
        <v>105000</v>
      </c>
      <c r="P16" s="12"/>
      <c r="Q16" s="12"/>
      <c r="R16" s="12"/>
      <c r="S16" s="12"/>
      <c r="T16" s="12"/>
      <c r="U16" s="12"/>
      <c r="V16" s="64" t="s">
        <v>113</v>
      </c>
      <c r="W16" s="40"/>
    </row>
    <row r="17" spans="1:23" x14ac:dyDescent="0.2">
      <c r="A17" s="5">
        <v>1.4</v>
      </c>
      <c r="B17" s="50" t="s">
        <v>33</v>
      </c>
      <c r="C17" s="12">
        <v>480000</v>
      </c>
      <c r="D17" s="12"/>
      <c r="E17" s="12"/>
      <c r="F17" s="48">
        <v>43097</v>
      </c>
      <c r="G17" s="30">
        <v>43103</v>
      </c>
      <c r="H17" s="30"/>
      <c r="I17" s="12"/>
      <c r="J17" s="5" t="s">
        <v>133</v>
      </c>
      <c r="K17" s="5"/>
      <c r="L17" s="12"/>
      <c r="M17" s="12"/>
      <c r="N17" s="12"/>
      <c r="O17" s="12">
        <v>480000</v>
      </c>
      <c r="P17" s="12"/>
      <c r="Q17" s="12"/>
      <c r="R17" s="12"/>
      <c r="S17" s="12"/>
      <c r="T17" s="12"/>
      <c r="U17" s="12"/>
      <c r="V17" s="65"/>
      <c r="W17" s="40"/>
    </row>
    <row r="18" spans="1:23" x14ac:dyDescent="0.2">
      <c r="A18" s="5">
        <v>1.5</v>
      </c>
      <c r="B18" s="50" t="s">
        <v>30</v>
      </c>
      <c r="C18" s="12">
        <v>480000</v>
      </c>
      <c r="D18" s="12"/>
      <c r="E18" s="12"/>
      <c r="F18" s="48">
        <v>43097</v>
      </c>
      <c r="G18" s="30">
        <v>43103</v>
      </c>
      <c r="H18" s="30"/>
      <c r="I18" s="12"/>
      <c r="J18" s="5" t="s">
        <v>133</v>
      </c>
      <c r="K18" s="5"/>
      <c r="L18" s="12"/>
      <c r="M18" s="12"/>
      <c r="N18" s="12"/>
      <c r="O18" s="12">
        <v>480000</v>
      </c>
      <c r="P18" s="12"/>
      <c r="Q18" s="12"/>
      <c r="R18" s="12"/>
      <c r="S18" s="12"/>
      <c r="T18" s="12"/>
      <c r="U18" s="12"/>
      <c r="V18" s="65"/>
      <c r="W18" s="40"/>
    </row>
    <row r="19" spans="1:23" x14ac:dyDescent="0.2">
      <c r="A19" s="5">
        <v>1.6</v>
      </c>
      <c r="B19" s="50" t="s">
        <v>31</v>
      </c>
      <c r="C19" s="12">
        <v>700000</v>
      </c>
      <c r="D19" s="12"/>
      <c r="E19" s="12"/>
      <c r="F19" s="48">
        <v>43097</v>
      </c>
      <c r="G19" s="30">
        <v>43103</v>
      </c>
      <c r="H19" s="30"/>
      <c r="I19" s="12"/>
      <c r="J19" s="5" t="s">
        <v>133</v>
      </c>
      <c r="K19" s="5"/>
      <c r="L19" s="12"/>
      <c r="M19" s="12"/>
      <c r="N19" s="12"/>
      <c r="O19" s="12">
        <v>700000</v>
      </c>
      <c r="P19" s="12"/>
      <c r="Q19" s="12"/>
      <c r="R19" s="12"/>
      <c r="S19" s="12"/>
      <c r="T19" s="12"/>
      <c r="U19" s="12"/>
      <c r="V19" s="66"/>
      <c r="W19" s="40"/>
    </row>
    <row r="20" spans="1:23" ht="65.25" x14ac:dyDescent="0.2">
      <c r="A20" s="9">
        <v>2</v>
      </c>
      <c r="B20" s="10" t="s">
        <v>27</v>
      </c>
      <c r="C20" s="11">
        <v>394000</v>
      </c>
      <c r="D20" s="11">
        <v>1664000</v>
      </c>
      <c r="E20" s="11">
        <f>SUM(C20:D20)</f>
        <v>2058000</v>
      </c>
      <c r="F20" s="36"/>
      <c r="G20" s="36"/>
      <c r="H20" s="36"/>
      <c r="I20" s="11"/>
      <c r="J20" s="36"/>
      <c r="K20" s="9">
        <v>2</v>
      </c>
      <c r="L20" s="11">
        <f t="shared" ref="L20:U20" si="3">SUM(L21:L30)</f>
        <v>87200</v>
      </c>
      <c r="M20" s="11">
        <f t="shared" si="3"/>
        <v>0</v>
      </c>
      <c r="N20" s="11">
        <f t="shared" si="3"/>
        <v>0</v>
      </c>
      <c r="O20" s="11">
        <f t="shared" si="3"/>
        <v>3202800</v>
      </c>
      <c r="P20" s="11">
        <f t="shared" si="3"/>
        <v>0</v>
      </c>
      <c r="Q20" s="11">
        <f t="shared" si="3"/>
        <v>0</v>
      </c>
      <c r="R20" s="11">
        <f t="shared" si="3"/>
        <v>432000</v>
      </c>
      <c r="S20" s="11">
        <f t="shared" si="3"/>
        <v>0</v>
      </c>
      <c r="T20" s="11">
        <f t="shared" si="3"/>
        <v>0</v>
      </c>
      <c r="U20" s="11">
        <f t="shared" si="3"/>
        <v>0</v>
      </c>
      <c r="V20" s="36" t="s">
        <v>92</v>
      </c>
      <c r="W20" s="40"/>
    </row>
    <row r="21" spans="1:23" s="87" customFormat="1" x14ac:dyDescent="0.2">
      <c r="A21" s="17"/>
      <c r="B21" s="39" t="s">
        <v>34</v>
      </c>
      <c r="C21" s="13"/>
      <c r="D21" s="13">
        <f>SUM(D22:D29)</f>
        <v>1664000</v>
      </c>
      <c r="E21" s="13">
        <f>SUM(C21:D21)</f>
        <v>1664000</v>
      </c>
      <c r="F21" s="99"/>
      <c r="G21" s="99"/>
      <c r="H21" s="99"/>
      <c r="I21" s="13"/>
      <c r="J21" s="89"/>
      <c r="K21" s="89"/>
      <c r="L21" s="13">
        <v>43600</v>
      </c>
      <c r="M21" s="13"/>
      <c r="N21" s="13"/>
      <c r="O21" s="13">
        <v>1404400</v>
      </c>
      <c r="P21" s="13"/>
      <c r="Q21" s="13"/>
      <c r="R21" s="13">
        <v>216000</v>
      </c>
      <c r="S21" s="13"/>
      <c r="T21" s="13"/>
      <c r="U21" s="13"/>
      <c r="V21" s="37"/>
      <c r="W21" s="40"/>
    </row>
    <row r="22" spans="1:23" s="87" customFormat="1" ht="65.25" x14ac:dyDescent="0.2">
      <c r="A22" s="17"/>
      <c r="B22" s="50" t="s">
        <v>78</v>
      </c>
      <c r="C22" s="13"/>
      <c r="D22" s="12">
        <v>150000</v>
      </c>
      <c r="E22" s="13"/>
      <c r="F22" s="99"/>
      <c r="G22" s="99"/>
      <c r="H22" s="99"/>
      <c r="I22" s="13"/>
      <c r="J22" s="89"/>
      <c r="K22" s="89"/>
      <c r="L22" s="12"/>
      <c r="M22" s="12"/>
      <c r="N22" s="12"/>
      <c r="O22" s="12">
        <v>150000</v>
      </c>
      <c r="P22" s="12"/>
      <c r="Q22" s="12"/>
      <c r="R22" s="12"/>
      <c r="S22" s="12"/>
      <c r="T22" s="12"/>
      <c r="U22" s="12"/>
      <c r="V22" s="35" t="s">
        <v>75</v>
      </c>
      <c r="W22" s="40"/>
    </row>
    <row r="23" spans="1:23" s="87" customFormat="1" ht="43.5" x14ac:dyDescent="0.2">
      <c r="A23" s="17"/>
      <c r="B23" s="50" t="s">
        <v>85</v>
      </c>
      <c r="C23" s="13"/>
      <c r="D23" s="12">
        <v>318000</v>
      </c>
      <c r="E23" s="13"/>
      <c r="F23" s="99"/>
      <c r="G23" s="99"/>
      <c r="H23" s="99"/>
      <c r="I23" s="13"/>
      <c r="J23" s="89"/>
      <c r="K23" s="89"/>
      <c r="L23" s="12"/>
      <c r="M23" s="12"/>
      <c r="N23" s="12"/>
      <c r="O23" s="12">
        <v>318000</v>
      </c>
      <c r="P23" s="12"/>
      <c r="Q23" s="12"/>
      <c r="R23" s="12"/>
      <c r="S23" s="12"/>
      <c r="T23" s="12"/>
      <c r="U23" s="12"/>
      <c r="V23" s="35" t="s">
        <v>75</v>
      </c>
      <c r="W23" s="40"/>
    </row>
    <row r="24" spans="1:23" s="87" customFormat="1" ht="43.5" x14ac:dyDescent="0.2">
      <c r="A24" s="17"/>
      <c r="B24" s="50" t="s">
        <v>84</v>
      </c>
      <c r="C24" s="13"/>
      <c r="D24" s="12">
        <v>250000</v>
      </c>
      <c r="E24" s="13"/>
      <c r="F24" s="99"/>
      <c r="G24" s="99"/>
      <c r="H24" s="99"/>
      <c r="I24" s="13"/>
      <c r="J24" s="89"/>
      <c r="K24" s="89"/>
      <c r="L24" s="12"/>
      <c r="M24" s="12"/>
      <c r="N24" s="12"/>
      <c r="O24" s="12">
        <v>250000</v>
      </c>
      <c r="P24" s="12"/>
      <c r="Q24" s="12"/>
      <c r="R24" s="12"/>
      <c r="S24" s="12"/>
      <c r="T24" s="12"/>
      <c r="U24" s="12"/>
      <c r="V24" s="35" t="s">
        <v>75</v>
      </c>
      <c r="W24" s="40"/>
    </row>
    <row r="25" spans="1:23" s="87" customFormat="1" x14ac:dyDescent="0.2">
      <c r="A25" s="17"/>
      <c r="B25" s="50" t="s">
        <v>83</v>
      </c>
      <c r="C25" s="13"/>
      <c r="D25" s="12">
        <v>216000</v>
      </c>
      <c r="E25" s="13"/>
      <c r="F25" s="99"/>
      <c r="G25" s="99"/>
      <c r="H25" s="99"/>
      <c r="I25" s="13"/>
      <c r="J25" s="89"/>
      <c r="K25" s="89"/>
      <c r="L25" s="12"/>
      <c r="M25" s="12"/>
      <c r="N25" s="12"/>
      <c r="O25" s="12"/>
      <c r="P25" s="12"/>
      <c r="Q25" s="12"/>
      <c r="R25" s="12">
        <v>216000</v>
      </c>
      <c r="S25" s="12"/>
      <c r="T25" s="12"/>
      <c r="U25" s="12"/>
      <c r="V25" s="35" t="s">
        <v>76</v>
      </c>
      <c r="W25" s="40"/>
    </row>
    <row r="26" spans="1:23" s="87" customFormat="1" ht="43.5" x14ac:dyDescent="0.2">
      <c r="A26" s="17"/>
      <c r="B26" s="50" t="s">
        <v>82</v>
      </c>
      <c r="C26" s="13"/>
      <c r="D26" s="12">
        <v>150000</v>
      </c>
      <c r="E26" s="13"/>
      <c r="F26" s="99"/>
      <c r="G26" s="99"/>
      <c r="H26" s="99"/>
      <c r="I26" s="13"/>
      <c r="J26" s="89"/>
      <c r="K26" s="89"/>
      <c r="L26" s="12"/>
      <c r="M26" s="12"/>
      <c r="N26" s="12"/>
      <c r="O26" s="12">
        <v>150000</v>
      </c>
      <c r="P26" s="12"/>
      <c r="Q26" s="12"/>
      <c r="R26" s="12"/>
      <c r="S26" s="12"/>
      <c r="T26" s="12"/>
      <c r="U26" s="12"/>
      <c r="V26" s="35" t="s">
        <v>75</v>
      </c>
      <c r="W26" s="40"/>
    </row>
    <row r="27" spans="1:23" s="87" customFormat="1" ht="43.5" x14ac:dyDescent="0.2">
      <c r="A27" s="17"/>
      <c r="B27" s="50" t="s">
        <v>81</v>
      </c>
      <c r="C27" s="13"/>
      <c r="D27" s="12">
        <v>100000</v>
      </c>
      <c r="E27" s="13"/>
      <c r="F27" s="99"/>
      <c r="G27" s="99"/>
      <c r="H27" s="99"/>
      <c r="I27" s="13"/>
      <c r="J27" s="89"/>
      <c r="K27" s="89"/>
      <c r="L27" s="12">
        <v>43600</v>
      </c>
      <c r="M27" s="12"/>
      <c r="N27" s="12"/>
      <c r="O27" s="12">
        <v>56400</v>
      </c>
      <c r="P27" s="12"/>
      <c r="Q27" s="12"/>
      <c r="R27" s="12"/>
      <c r="S27" s="12"/>
      <c r="T27" s="12"/>
      <c r="U27" s="12"/>
      <c r="V27" s="35" t="s">
        <v>86</v>
      </c>
      <c r="W27" s="40"/>
    </row>
    <row r="28" spans="1:23" s="87" customFormat="1" ht="43.5" x14ac:dyDescent="0.2">
      <c r="A28" s="17"/>
      <c r="B28" s="50" t="s">
        <v>79</v>
      </c>
      <c r="C28" s="13"/>
      <c r="D28" s="12">
        <v>130000</v>
      </c>
      <c r="E28" s="13"/>
      <c r="F28" s="99"/>
      <c r="G28" s="99"/>
      <c r="H28" s="99"/>
      <c r="I28" s="13"/>
      <c r="J28" s="89"/>
      <c r="K28" s="89"/>
      <c r="L28" s="12"/>
      <c r="M28" s="12"/>
      <c r="N28" s="12"/>
      <c r="O28" s="12">
        <v>130000</v>
      </c>
      <c r="P28" s="12"/>
      <c r="Q28" s="12"/>
      <c r="R28" s="12"/>
      <c r="S28" s="12"/>
      <c r="T28" s="12"/>
      <c r="U28" s="12"/>
      <c r="V28" s="35" t="s">
        <v>75</v>
      </c>
      <c r="W28" s="40"/>
    </row>
    <row r="29" spans="1:23" s="87" customFormat="1" ht="43.5" x14ac:dyDescent="0.2">
      <c r="A29" s="17"/>
      <c r="B29" s="50" t="s">
        <v>80</v>
      </c>
      <c r="C29" s="13"/>
      <c r="D29" s="12">
        <v>350000</v>
      </c>
      <c r="E29" s="13"/>
      <c r="F29" s="99"/>
      <c r="G29" s="99"/>
      <c r="H29" s="99"/>
      <c r="I29" s="13"/>
      <c r="J29" s="89"/>
      <c r="K29" s="89"/>
      <c r="L29" s="12"/>
      <c r="M29" s="12"/>
      <c r="N29" s="12"/>
      <c r="O29" s="12">
        <v>350000</v>
      </c>
      <c r="P29" s="12"/>
      <c r="Q29" s="12"/>
      <c r="R29" s="12"/>
      <c r="S29" s="12"/>
      <c r="T29" s="12"/>
      <c r="U29" s="12"/>
      <c r="V29" s="35" t="s">
        <v>75</v>
      </c>
      <c r="W29" s="40"/>
    </row>
    <row r="30" spans="1:23" s="87" customFormat="1" x14ac:dyDescent="0.2">
      <c r="A30" s="17"/>
      <c r="B30" s="39" t="s">
        <v>35</v>
      </c>
      <c r="C30" s="13">
        <f>SUM(C31:C36)</f>
        <v>394000</v>
      </c>
      <c r="D30" s="13"/>
      <c r="E30" s="13">
        <f>SUM(C30:D30)</f>
        <v>394000</v>
      </c>
      <c r="F30" s="89"/>
      <c r="G30" s="89"/>
      <c r="H30" s="89"/>
      <c r="I30" s="13"/>
      <c r="J30" s="89"/>
      <c r="K30" s="89"/>
      <c r="L30" s="13">
        <f>SUM(L31:L36)</f>
        <v>0</v>
      </c>
      <c r="M30" s="13">
        <f t="shared" ref="M30:U30" si="4">SUM(M31:M36)</f>
        <v>0</v>
      </c>
      <c r="N30" s="13">
        <f t="shared" si="4"/>
        <v>0</v>
      </c>
      <c r="O30" s="13">
        <f t="shared" si="4"/>
        <v>394000</v>
      </c>
      <c r="P30" s="13">
        <f t="shared" si="4"/>
        <v>0</v>
      </c>
      <c r="Q30" s="13">
        <f t="shared" si="4"/>
        <v>0</v>
      </c>
      <c r="R30" s="13">
        <f t="shared" si="4"/>
        <v>0</v>
      </c>
      <c r="S30" s="13">
        <f t="shared" si="4"/>
        <v>0</v>
      </c>
      <c r="T30" s="13">
        <f t="shared" si="4"/>
        <v>0</v>
      </c>
      <c r="U30" s="13">
        <f t="shared" si="4"/>
        <v>0</v>
      </c>
      <c r="V30" s="39"/>
      <c r="W30" s="40"/>
    </row>
    <row r="31" spans="1:23" x14ac:dyDescent="0.2">
      <c r="A31" s="5"/>
      <c r="B31" s="47" t="s">
        <v>36</v>
      </c>
      <c r="C31" s="12">
        <v>80000</v>
      </c>
      <c r="D31" s="12"/>
      <c r="E31" s="12"/>
      <c r="F31" s="90">
        <v>43076</v>
      </c>
      <c r="G31" s="90">
        <v>43091</v>
      </c>
      <c r="H31" s="90"/>
      <c r="I31" s="12"/>
      <c r="J31" s="61" t="s">
        <v>133</v>
      </c>
      <c r="K31" s="54"/>
      <c r="L31" s="12"/>
      <c r="M31" s="12"/>
      <c r="N31" s="12"/>
      <c r="O31" s="12">
        <v>80000</v>
      </c>
      <c r="P31" s="12"/>
      <c r="Q31" s="12"/>
      <c r="R31" s="12"/>
      <c r="S31" s="12"/>
      <c r="T31" s="12"/>
      <c r="U31" s="12"/>
      <c r="V31" s="35" t="s">
        <v>58</v>
      </c>
      <c r="W31" s="40"/>
    </row>
    <row r="32" spans="1:23" x14ac:dyDescent="0.2">
      <c r="A32" s="5"/>
      <c r="B32" s="47" t="s">
        <v>37</v>
      </c>
      <c r="C32" s="12">
        <v>130000</v>
      </c>
      <c r="D32" s="12"/>
      <c r="E32" s="12"/>
      <c r="F32" s="90"/>
      <c r="G32" s="90"/>
      <c r="H32" s="90"/>
      <c r="I32" s="12"/>
      <c r="J32" s="61" t="s">
        <v>140</v>
      </c>
      <c r="K32" s="54"/>
      <c r="L32" s="12"/>
      <c r="M32" s="12"/>
      <c r="N32" s="12"/>
      <c r="O32" s="12">
        <v>130000</v>
      </c>
      <c r="P32" s="12"/>
      <c r="Q32" s="12"/>
      <c r="R32" s="12"/>
      <c r="S32" s="12"/>
      <c r="T32" s="12"/>
      <c r="U32" s="12"/>
      <c r="V32" s="35" t="s">
        <v>132</v>
      </c>
      <c r="W32" s="40"/>
    </row>
    <row r="33" spans="1:23" ht="43.5" x14ac:dyDescent="0.2">
      <c r="A33" s="5"/>
      <c r="B33" s="47" t="s">
        <v>38</v>
      </c>
      <c r="C33" s="12">
        <v>50000</v>
      </c>
      <c r="D33" s="12"/>
      <c r="E33" s="12"/>
      <c r="F33" s="90">
        <v>43097</v>
      </c>
      <c r="G33" s="90"/>
      <c r="H33" s="90"/>
      <c r="I33" s="12"/>
      <c r="J33" s="61" t="s">
        <v>133</v>
      </c>
      <c r="K33" s="54"/>
      <c r="L33" s="12"/>
      <c r="M33" s="12"/>
      <c r="N33" s="12"/>
      <c r="O33" s="12">
        <v>50000</v>
      </c>
      <c r="P33" s="12"/>
      <c r="Q33" s="12"/>
      <c r="R33" s="12"/>
      <c r="S33" s="12"/>
      <c r="T33" s="12"/>
      <c r="U33" s="12"/>
      <c r="V33" s="41" t="s">
        <v>130</v>
      </c>
      <c r="W33" s="40"/>
    </row>
    <row r="34" spans="1:23" ht="65.25" x14ac:dyDescent="0.2">
      <c r="A34" s="5"/>
      <c r="B34" s="47" t="s">
        <v>39</v>
      </c>
      <c r="C34" s="12">
        <v>44000</v>
      </c>
      <c r="D34" s="12"/>
      <c r="E34" s="12"/>
      <c r="F34" s="90"/>
      <c r="G34" s="90"/>
      <c r="H34" s="90"/>
      <c r="I34" s="12"/>
      <c r="J34" s="61" t="s">
        <v>140</v>
      </c>
      <c r="K34" s="54"/>
      <c r="L34" s="12"/>
      <c r="M34" s="12"/>
      <c r="N34" s="12"/>
      <c r="O34" s="12">
        <v>44000</v>
      </c>
      <c r="P34" s="12"/>
      <c r="Q34" s="12"/>
      <c r="R34" s="12"/>
      <c r="S34" s="12"/>
      <c r="T34" s="12"/>
      <c r="U34" s="12"/>
      <c r="V34" s="41" t="s">
        <v>131</v>
      </c>
      <c r="W34" s="40"/>
    </row>
    <row r="35" spans="1:23" ht="43.5" x14ac:dyDescent="0.2">
      <c r="A35" s="5"/>
      <c r="B35" s="47" t="s">
        <v>40</v>
      </c>
      <c r="C35" s="12">
        <v>40000</v>
      </c>
      <c r="D35" s="12"/>
      <c r="E35" s="12"/>
      <c r="F35" s="90">
        <v>43462</v>
      </c>
      <c r="G35" s="90"/>
      <c r="H35" s="90"/>
      <c r="I35" s="12"/>
      <c r="J35" s="61" t="s">
        <v>133</v>
      </c>
      <c r="K35" s="54"/>
      <c r="L35" s="12"/>
      <c r="M35" s="12"/>
      <c r="N35" s="12"/>
      <c r="O35" s="12">
        <v>40000</v>
      </c>
      <c r="P35" s="12"/>
      <c r="Q35" s="12"/>
      <c r="R35" s="12"/>
      <c r="S35" s="12"/>
      <c r="T35" s="12"/>
      <c r="U35" s="12"/>
      <c r="V35" s="41" t="s">
        <v>130</v>
      </c>
      <c r="W35" s="40"/>
    </row>
    <row r="36" spans="1:23" ht="43.5" x14ac:dyDescent="0.2">
      <c r="A36" s="5"/>
      <c r="B36" s="47" t="s">
        <v>41</v>
      </c>
      <c r="C36" s="12">
        <v>50000</v>
      </c>
      <c r="D36" s="12"/>
      <c r="E36" s="12"/>
      <c r="F36" s="90">
        <v>43462</v>
      </c>
      <c r="G36" s="90"/>
      <c r="H36" s="90"/>
      <c r="I36" s="12"/>
      <c r="J36" s="61" t="s">
        <v>133</v>
      </c>
      <c r="K36" s="54"/>
      <c r="L36" s="12"/>
      <c r="M36" s="12"/>
      <c r="N36" s="12"/>
      <c r="O36" s="12">
        <v>50000</v>
      </c>
      <c r="P36" s="12"/>
      <c r="Q36" s="12"/>
      <c r="R36" s="12"/>
      <c r="S36" s="12"/>
      <c r="T36" s="12"/>
      <c r="U36" s="12"/>
      <c r="V36" s="41" t="s">
        <v>130</v>
      </c>
      <c r="W36" s="40"/>
    </row>
    <row r="37" spans="1:23" s="87" customFormat="1" x14ac:dyDescent="0.2">
      <c r="A37" s="86" t="s">
        <v>8</v>
      </c>
      <c r="B37" s="86"/>
      <c r="C37" s="37">
        <f>SUM(C20,C6)</f>
        <v>4436000</v>
      </c>
      <c r="D37" s="37">
        <f>SUM(D20,D6)</f>
        <v>2397800</v>
      </c>
      <c r="E37" s="37">
        <f>SUM(E20,E6)</f>
        <v>6833800</v>
      </c>
      <c r="F37" s="39"/>
      <c r="G37" s="39"/>
      <c r="H37" s="39"/>
      <c r="I37" s="13"/>
      <c r="J37" s="39"/>
      <c r="K37" s="39"/>
      <c r="L37" s="37">
        <f t="shared" ref="L37:U37" si="5">SUM(L20,L6)</f>
        <v>87200</v>
      </c>
      <c r="M37" s="37">
        <f t="shared" si="5"/>
        <v>0</v>
      </c>
      <c r="N37" s="37">
        <f t="shared" si="5"/>
        <v>0</v>
      </c>
      <c r="O37" s="37">
        <f t="shared" si="5"/>
        <v>6361400</v>
      </c>
      <c r="P37" s="37">
        <f t="shared" si="5"/>
        <v>0</v>
      </c>
      <c r="Q37" s="37">
        <f t="shared" si="5"/>
        <v>0</v>
      </c>
      <c r="R37" s="37">
        <f t="shared" si="5"/>
        <v>506000</v>
      </c>
      <c r="S37" s="37">
        <f t="shared" si="5"/>
        <v>0</v>
      </c>
      <c r="T37" s="37">
        <f t="shared" si="5"/>
        <v>0</v>
      </c>
      <c r="U37" s="37">
        <f t="shared" si="5"/>
        <v>0</v>
      </c>
      <c r="V37" s="39"/>
      <c r="W37" s="40"/>
    </row>
    <row r="38" spans="1:23" x14ac:dyDescent="0.2">
      <c r="A38" s="101"/>
      <c r="B38" s="102"/>
      <c r="C38" s="102"/>
      <c r="D38" s="102"/>
      <c r="E38" s="102"/>
      <c r="F38" s="102"/>
      <c r="G38" s="102"/>
      <c r="H38" s="102"/>
      <c r="I38" s="103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4"/>
      <c r="W38" s="40"/>
    </row>
    <row r="39" spans="1:23" ht="65.25" x14ac:dyDescent="0.2">
      <c r="A39" s="9">
        <v>3</v>
      </c>
      <c r="B39" s="92" t="s">
        <v>63</v>
      </c>
      <c r="C39" s="11">
        <v>5040000</v>
      </c>
      <c r="D39" s="11">
        <v>10117000</v>
      </c>
      <c r="E39" s="11">
        <f>SUM(C39:D39)</f>
        <v>15157000</v>
      </c>
      <c r="F39" s="36"/>
      <c r="G39" s="36"/>
      <c r="H39" s="36"/>
      <c r="I39" s="11"/>
      <c r="J39" s="36"/>
      <c r="K39" s="9">
        <v>2</v>
      </c>
      <c r="L39" s="11">
        <f>SUM(L40,L51)</f>
        <v>458000</v>
      </c>
      <c r="M39" s="11">
        <f t="shared" ref="M39:U39" si="6">SUM(M40,M51)</f>
        <v>177000</v>
      </c>
      <c r="N39" s="11">
        <f t="shared" si="6"/>
        <v>0</v>
      </c>
      <c r="O39" s="11">
        <f t="shared" si="6"/>
        <v>13857600</v>
      </c>
      <c r="P39" s="11">
        <f t="shared" si="6"/>
        <v>0</v>
      </c>
      <c r="Q39" s="11">
        <f t="shared" si="6"/>
        <v>0</v>
      </c>
      <c r="R39" s="11">
        <f t="shared" si="6"/>
        <v>164400</v>
      </c>
      <c r="S39" s="11">
        <f t="shared" si="6"/>
        <v>0</v>
      </c>
      <c r="T39" s="11">
        <f t="shared" si="6"/>
        <v>500000</v>
      </c>
      <c r="U39" s="11">
        <f t="shared" si="6"/>
        <v>0</v>
      </c>
      <c r="V39" s="36" t="s">
        <v>64</v>
      </c>
      <c r="W39" s="40"/>
    </row>
    <row r="40" spans="1:23" s="87" customFormat="1" x14ac:dyDescent="0.2">
      <c r="A40" s="17"/>
      <c r="B40" s="7" t="s">
        <v>34</v>
      </c>
      <c r="C40" s="13"/>
      <c r="D40" s="13">
        <v>10117000</v>
      </c>
      <c r="E40" s="13">
        <f>SUM(D40)</f>
        <v>10117000</v>
      </c>
      <c r="F40" s="98"/>
      <c r="G40" s="98"/>
      <c r="H40" s="98"/>
      <c r="I40" s="13"/>
      <c r="J40" s="39"/>
      <c r="K40" s="17"/>
      <c r="L40" s="13">
        <f>SUM(L41:L50)</f>
        <v>458000</v>
      </c>
      <c r="M40" s="13">
        <f t="shared" ref="M40:U40" si="7">SUM(M41:M50)</f>
        <v>177000</v>
      </c>
      <c r="N40" s="13">
        <f t="shared" si="7"/>
        <v>0</v>
      </c>
      <c r="O40" s="13">
        <f t="shared" si="7"/>
        <v>8817600</v>
      </c>
      <c r="P40" s="13">
        <f t="shared" si="7"/>
        <v>0</v>
      </c>
      <c r="Q40" s="13">
        <f t="shared" si="7"/>
        <v>0</v>
      </c>
      <c r="R40" s="13">
        <f t="shared" si="7"/>
        <v>164400</v>
      </c>
      <c r="S40" s="13">
        <f t="shared" si="7"/>
        <v>0</v>
      </c>
      <c r="T40" s="13">
        <f t="shared" si="7"/>
        <v>500000</v>
      </c>
      <c r="U40" s="13">
        <f t="shared" si="7"/>
        <v>0</v>
      </c>
      <c r="V40" s="37"/>
      <c r="W40" s="40"/>
    </row>
    <row r="41" spans="1:23" s="87" customFormat="1" ht="65.25" x14ac:dyDescent="0.2">
      <c r="A41" s="17"/>
      <c r="B41" s="50" t="s">
        <v>93</v>
      </c>
      <c r="C41" s="13"/>
      <c r="D41" s="12">
        <v>458000</v>
      </c>
      <c r="E41" s="13"/>
      <c r="F41" s="98"/>
      <c r="G41" s="98"/>
      <c r="H41" s="98"/>
      <c r="I41" s="80">
        <v>457160</v>
      </c>
      <c r="J41" s="93"/>
      <c r="K41" s="81">
        <v>4</v>
      </c>
      <c r="L41" s="60">
        <v>458000</v>
      </c>
      <c r="M41" s="60"/>
      <c r="N41" s="60"/>
      <c r="O41" s="60"/>
      <c r="P41" s="60"/>
      <c r="Q41" s="60"/>
      <c r="R41" s="60"/>
      <c r="S41" s="60"/>
      <c r="T41" s="60"/>
      <c r="U41" s="60"/>
      <c r="V41" s="59" t="s">
        <v>138</v>
      </c>
      <c r="W41" s="40"/>
    </row>
    <row r="42" spans="1:23" s="87" customFormat="1" ht="43.5" x14ac:dyDescent="0.2">
      <c r="A42" s="17"/>
      <c r="B42" s="50" t="s">
        <v>95</v>
      </c>
      <c r="C42" s="13"/>
      <c r="D42" s="12">
        <v>177000</v>
      </c>
      <c r="E42" s="13"/>
      <c r="F42" s="98"/>
      <c r="G42" s="98"/>
      <c r="H42" s="98"/>
      <c r="I42" s="13"/>
      <c r="J42" s="39"/>
      <c r="K42" s="17"/>
      <c r="L42" s="12"/>
      <c r="M42" s="12">
        <v>177000</v>
      </c>
      <c r="N42" s="12"/>
      <c r="O42" s="12"/>
      <c r="P42" s="12"/>
      <c r="Q42" s="12"/>
      <c r="R42" s="12"/>
      <c r="S42" s="12"/>
      <c r="T42" s="12"/>
      <c r="U42" s="12"/>
      <c r="V42" s="35" t="s">
        <v>75</v>
      </c>
      <c r="W42" s="40"/>
    </row>
    <row r="43" spans="1:23" s="87" customFormat="1" x14ac:dyDescent="0.2">
      <c r="A43" s="17"/>
      <c r="B43" s="50" t="s">
        <v>96</v>
      </c>
      <c r="C43" s="13"/>
      <c r="D43" s="12">
        <v>2950000</v>
      </c>
      <c r="E43" s="13"/>
      <c r="F43" s="98"/>
      <c r="G43" s="98"/>
      <c r="H43" s="98"/>
      <c r="I43" s="13"/>
      <c r="J43" s="39"/>
      <c r="K43" s="17"/>
      <c r="L43" s="12"/>
      <c r="M43" s="12"/>
      <c r="N43" s="12"/>
      <c r="O43" s="12">
        <v>2950000</v>
      </c>
      <c r="P43" s="12"/>
      <c r="Q43" s="12"/>
      <c r="R43" s="12"/>
      <c r="S43" s="12"/>
      <c r="T43" s="12"/>
      <c r="U43" s="12"/>
      <c r="V43" s="35" t="s">
        <v>75</v>
      </c>
      <c r="W43" s="40"/>
    </row>
    <row r="44" spans="1:23" s="87" customFormat="1" ht="43.5" x14ac:dyDescent="0.2">
      <c r="A44" s="17"/>
      <c r="B44" s="50" t="s">
        <v>97</v>
      </c>
      <c r="C44" s="13"/>
      <c r="D44" s="12">
        <v>314600</v>
      </c>
      <c r="E44" s="13"/>
      <c r="F44" s="98"/>
      <c r="G44" s="98"/>
      <c r="H44" s="98"/>
      <c r="I44" s="13"/>
      <c r="J44" s="39"/>
      <c r="K44" s="17"/>
      <c r="L44" s="12"/>
      <c r="M44" s="12"/>
      <c r="N44" s="12"/>
      <c r="O44" s="12">
        <v>314600</v>
      </c>
      <c r="P44" s="12"/>
      <c r="Q44" s="12"/>
      <c r="R44" s="12"/>
      <c r="S44" s="12"/>
      <c r="T44" s="12"/>
      <c r="U44" s="12"/>
      <c r="V44" s="35" t="s">
        <v>75</v>
      </c>
      <c r="W44" s="40"/>
    </row>
    <row r="45" spans="1:23" s="87" customFormat="1" ht="43.5" x14ac:dyDescent="0.2">
      <c r="A45" s="17"/>
      <c r="B45" s="50" t="s">
        <v>98</v>
      </c>
      <c r="C45" s="13"/>
      <c r="D45" s="12">
        <v>243000</v>
      </c>
      <c r="E45" s="13"/>
      <c r="F45" s="98"/>
      <c r="G45" s="98"/>
      <c r="H45" s="98"/>
      <c r="I45" s="13"/>
      <c r="J45" s="39"/>
      <c r="K45" s="17"/>
      <c r="L45" s="12"/>
      <c r="M45" s="12"/>
      <c r="N45" s="12"/>
      <c r="O45" s="12">
        <v>243000</v>
      </c>
      <c r="P45" s="12"/>
      <c r="Q45" s="12"/>
      <c r="R45" s="12"/>
      <c r="S45" s="12"/>
      <c r="T45" s="12"/>
      <c r="U45" s="12"/>
      <c r="V45" s="35" t="s">
        <v>75</v>
      </c>
      <c r="W45" s="40"/>
    </row>
    <row r="46" spans="1:23" s="87" customFormat="1" ht="43.5" x14ac:dyDescent="0.2">
      <c r="A46" s="17"/>
      <c r="B46" s="50" t="s">
        <v>99</v>
      </c>
      <c r="C46" s="13"/>
      <c r="D46" s="12">
        <v>590000</v>
      </c>
      <c r="E46" s="13"/>
      <c r="F46" s="98"/>
      <c r="G46" s="98"/>
      <c r="H46" s="98"/>
      <c r="I46" s="13"/>
      <c r="J46" s="39"/>
      <c r="K46" s="17"/>
      <c r="L46" s="12"/>
      <c r="M46" s="12"/>
      <c r="N46" s="12"/>
      <c r="O46" s="12">
        <v>590000</v>
      </c>
      <c r="P46" s="12"/>
      <c r="Q46" s="12"/>
      <c r="R46" s="12"/>
      <c r="S46" s="12"/>
      <c r="T46" s="12"/>
      <c r="U46" s="12"/>
      <c r="V46" s="35" t="s">
        <v>75</v>
      </c>
      <c r="W46" s="40"/>
    </row>
    <row r="47" spans="1:23" s="87" customFormat="1" x14ac:dyDescent="0.2">
      <c r="A47" s="17"/>
      <c r="B47" s="50" t="s">
        <v>100</v>
      </c>
      <c r="C47" s="13"/>
      <c r="D47" s="12">
        <v>4720000</v>
      </c>
      <c r="E47" s="13"/>
      <c r="F47" s="98"/>
      <c r="G47" s="98"/>
      <c r="H47" s="98"/>
      <c r="I47" s="13"/>
      <c r="J47" s="39"/>
      <c r="K47" s="17"/>
      <c r="L47" s="12"/>
      <c r="M47" s="12"/>
      <c r="N47" s="12"/>
      <c r="O47" s="12">
        <v>4720000</v>
      </c>
      <c r="P47" s="12"/>
      <c r="Q47" s="12"/>
      <c r="R47" s="12"/>
      <c r="S47" s="12"/>
      <c r="T47" s="12"/>
      <c r="U47" s="12"/>
      <c r="V47" s="35" t="s">
        <v>75</v>
      </c>
      <c r="W47" s="40"/>
    </row>
    <row r="48" spans="1:23" s="87" customFormat="1" x14ac:dyDescent="0.2">
      <c r="A48" s="17"/>
      <c r="B48" s="50" t="s">
        <v>101</v>
      </c>
      <c r="C48" s="13"/>
      <c r="D48" s="12">
        <v>500000</v>
      </c>
      <c r="E48" s="13"/>
      <c r="F48" s="98"/>
      <c r="G48" s="98"/>
      <c r="H48" s="98"/>
      <c r="I48" s="13"/>
      <c r="J48" s="39"/>
      <c r="K48" s="17"/>
      <c r="L48" s="12"/>
      <c r="M48" s="12"/>
      <c r="N48" s="12"/>
      <c r="O48" s="12"/>
      <c r="P48" s="12"/>
      <c r="Q48" s="12"/>
      <c r="R48" s="12"/>
      <c r="S48" s="12"/>
      <c r="T48" s="12">
        <v>500000</v>
      </c>
      <c r="U48" s="12"/>
      <c r="V48" s="35" t="s">
        <v>94</v>
      </c>
      <c r="W48" s="40"/>
    </row>
    <row r="49" spans="1:23" s="87" customFormat="1" ht="43.5" x14ac:dyDescent="0.2">
      <c r="A49" s="17"/>
      <c r="B49" s="50" t="s">
        <v>102</v>
      </c>
      <c r="C49" s="13"/>
      <c r="D49" s="12">
        <v>14400</v>
      </c>
      <c r="E49" s="13"/>
      <c r="F49" s="98"/>
      <c r="G49" s="98"/>
      <c r="H49" s="98"/>
      <c r="I49" s="13"/>
      <c r="J49" s="39"/>
      <c r="K49" s="17"/>
      <c r="L49" s="12"/>
      <c r="M49" s="12"/>
      <c r="N49" s="12"/>
      <c r="O49" s="12"/>
      <c r="P49" s="12"/>
      <c r="Q49" s="12"/>
      <c r="R49" s="12">
        <v>14400</v>
      </c>
      <c r="S49" s="12"/>
      <c r="T49" s="12"/>
      <c r="U49" s="12"/>
      <c r="V49" s="35" t="s">
        <v>76</v>
      </c>
      <c r="W49" s="40"/>
    </row>
    <row r="50" spans="1:23" s="87" customFormat="1" ht="65.25" x14ac:dyDescent="0.2">
      <c r="A50" s="17"/>
      <c r="B50" s="50" t="s">
        <v>103</v>
      </c>
      <c r="C50" s="13"/>
      <c r="D50" s="12">
        <v>150000</v>
      </c>
      <c r="E50" s="13"/>
      <c r="F50" s="98"/>
      <c r="G50" s="98"/>
      <c r="H50" s="98"/>
      <c r="I50" s="13"/>
      <c r="J50" s="39"/>
      <c r="K50" s="17"/>
      <c r="L50" s="12"/>
      <c r="M50" s="12"/>
      <c r="N50" s="12"/>
      <c r="O50" s="12"/>
      <c r="P50" s="12"/>
      <c r="Q50" s="12"/>
      <c r="R50" s="12">
        <v>150000</v>
      </c>
      <c r="S50" s="12"/>
      <c r="T50" s="12"/>
      <c r="U50" s="12"/>
      <c r="V50" s="35" t="s">
        <v>76</v>
      </c>
      <c r="W50" s="40"/>
    </row>
    <row r="51" spans="1:23" s="87" customFormat="1" x14ac:dyDescent="0.2">
      <c r="A51" s="17"/>
      <c r="B51" s="7" t="s">
        <v>35</v>
      </c>
      <c r="C51" s="13">
        <f>SUM(C52:C53)</f>
        <v>5040000</v>
      </c>
      <c r="D51" s="13"/>
      <c r="E51" s="13">
        <f>SUM(C51)</f>
        <v>5040000</v>
      </c>
      <c r="F51" s="39"/>
      <c r="G51" s="39"/>
      <c r="H51" s="39"/>
      <c r="I51" s="13"/>
      <c r="J51" s="39"/>
      <c r="K51" s="17"/>
      <c r="L51" s="13">
        <f t="shared" ref="L51:U51" si="8">SUM(L52:L53)</f>
        <v>0</v>
      </c>
      <c r="M51" s="13">
        <f t="shared" si="8"/>
        <v>0</v>
      </c>
      <c r="N51" s="13">
        <f t="shared" si="8"/>
        <v>0</v>
      </c>
      <c r="O51" s="13">
        <f t="shared" si="8"/>
        <v>5040000</v>
      </c>
      <c r="P51" s="13">
        <f t="shared" si="8"/>
        <v>0</v>
      </c>
      <c r="Q51" s="13">
        <f t="shared" si="8"/>
        <v>0</v>
      </c>
      <c r="R51" s="13">
        <f t="shared" si="8"/>
        <v>0</v>
      </c>
      <c r="S51" s="13">
        <f t="shared" si="8"/>
        <v>0</v>
      </c>
      <c r="T51" s="13">
        <f t="shared" si="8"/>
        <v>0</v>
      </c>
      <c r="U51" s="13">
        <f t="shared" si="8"/>
        <v>0</v>
      </c>
      <c r="V51" s="39"/>
      <c r="W51" s="40"/>
    </row>
    <row r="52" spans="1:23" ht="87" x14ac:dyDescent="0.2">
      <c r="A52" s="5">
        <v>1.1000000000000001</v>
      </c>
      <c r="B52" s="47" t="s">
        <v>65</v>
      </c>
      <c r="C52" s="12">
        <v>2250000</v>
      </c>
      <c r="D52" s="12"/>
      <c r="E52" s="12"/>
      <c r="F52" s="30"/>
      <c r="G52" s="30"/>
      <c r="H52" s="30"/>
      <c r="I52" s="12"/>
      <c r="J52" s="82">
        <v>22313</v>
      </c>
      <c r="K52" s="5"/>
      <c r="L52" s="83"/>
      <c r="M52" s="83"/>
      <c r="N52" s="83"/>
      <c r="O52" s="12">
        <v>2250000</v>
      </c>
      <c r="P52" s="83"/>
      <c r="Q52" s="83"/>
      <c r="R52" s="83"/>
      <c r="S52" s="83"/>
      <c r="T52" s="83"/>
      <c r="U52" s="83"/>
      <c r="V52" s="41" t="s">
        <v>122</v>
      </c>
      <c r="W52" s="40"/>
    </row>
    <row r="53" spans="1:23" ht="43.5" x14ac:dyDescent="0.2">
      <c r="A53" s="5">
        <v>1.2</v>
      </c>
      <c r="B53" s="47" t="s">
        <v>66</v>
      </c>
      <c r="C53" s="12">
        <v>2790000</v>
      </c>
      <c r="D53" s="12"/>
      <c r="E53" s="12"/>
      <c r="F53" s="30">
        <v>43077</v>
      </c>
      <c r="G53" s="30">
        <v>43083</v>
      </c>
      <c r="H53" s="30"/>
      <c r="I53" s="12"/>
      <c r="J53" s="82">
        <v>22282</v>
      </c>
      <c r="K53" s="5"/>
      <c r="L53" s="83"/>
      <c r="M53" s="83"/>
      <c r="N53" s="83"/>
      <c r="O53" s="12">
        <v>2790000</v>
      </c>
      <c r="P53" s="83"/>
      <c r="Q53" s="83"/>
      <c r="R53" s="83"/>
      <c r="S53" s="83"/>
      <c r="T53" s="83"/>
      <c r="U53" s="83"/>
      <c r="V53" s="41" t="s">
        <v>123</v>
      </c>
      <c r="W53" s="40"/>
    </row>
    <row r="54" spans="1:23" x14ac:dyDescent="0.2">
      <c r="A54" s="9">
        <v>4</v>
      </c>
      <c r="B54" s="94" t="s">
        <v>67</v>
      </c>
      <c r="C54" s="11">
        <f>SUM(C63,C55)</f>
        <v>23661000</v>
      </c>
      <c r="D54" s="11">
        <f>SUM(D63,D55)</f>
        <v>5500000</v>
      </c>
      <c r="E54" s="11">
        <f>SUM(C54:D54)</f>
        <v>29161000</v>
      </c>
      <c r="F54" s="36"/>
      <c r="G54" s="36"/>
      <c r="H54" s="36"/>
      <c r="I54" s="11"/>
      <c r="J54" s="36"/>
      <c r="K54" s="9">
        <v>2</v>
      </c>
      <c r="L54" s="11">
        <f ca="1">SUM(L56,L60)</f>
        <v>0</v>
      </c>
      <c r="M54" s="11">
        <f ca="1">SUM(M56,M60)</f>
        <v>0</v>
      </c>
      <c r="N54" s="11">
        <f ca="1">SUM(N56,N60)</f>
        <v>0</v>
      </c>
      <c r="O54" s="11">
        <f ca="1">SUM(O56,O60)</f>
        <v>0</v>
      </c>
      <c r="P54" s="11">
        <f ca="1">SUM(P56,P60)</f>
        <v>0</v>
      </c>
      <c r="Q54" s="11">
        <f ca="1">SUM(Q56,Q60)</f>
        <v>0</v>
      </c>
      <c r="R54" s="11">
        <f ca="1">SUM(R56,R60)</f>
        <v>10500000</v>
      </c>
      <c r="S54" s="11">
        <f ca="1">SUM(S56,S60)</f>
        <v>0</v>
      </c>
      <c r="T54" s="11">
        <f ca="1">SUM(T56,T60)</f>
        <v>0</v>
      </c>
      <c r="U54" s="11">
        <f ca="1">SUM(U56,U60)</f>
        <v>0</v>
      </c>
      <c r="V54" s="36" t="s">
        <v>64</v>
      </c>
      <c r="W54" s="40"/>
    </row>
    <row r="55" spans="1:23" s="95" customFormat="1" x14ac:dyDescent="0.2">
      <c r="A55" s="74"/>
      <c r="B55" s="21" t="s">
        <v>134</v>
      </c>
      <c r="C55" s="75">
        <f>C60</f>
        <v>21483000</v>
      </c>
      <c r="D55" s="75">
        <f>D56</f>
        <v>3000000</v>
      </c>
      <c r="E55" s="75">
        <f>SUM(C55:D55)</f>
        <v>24483000</v>
      </c>
      <c r="F55" s="76"/>
      <c r="G55" s="76"/>
      <c r="H55" s="76"/>
      <c r="I55" s="75"/>
      <c r="J55" s="76"/>
      <c r="K55" s="74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6"/>
      <c r="W55" s="40"/>
    </row>
    <row r="56" spans="1:23" s="87" customFormat="1" x14ac:dyDescent="0.2">
      <c r="A56" s="17"/>
      <c r="B56" s="39" t="s">
        <v>34</v>
      </c>
      <c r="C56" s="13"/>
      <c r="D56" s="13">
        <f>SUM(D57:D59)</f>
        <v>3000000</v>
      </c>
      <c r="E56" s="13">
        <f>SUM(C56:D56)</f>
        <v>3000000</v>
      </c>
      <c r="F56" s="99"/>
      <c r="G56" s="99"/>
      <c r="H56" s="99"/>
      <c r="I56" s="13"/>
      <c r="J56" s="89"/>
      <c r="K56" s="89"/>
      <c r="L56" s="13">
        <f ca="1">SUM(L57:L68)</f>
        <v>0</v>
      </c>
      <c r="M56" s="13">
        <f ca="1">SUM(M57:M68)</f>
        <v>0</v>
      </c>
      <c r="N56" s="13">
        <f ca="1">SUM(N57:N68)</f>
        <v>0</v>
      </c>
      <c r="O56" s="13">
        <f ca="1">SUM(O57:O68)</f>
        <v>0</v>
      </c>
      <c r="P56" s="13">
        <f ca="1">SUM(P57:P68)</f>
        <v>0</v>
      </c>
      <c r="Q56" s="13">
        <f ca="1">SUM(Q57:Q68)</f>
        <v>0</v>
      </c>
      <c r="R56" s="13">
        <f ca="1">SUM(R57:R68)</f>
        <v>8000000</v>
      </c>
      <c r="S56" s="13">
        <f ca="1">SUM(S57:S68)</f>
        <v>0</v>
      </c>
      <c r="T56" s="13">
        <f ca="1">SUM(T57:T68)</f>
        <v>0</v>
      </c>
      <c r="U56" s="13">
        <f ca="1">SUM(U57:U68)</f>
        <v>0</v>
      </c>
      <c r="V56" s="39"/>
      <c r="W56" s="40"/>
    </row>
    <row r="57" spans="1:23" s="87" customFormat="1" x14ac:dyDescent="0.2">
      <c r="A57" s="17"/>
      <c r="B57" s="50" t="s">
        <v>104</v>
      </c>
      <c r="C57" s="13"/>
      <c r="D57" s="12">
        <v>1000000</v>
      </c>
      <c r="E57" s="13"/>
      <c r="F57" s="99"/>
      <c r="G57" s="99"/>
      <c r="H57" s="99"/>
      <c r="I57" s="13"/>
      <c r="J57" s="89"/>
      <c r="K57" s="89"/>
      <c r="L57" s="13"/>
      <c r="M57" s="13"/>
      <c r="N57" s="13"/>
      <c r="O57" s="13"/>
      <c r="P57" s="13"/>
      <c r="Q57" s="13"/>
      <c r="R57" s="12">
        <v>1000000</v>
      </c>
      <c r="S57" s="13"/>
      <c r="T57" s="13"/>
      <c r="U57" s="13"/>
      <c r="V57" s="35" t="s">
        <v>94</v>
      </c>
      <c r="W57" s="40"/>
    </row>
    <row r="58" spans="1:23" s="87" customFormat="1" x14ac:dyDescent="0.2">
      <c r="A58" s="17"/>
      <c r="B58" s="50" t="s">
        <v>105</v>
      </c>
      <c r="C58" s="13"/>
      <c r="D58" s="12">
        <v>1000000</v>
      </c>
      <c r="E58" s="13"/>
      <c r="F58" s="99"/>
      <c r="G58" s="99"/>
      <c r="H58" s="99"/>
      <c r="I58" s="13"/>
      <c r="J58" s="89"/>
      <c r="K58" s="89"/>
      <c r="L58" s="13"/>
      <c r="M58" s="13"/>
      <c r="N58" s="13"/>
      <c r="O58" s="13"/>
      <c r="P58" s="13"/>
      <c r="Q58" s="13"/>
      <c r="R58" s="12">
        <v>1000000</v>
      </c>
      <c r="S58" s="13"/>
      <c r="T58" s="13"/>
      <c r="U58" s="13"/>
      <c r="V58" s="35" t="s">
        <v>94</v>
      </c>
      <c r="W58" s="40"/>
    </row>
    <row r="59" spans="1:23" s="87" customFormat="1" ht="43.5" x14ac:dyDescent="0.2">
      <c r="A59" s="17"/>
      <c r="B59" s="50" t="s">
        <v>106</v>
      </c>
      <c r="C59" s="13"/>
      <c r="D59" s="12">
        <v>1000000</v>
      </c>
      <c r="E59" s="13"/>
      <c r="F59" s="99"/>
      <c r="G59" s="99"/>
      <c r="H59" s="99"/>
      <c r="I59" s="13"/>
      <c r="J59" s="89"/>
      <c r="K59" s="89"/>
      <c r="L59" s="13"/>
      <c r="M59" s="13"/>
      <c r="N59" s="13"/>
      <c r="O59" s="13"/>
      <c r="P59" s="13"/>
      <c r="Q59" s="13"/>
      <c r="R59" s="12">
        <v>1000000</v>
      </c>
      <c r="S59" s="13"/>
      <c r="T59" s="13"/>
      <c r="U59" s="13"/>
      <c r="V59" s="35" t="s">
        <v>94</v>
      </c>
      <c r="W59" s="40"/>
    </row>
    <row r="60" spans="1:23" s="87" customFormat="1" x14ac:dyDescent="0.2">
      <c r="A60" s="17"/>
      <c r="B60" s="39" t="s">
        <v>35</v>
      </c>
      <c r="C60" s="13">
        <f>SUM(C61:C62)</f>
        <v>21483000</v>
      </c>
      <c r="D60" s="13"/>
      <c r="E60" s="13">
        <f>SUM(C60:D60)</f>
        <v>21483000</v>
      </c>
      <c r="F60" s="89"/>
      <c r="G60" s="89"/>
      <c r="H60" s="89"/>
      <c r="I60" s="13"/>
      <c r="J60" s="89"/>
      <c r="K60" s="89"/>
      <c r="L60" s="13">
        <f t="shared" ref="L60:U60" ca="1" si="9">SUM(L61:L68)</f>
        <v>0</v>
      </c>
      <c r="M60" s="13">
        <f t="shared" ca="1" si="9"/>
        <v>0</v>
      </c>
      <c r="N60" s="13">
        <f t="shared" ca="1" si="9"/>
        <v>0</v>
      </c>
      <c r="O60" s="13">
        <f t="shared" ca="1" si="9"/>
        <v>0</v>
      </c>
      <c r="P60" s="13">
        <f t="shared" ca="1" si="9"/>
        <v>0</v>
      </c>
      <c r="Q60" s="13">
        <f t="shared" ca="1" si="9"/>
        <v>0</v>
      </c>
      <c r="R60" s="13">
        <f t="shared" ca="1" si="9"/>
        <v>2500000</v>
      </c>
      <c r="S60" s="13">
        <f t="shared" ca="1" si="9"/>
        <v>0</v>
      </c>
      <c r="T60" s="13">
        <f t="shared" ca="1" si="9"/>
        <v>0</v>
      </c>
      <c r="U60" s="13">
        <f t="shared" ca="1" si="9"/>
        <v>0</v>
      </c>
      <c r="V60" s="39"/>
      <c r="W60" s="40"/>
    </row>
    <row r="61" spans="1:23" ht="43.5" x14ac:dyDescent="0.2">
      <c r="A61" s="5"/>
      <c r="B61" s="50" t="s">
        <v>68</v>
      </c>
      <c r="C61" s="12">
        <v>12276000</v>
      </c>
      <c r="D61" s="12"/>
      <c r="E61" s="12"/>
      <c r="F61" s="97"/>
      <c r="G61" s="90"/>
      <c r="H61" s="90"/>
      <c r="I61" s="12"/>
      <c r="J61" s="55" t="s">
        <v>140</v>
      </c>
      <c r="K61" s="54">
        <v>2</v>
      </c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34" t="s">
        <v>142</v>
      </c>
      <c r="W61" s="40"/>
    </row>
    <row r="62" spans="1:23" ht="43.5" x14ac:dyDescent="0.2">
      <c r="A62" s="5"/>
      <c r="B62" s="50" t="s">
        <v>69</v>
      </c>
      <c r="C62" s="12">
        <v>9207000</v>
      </c>
      <c r="D62" s="12"/>
      <c r="E62" s="12"/>
      <c r="F62" s="97"/>
      <c r="G62" s="90"/>
      <c r="H62" s="90"/>
      <c r="I62" s="12"/>
      <c r="J62" s="55" t="s">
        <v>140</v>
      </c>
      <c r="K62" s="54">
        <v>2</v>
      </c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34" t="s">
        <v>142</v>
      </c>
      <c r="W62" s="40"/>
    </row>
    <row r="63" spans="1:23" x14ac:dyDescent="0.2">
      <c r="A63" s="5"/>
      <c r="B63" s="77" t="s">
        <v>135</v>
      </c>
      <c r="C63" s="13">
        <f>C64+C67</f>
        <v>2178000</v>
      </c>
      <c r="D63" s="13">
        <f>D64+D67</f>
        <v>2500000</v>
      </c>
      <c r="E63" s="13">
        <f>SUM(C63:D63)</f>
        <v>4678000</v>
      </c>
      <c r="F63" s="90"/>
      <c r="G63" s="90"/>
      <c r="H63" s="90"/>
      <c r="I63" s="12"/>
      <c r="J63" s="55"/>
      <c r="K63" s="54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34"/>
      <c r="W63" s="40"/>
    </row>
    <row r="64" spans="1:23" s="87" customFormat="1" x14ac:dyDescent="0.2">
      <c r="A64" s="17"/>
      <c r="B64" s="39" t="s">
        <v>34</v>
      </c>
      <c r="C64" s="13"/>
      <c r="D64" s="13">
        <f>SUM(D65:D66)</f>
        <v>2500000</v>
      </c>
      <c r="E64" s="13">
        <f>SUM(C64:D64)</f>
        <v>2500000</v>
      </c>
      <c r="F64" s="99"/>
      <c r="G64" s="99"/>
      <c r="H64" s="99"/>
      <c r="I64" s="13"/>
      <c r="J64" s="89"/>
      <c r="K64" s="89"/>
      <c r="L64" s="13">
        <f ca="1">SUM(L65:L75)</f>
        <v>0</v>
      </c>
      <c r="M64" s="13">
        <f ca="1">SUM(M65:M75)</f>
        <v>0</v>
      </c>
      <c r="N64" s="13">
        <f ca="1">SUM(N65:N75)</f>
        <v>0</v>
      </c>
      <c r="O64" s="13">
        <f ca="1">SUM(O65:O75)</f>
        <v>0</v>
      </c>
      <c r="P64" s="13">
        <f ca="1">SUM(P65:P75)</f>
        <v>0</v>
      </c>
      <c r="Q64" s="13">
        <f ca="1">SUM(Q65:Q75)</f>
        <v>0</v>
      </c>
      <c r="R64" s="13">
        <f ca="1">SUM(R65:R75)</f>
        <v>8000000</v>
      </c>
      <c r="S64" s="13">
        <f ca="1">SUM(S65:S75)</f>
        <v>0</v>
      </c>
      <c r="T64" s="13">
        <f ca="1">SUM(T65:T75)</f>
        <v>0</v>
      </c>
      <c r="U64" s="13">
        <f ca="1">SUM(U65:U75)</f>
        <v>0</v>
      </c>
      <c r="V64" s="39"/>
      <c r="W64" s="40"/>
    </row>
    <row r="65" spans="1:23" s="87" customFormat="1" ht="43.5" x14ac:dyDescent="0.2">
      <c r="A65" s="17"/>
      <c r="B65" s="50" t="s">
        <v>107</v>
      </c>
      <c r="C65" s="13"/>
      <c r="D65" s="12">
        <v>1500000</v>
      </c>
      <c r="E65" s="13"/>
      <c r="F65" s="99"/>
      <c r="G65" s="99"/>
      <c r="H65" s="99"/>
      <c r="I65" s="13"/>
      <c r="J65" s="89"/>
      <c r="K65" s="89"/>
      <c r="L65" s="13"/>
      <c r="M65" s="13"/>
      <c r="N65" s="13"/>
      <c r="O65" s="13"/>
      <c r="P65" s="13"/>
      <c r="Q65" s="13"/>
      <c r="R65" s="12">
        <v>1500000</v>
      </c>
      <c r="S65" s="13"/>
      <c r="T65" s="13"/>
      <c r="U65" s="13"/>
      <c r="V65" s="35" t="s">
        <v>94</v>
      </c>
      <c r="W65" s="40"/>
    </row>
    <row r="66" spans="1:23" s="87" customFormat="1" ht="43.5" x14ac:dyDescent="0.2">
      <c r="A66" s="17"/>
      <c r="B66" s="50" t="s">
        <v>108</v>
      </c>
      <c r="C66" s="13"/>
      <c r="D66" s="12">
        <v>1000000</v>
      </c>
      <c r="E66" s="13"/>
      <c r="F66" s="99"/>
      <c r="G66" s="99"/>
      <c r="H66" s="99"/>
      <c r="I66" s="13"/>
      <c r="J66" s="89"/>
      <c r="K66" s="89"/>
      <c r="L66" s="13"/>
      <c r="M66" s="13"/>
      <c r="N66" s="13"/>
      <c r="O66" s="13"/>
      <c r="P66" s="13"/>
      <c r="Q66" s="13"/>
      <c r="R66" s="12">
        <v>1000000</v>
      </c>
      <c r="S66" s="13"/>
      <c r="T66" s="13"/>
      <c r="U66" s="13"/>
      <c r="V66" s="35" t="s">
        <v>94</v>
      </c>
      <c r="W66" s="40"/>
    </row>
    <row r="67" spans="1:23" s="87" customFormat="1" x14ac:dyDescent="0.2">
      <c r="A67" s="17"/>
      <c r="B67" s="39" t="s">
        <v>35</v>
      </c>
      <c r="C67" s="13">
        <f>C68</f>
        <v>2178000</v>
      </c>
      <c r="D67" s="13"/>
      <c r="E67" s="13">
        <f>SUM(C67:D67)</f>
        <v>2178000</v>
      </c>
      <c r="F67" s="89"/>
      <c r="G67" s="89"/>
      <c r="H67" s="89"/>
      <c r="I67" s="13"/>
      <c r="J67" s="89"/>
      <c r="K67" s="89"/>
      <c r="L67" s="13">
        <f t="shared" ref="L67:U67" ca="1" si="10">SUM(L68:L74)</f>
        <v>0</v>
      </c>
      <c r="M67" s="13">
        <f t="shared" ca="1" si="10"/>
        <v>0</v>
      </c>
      <c r="N67" s="13">
        <f t="shared" ca="1" si="10"/>
        <v>0</v>
      </c>
      <c r="O67" s="13">
        <f t="shared" ca="1" si="10"/>
        <v>0</v>
      </c>
      <c r="P67" s="13">
        <f t="shared" ca="1" si="10"/>
        <v>0</v>
      </c>
      <c r="Q67" s="13">
        <f t="shared" ca="1" si="10"/>
        <v>0</v>
      </c>
      <c r="R67" s="13">
        <f t="shared" ca="1" si="10"/>
        <v>2500000</v>
      </c>
      <c r="S67" s="13">
        <f t="shared" ca="1" si="10"/>
        <v>0</v>
      </c>
      <c r="T67" s="13">
        <f t="shared" ca="1" si="10"/>
        <v>0</v>
      </c>
      <c r="U67" s="13">
        <f t="shared" ca="1" si="10"/>
        <v>0</v>
      </c>
      <c r="V67" s="39"/>
      <c r="W67" s="40"/>
    </row>
    <row r="68" spans="1:23" x14ac:dyDescent="0.2">
      <c r="A68" s="5"/>
      <c r="B68" s="50" t="s">
        <v>74</v>
      </c>
      <c r="C68" s="12">
        <v>2178000</v>
      </c>
      <c r="D68" s="12"/>
      <c r="E68" s="12"/>
      <c r="F68" s="90">
        <v>43067</v>
      </c>
      <c r="G68" s="90">
        <v>43103</v>
      </c>
      <c r="H68" s="90"/>
      <c r="I68" s="12"/>
      <c r="J68" s="55">
        <v>22282</v>
      </c>
      <c r="K68" s="54">
        <v>3</v>
      </c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35" t="s">
        <v>141</v>
      </c>
      <c r="W68" s="40"/>
    </row>
    <row r="69" spans="1:23" s="87" customFormat="1" x14ac:dyDescent="0.2">
      <c r="A69" s="86" t="s">
        <v>8</v>
      </c>
      <c r="B69" s="86"/>
      <c r="C69" s="37">
        <f>SUM(C54,C39)</f>
        <v>28701000</v>
      </c>
      <c r="D69" s="37">
        <f>SUM(D54,D39)</f>
        <v>15617000</v>
      </c>
      <c r="E69" s="37">
        <f>SUM(E54,E39)</f>
        <v>44318000</v>
      </c>
      <c r="F69" s="39"/>
      <c r="G69" s="39"/>
      <c r="H69" s="39"/>
      <c r="I69" s="13"/>
      <c r="J69" s="39"/>
      <c r="K69" s="39"/>
      <c r="L69" s="37">
        <f t="shared" ref="L69:U69" ca="1" si="11">SUM(L54,L39)</f>
        <v>458000</v>
      </c>
      <c r="M69" s="37">
        <f t="shared" ca="1" si="11"/>
        <v>177000</v>
      </c>
      <c r="N69" s="37">
        <f t="shared" ca="1" si="11"/>
        <v>0</v>
      </c>
      <c r="O69" s="37">
        <f t="shared" ca="1" si="11"/>
        <v>13857600</v>
      </c>
      <c r="P69" s="37">
        <f t="shared" ca="1" si="11"/>
        <v>0</v>
      </c>
      <c r="Q69" s="37">
        <f t="shared" ca="1" si="11"/>
        <v>0</v>
      </c>
      <c r="R69" s="37">
        <f t="shared" ca="1" si="11"/>
        <v>10664400</v>
      </c>
      <c r="S69" s="37">
        <f t="shared" ca="1" si="11"/>
        <v>0</v>
      </c>
      <c r="T69" s="37">
        <f t="shared" ca="1" si="11"/>
        <v>500000</v>
      </c>
      <c r="U69" s="37">
        <f t="shared" ca="1" si="11"/>
        <v>0</v>
      </c>
      <c r="V69" s="39"/>
      <c r="W69" s="40"/>
    </row>
    <row r="70" spans="1:23" x14ac:dyDescent="0.2">
      <c r="A70" s="49" t="s">
        <v>9</v>
      </c>
    </row>
    <row r="71" spans="1:23" x14ac:dyDescent="0.2">
      <c r="A71" s="49" t="s">
        <v>10</v>
      </c>
    </row>
    <row r="72" spans="1:23" x14ac:dyDescent="0.2">
      <c r="A72" s="96" t="s">
        <v>11</v>
      </c>
    </row>
    <row r="73" spans="1:23" x14ac:dyDescent="0.2">
      <c r="A73" s="96" t="s">
        <v>12</v>
      </c>
    </row>
    <row r="74" spans="1:23" x14ac:dyDescent="0.2">
      <c r="A74" s="96" t="s">
        <v>13</v>
      </c>
    </row>
    <row r="75" spans="1:23" x14ac:dyDescent="0.2">
      <c r="A75" s="96" t="s">
        <v>14</v>
      </c>
    </row>
    <row r="76" spans="1:23" x14ac:dyDescent="0.2">
      <c r="A76" s="49" t="s">
        <v>15</v>
      </c>
    </row>
    <row r="77" spans="1:23" x14ac:dyDescent="0.2">
      <c r="A77" s="49" t="s">
        <v>16</v>
      </c>
    </row>
    <row r="78" spans="1:23" x14ac:dyDescent="0.2">
      <c r="A78" s="49" t="s">
        <v>17</v>
      </c>
    </row>
  </sheetData>
  <mergeCells count="17">
    <mergeCell ref="K4:K5"/>
    <mergeCell ref="V4:V5"/>
    <mergeCell ref="V16:V19"/>
    <mergeCell ref="A69:B69"/>
    <mergeCell ref="A1:V1"/>
    <mergeCell ref="A2:V2"/>
    <mergeCell ref="A3:V3"/>
    <mergeCell ref="A37:B37"/>
    <mergeCell ref="F4:H4"/>
    <mergeCell ref="E4:E5"/>
    <mergeCell ref="D4:D5"/>
    <mergeCell ref="C4:C5"/>
    <mergeCell ref="B4:B5"/>
    <mergeCell ref="A4:A5"/>
    <mergeCell ref="L4:U4"/>
    <mergeCell ref="I4:I5"/>
    <mergeCell ref="J4:J5"/>
  </mergeCells>
  <pageMargins left="0.23622047244094491" right="0.23622047244094491" top="0.74803149606299213" bottom="0.74803149606299213" header="0.31496062992125984" footer="0.31496062992125984"/>
  <pageSetup paperSize="9" scale="5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tabSelected="1" view="pageBreakPreview" topLeftCell="B1" zoomScale="60" zoomScaleNormal="100" workbookViewId="0">
      <selection activeCell="L26" sqref="L26:L27"/>
    </sheetView>
  </sheetViews>
  <sheetFormatPr defaultRowHeight="21.75" x14ac:dyDescent="0.5"/>
  <cols>
    <col min="1" max="1" width="7.25" style="1" customWidth="1"/>
    <col min="2" max="2" width="26.75" style="1" customWidth="1"/>
    <col min="3" max="3" width="12.5" style="1" customWidth="1"/>
    <col min="4" max="6" width="10.5" style="1" customWidth="1"/>
    <col min="7" max="7" width="10.5" style="51" customWidth="1"/>
    <col min="8" max="11" width="10.5" style="1" customWidth="1"/>
    <col min="12" max="12" width="33.25" style="1" customWidth="1"/>
    <col min="13" max="16384" width="9" style="1"/>
  </cols>
  <sheetData>
    <row r="1" spans="1:12" x14ac:dyDescent="0.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5">
      <c r="A2" s="72" t="s">
        <v>43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x14ac:dyDescent="0.5">
      <c r="A3" s="73" t="s">
        <v>47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</row>
    <row r="4" spans="1:12" x14ac:dyDescent="0.5">
      <c r="A4" s="68" t="s">
        <v>2</v>
      </c>
      <c r="B4" s="68" t="s">
        <v>3</v>
      </c>
      <c r="C4" s="63" t="s">
        <v>46</v>
      </c>
      <c r="D4" s="67" t="s">
        <v>44</v>
      </c>
      <c r="E4" s="67"/>
      <c r="F4" s="67"/>
      <c r="G4" s="67"/>
      <c r="H4" s="67"/>
      <c r="I4" s="67"/>
      <c r="J4" s="67"/>
      <c r="K4" s="67"/>
      <c r="L4" s="68" t="s">
        <v>56</v>
      </c>
    </row>
    <row r="5" spans="1:12" x14ac:dyDescent="0.5">
      <c r="A5" s="68"/>
      <c r="B5" s="68"/>
      <c r="C5" s="68"/>
      <c r="D5" s="67" t="s">
        <v>45</v>
      </c>
      <c r="E5" s="67"/>
      <c r="F5" s="67"/>
      <c r="G5" s="67"/>
      <c r="H5" s="67"/>
      <c r="I5" s="67"/>
      <c r="J5" s="67"/>
      <c r="K5" s="67"/>
      <c r="L5" s="68"/>
    </row>
    <row r="6" spans="1:12" x14ac:dyDescent="0.5">
      <c r="A6" s="68"/>
      <c r="B6" s="68"/>
      <c r="C6" s="68"/>
      <c r="D6" s="20">
        <v>1</v>
      </c>
      <c r="E6" s="20">
        <v>2</v>
      </c>
      <c r="F6" s="20">
        <v>3</v>
      </c>
      <c r="G6" s="42">
        <v>4</v>
      </c>
      <c r="H6" s="20">
        <v>5</v>
      </c>
      <c r="I6" s="20">
        <v>6</v>
      </c>
      <c r="J6" s="20">
        <v>7</v>
      </c>
      <c r="K6" s="20">
        <v>8</v>
      </c>
      <c r="L6" s="68"/>
    </row>
    <row r="7" spans="1:12" x14ac:dyDescent="0.5">
      <c r="A7" s="20">
        <v>1</v>
      </c>
      <c r="B7" s="8" t="s">
        <v>26</v>
      </c>
      <c r="C7" s="3"/>
      <c r="D7" s="3"/>
      <c r="E7" s="3"/>
      <c r="F7" s="3"/>
      <c r="G7" s="2"/>
      <c r="H7" s="3"/>
      <c r="I7" s="3"/>
      <c r="J7" s="3"/>
      <c r="K7" s="3"/>
      <c r="L7" s="8" t="s">
        <v>62</v>
      </c>
    </row>
    <row r="8" spans="1:12" s="49" customFormat="1" ht="43.5" x14ac:dyDescent="0.2">
      <c r="A8" s="5"/>
      <c r="B8" s="50" t="s">
        <v>28</v>
      </c>
      <c r="C8" s="12">
        <v>1485000</v>
      </c>
      <c r="D8" s="30">
        <v>43053</v>
      </c>
      <c r="E8" s="48">
        <v>43047</v>
      </c>
      <c r="F8" s="48" t="s">
        <v>112</v>
      </c>
      <c r="G8" s="48"/>
      <c r="H8" s="30"/>
      <c r="I8" s="30"/>
      <c r="J8" s="30"/>
      <c r="K8" s="30"/>
      <c r="L8" s="34" t="s">
        <v>142</v>
      </c>
    </row>
    <row r="9" spans="1:12" s="49" customFormat="1" ht="43.5" x14ac:dyDescent="0.2">
      <c r="A9" s="5"/>
      <c r="B9" s="50" t="s">
        <v>32</v>
      </c>
      <c r="C9" s="12">
        <v>792000</v>
      </c>
      <c r="D9" s="30">
        <v>43053</v>
      </c>
      <c r="E9" s="48">
        <v>43047</v>
      </c>
      <c r="F9" s="48" t="s">
        <v>112</v>
      </c>
      <c r="G9" s="48"/>
      <c r="H9" s="30"/>
      <c r="I9" s="30"/>
      <c r="J9" s="30"/>
      <c r="K9" s="30"/>
      <c r="L9" s="34" t="s">
        <v>142</v>
      </c>
    </row>
    <row r="10" spans="1:12" x14ac:dyDescent="0.5">
      <c r="A10" s="2"/>
      <c r="B10" s="43" t="s">
        <v>29</v>
      </c>
      <c r="C10" s="44">
        <v>105000</v>
      </c>
      <c r="D10" s="45">
        <v>43053</v>
      </c>
      <c r="E10" s="46" t="s">
        <v>114</v>
      </c>
      <c r="F10" s="46" t="s">
        <v>117</v>
      </c>
      <c r="G10" s="46" t="s">
        <v>115</v>
      </c>
      <c r="H10" s="46" t="s">
        <v>116</v>
      </c>
      <c r="I10" s="45"/>
      <c r="J10" s="45"/>
      <c r="K10" s="45"/>
      <c r="L10" s="64" t="s">
        <v>113</v>
      </c>
    </row>
    <row r="11" spans="1:12" x14ac:dyDescent="0.5">
      <c r="A11" s="2"/>
      <c r="B11" s="43" t="s">
        <v>33</v>
      </c>
      <c r="C11" s="44">
        <v>480000</v>
      </c>
      <c r="D11" s="45">
        <v>43053</v>
      </c>
      <c r="E11" s="46" t="s">
        <v>114</v>
      </c>
      <c r="F11" s="46" t="s">
        <v>117</v>
      </c>
      <c r="G11" s="46" t="s">
        <v>115</v>
      </c>
      <c r="H11" s="46" t="s">
        <v>116</v>
      </c>
      <c r="I11" s="45"/>
      <c r="J11" s="45"/>
      <c r="K11" s="45"/>
      <c r="L11" s="65"/>
    </row>
    <row r="12" spans="1:12" x14ac:dyDescent="0.5">
      <c r="A12" s="2"/>
      <c r="B12" s="43" t="s">
        <v>30</v>
      </c>
      <c r="C12" s="44">
        <v>480000</v>
      </c>
      <c r="D12" s="45">
        <v>43053</v>
      </c>
      <c r="E12" s="46" t="s">
        <v>114</v>
      </c>
      <c r="F12" s="46" t="s">
        <v>117</v>
      </c>
      <c r="G12" s="46" t="s">
        <v>115</v>
      </c>
      <c r="H12" s="46" t="s">
        <v>116</v>
      </c>
      <c r="I12" s="45"/>
      <c r="J12" s="45"/>
      <c r="K12" s="45"/>
      <c r="L12" s="65"/>
    </row>
    <row r="13" spans="1:12" x14ac:dyDescent="0.5">
      <c r="A13" s="2"/>
      <c r="B13" s="43" t="s">
        <v>57</v>
      </c>
      <c r="C13" s="44">
        <v>700000</v>
      </c>
      <c r="D13" s="45">
        <v>43053</v>
      </c>
      <c r="E13" s="46" t="s">
        <v>114</v>
      </c>
      <c r="F13" s="46" t="s">
        <v>117</v>
      </c>
      <c r="G13" s="46" t="s">
        <v>115</v>
      </c>
      <c r="H13" s="46" t="s">
        <v>116</v>
      </c>
      <c r="I13" s="45"/>
      <c r="J13" s="45"/>
      <c r="K13" s="45"/>
      <c r="L13" s="66"/>
    </row>
    <row r="14" spans="1:12" x14ac:dyDescent="0.5">
      <c r="A14" s="20">
        <v>2</v>
      </c>
      <c r="B14" s="21" t="s">
        <v>27</v>
      </c>
      <c r="C14" s="3"/>
      <c r="D14" s="3"/>
      <c r="E14" s="3"/>
      <c r="F14" s="3"/>
      <c r="G14" s="2"/>
      <c r="H14" s="3"/>
      <c r="I14" s="3"/>
      <c r="J14" s="3"/>
      <c r="K14" s="3"/>
      <c r="L14" s="8" t="s">
        <v>62</v>
      </c>
    </row>
    <row r="15" spans="1:12" x14ac:dyDescent="0.5">
      <c r="A15" s="2"/>
      <c r="B15" s="15" t="s">
        <v>36</v>
      </c>
      <c r="C15" s="6">
        <v>80000</v>
      </c>
      <c r="D15" s="18">
        <v>43053</v>
      </c>
      <c r="E15" s="19" t="s">
        <v>59</v>
      </c>
      <c r="F15" s="19">
        <v>43076</v>
      </c>
      <c r="G15" s="19" t="s">
        <v>118</v>
      </c>
      <c r="H15" s="19" t="s">
        <v>119</v>
      </c>
      <c r="I15" s="19" t="s">
        <v>120</v>
      </c>
      <c r="J15" s="19" t="s">
        <v>117</v>
      </c>
      <c r="K15" s="19" t="s">
        <v>117</v>
      </c>
      <c r="L15" s="3" t="s">
        <v>58</v>
      </c>
    </row>
    <row r="16" spans="1:12" x14ac:dyDescent="0.5">
      <c r="A16" s="2"/>
      <c r="B16" s="15" t="s">
        <v>37</v>
      </c>
      <c r="C16" s="6">
        <v>130000</v>
      </c>
      <c r="D16" s="18">
        <v>43053</v>
      </c>
      <c r="E16" s="19" t="s">
        <v>59</v>
      </c>
      <c r="F16" s="22"/>
      <c r="G16" s="19"/>
      <c r="H16" s="18"/>
      <c r="I16" s="18"/>
      <c r="J16" s="18"/>
      <c r="K16" s="18"/>
      <c r="L16" s="3" t="s">
        <v>132</v>
      </c>
    </row>
    <row r="17" spans="1:12" ht="43.5" x14ac:dyDescent="0.5">
      <c r="A17" s="2"/>
      <c r="B17" s="15" t="s">
        <v>38</v>
      </c>
      <c r="C17" s="6">
        <v>50000</v>
      </c>
      <c r="D17" s="18">
        <v>43053</v>
      </c>
      <c r="E17" s="19" t="s">
        <v>59</v>
      </c>
      <c r="F17" s="19" t="s">
        <v>117</v>
      </c>
      <c r="G17" s="19" t="s">
        <v>121</v>
      </c>
      <c r="H17" s="18"/>
      <c r="I17" s="18"/>
      <c r="J17" s="18"/>
      <c r="K17" s="18"/>
      <c r="L17" s="52" t="s">
        <v>130</v>
      </c>
    </row>
    <row r="18" spans="1:12" s="49" customFormat="1" ht="43.5" customHeight="1" x14ac:dyDescent="0.2">
      <c r="A18" s="5"/>
      <c r="B18" s="62" t="s">
        <v>39</v>
      </c>
      <c r="C18" s="12">
        <v>44000</v>
      </c>
      <c r="D18" s="30">
        <v>43053</v>
      </c>
      <c r="E18" s="48" t="s">
        <v>59</v>
      </c>
      <c r="F18" s="53"/>
      <c r="G18" s="48"/>
      <c r="H18" s="30"/>
      <c r="I18" s="30"/>
      <c r="J18" s="30"/>
      <c r="K18" s="30"/>
      <c r="L18" s="41" t="s">
        <v>131</v>
      </c>
    </row>
    <row r="19" spans="1:12" ht="43.5" x14ac:dyDescent="0.5">
      <c r="A19" s="2"/>
      <c r="B19" s="15" t="s">
        <v>139</v>
      </c>
      <c r="C19" s="6">
        <v>40000</v>
      </c>
      <c r="D19" s="18">
        <v>43053</v>
      </c>
      <c r="E19" s="19" t="s">
        <v>59</v>
      </c>
      <c r="F19" s="19" t="s">
        <v>117</v>
      </c>
      <c r="G19" s="19" t="s">
        <v>121</v>
      </c>
      <c r="H19" s="18"/>
      <c r="I19" s="18"/>
      <c r="J19" s="18"/>
      <c r="K19" s="18"/>
      <c r="L19" s="52" t="s">
        <v>130</v>
      </c>
    </row>
    <row r="20" spans="1:12" ht="43.5" x14ac:dyDescent="0.5">
      <c r="A20" s="2"/>
      <c r="B20" s="15" t="s">
        <v>41</v>
      </c>
      <c r="C20" s="6">
        <v>50000</v>
      </c>
      <c r="D20" s="18">
        <v>43053</v>
      </c>
      <c r="E20" s="19" t="s">
        <v>59</v>
      </c>
      <c r="F20" s="19" t="s">
        <v>117</v>
      </c>
      <c r="G20" s="19" t="s">
        <v>121</v>
      </c>
      <c r="H20" s="18"/>
      <c r="I20" s="18"/>
      <c r="J20" s="18"/>
      <c r="K20" s="18"/>
      <c r="L20" s="52" t="s">
        <v>130</v>
      </c>
    </row>
    <row r="21" spans="1:12" s="16" customFormat="1" x14ac:dyDescent="0.5">
      <c r="A21" s="23">
        <v>3</v>
      </c>
      <c r="B21" s="31" t="s">
        <v>63</v>
      </c>
      <c r="C21" s="14"/>
      <c r="D21" s="32"/>
      <c r="E21" s="33"/>
      <c r="F21" s="33"/>
      <c r="G21" s="33"/>
      <c r="H21" s="32"/>
      <c r="I21" s="32"/>
      <c r="J21" s="32"/>
      <c r="K21" s="32"/>
      <c r="L21" s="8" t="s">
        <v>64</v>
      </c>
    </row>
    <row r="22" spans="1:12" s="49" customFormat="1" ht="87" x14ac:dyDescent="0.2">
      <c r="A22" s="5"/>
      <c r="B22" s="47" t="s">
        <v>65</v>
      </c>
      <c r="C22" s="12">
        <v>2250000</v>
      </c>
      <c r="D22" s="30">
        <v>43055</v>
      </c>
      <c r="E22" s="48"/>
      <c r="F22" s="48"/>
      <c r="G22" s="48"/>
      <c r="H22" s="30"/>
      <c r="I22" s="30"/>
      <c r="J22" s="30"/>
      <c r="K22" s="30"/>
      <c r="L22" s="41" t="s">
        <v>122</v>
      </c>
    </row>
    <row r="23" spans="1:12" s="49" customFormat="1" ht="43.5" x14ac:dyDescent="0.2">
      <c r="A23" s="5"/>
      <c r="B23" s="47" t="s">
        <v>66</v>
      </c>
      <c r="C23" s="12">
        <v>2790000</v>
      </c>
      <c r="D23" s="30">
        <v>43055</v>
      </c>
      <c r="E23" s="48" t="s">
        <v>124</v>
      </c>
      <c r="F23" s="48" t="s">
        <v>128</v>
      </c>
      <c r="G23" s="48" t="s">
        <v>126</v>
      </c>
      <c r="H23" s="48" t="s">
        <v>129</v>
      </c>
      <c r="I23" s="30"/>
      <c r="J23" s="30"/>
      <c r="K23" s="30"/>
      <c r="L23" s="41" t="s">
        <v>123</v>
      </c>
    </row>
    <row r="24" spans="1:12" s="16" customFormat="1" x14ac:dyDescent="0.5">
      <c r="A24" s="23">
        <v>4</v>
      </c>
      <c r="B24" s="31" t="s">
        <v>67</v>
      </c>
      <c r="C24" s="14"/>
      <c r="D24" s="32"/>
      <c r="E24" s="33"/>
      <c r="F24" s="33"/>
      <c r="G24" s="33"/>
      <c r="H24" s="32"/>
      <c r="I24" s="32"/>
      <c r="J24" s="32"/>
      <c r="K24" s="32"/>
      <c r="L24" s="8" t="s">
        <v>64</v>
      </c>
    </row>
    <row r="25" spans="1:12" s="16" customFormat="1" x14ac:dyDescent="0.5">
      <c r="A25" s="56">
        <v>4.0999999999999996</v>
      </c>
      <c r="B25" s="31" t="s">
        <v>136</v>
      </c>
      <c r="C25" s="14"/>
      <c r="D25" s="32"/>
      <c r="E25" s="33"/>
      <c r="F25" s="33"/>
      <c r="G25" s="33"/>
      <c r="H25" s="32"/>
      <c r="I25" s="32"/>
      <c r="J25" s="32"/>
      <c r="K25" s="32"/>
      <c r="L25" s="8"/>
    </row>
    <row r="26" spans="1:12" s="49" customFormat="1" ht="65.25" x14ac:dyDescent="0.2">
      <c r="A26" s="5"/>
      <c r="B26" s="50" t="s">
        <v>109</v>
      </c>
      <c r="C26" s="12">
        <v>12276000</v>
      </c>
      <c r="D26" s="30">
        <v>43055</v>
      </c>
      <c r="E26" s="48" t="s">
        <v>124</v>
      </c>
      <c r="F26" s="48"/>
      <c r="G26" s="48"/>
      <c r="H26" s="30"/>
      <c r="I26" s="30"/>
      <c r="J26" s="30"/>
      <c r="K26" s="30"/>
      <c r="L26" s="34" t="s">
        <v>142</v>
      </c>
    </row>
    <row r="27" spans="1:12" s="49" customFormat="1" ht="43.5" x14ac:dyDescent="0.2">
      <c r="A27" s="5"/>
      <c r="B27" s="50" t="s">
        <v>110</v>
      </c>
      <c r="C27" s="12">
        <v>9207000</v>
      </c>
      <c r="D27" s="30">
        <v>43055</v>
      </c>
      <c r="E27" s="48" t="s">
        <v>124</v>
      </c>
      <c r="F27" s="48"/>
      <c r="G27" s="48"/>
      <c r="H27" s="30"/>
      <c r="I27" s="30"/>
      <c r="J27" s="30"/>
      <c r="K27" s="30"/>
      <c r="L27" s="34" t="s">
        <v>142</v>
      </c>
    </row>
    <row r="28" spans="1:12" s="49" customFormat="1" x14ac:dyDescent="0.2">
      <c r="A28" s="17">
        <v>4.2</v>
      </c>
      <c r="B28" s="77" t="s">
        <v>137</v>
      </c>
      <c r="C28" s="12"/>
      <c r="D28" s="30"/>
      <c r="E28" s="48"/>
      <c r="F28" s="48"/>
      <c r="G28" s="48"/>
      <c r="H28" s="30"/>
      <c r="I28" s="30"/>
      <c r="J28" s="30"/>
      <c r="K28" s="30"/>
      <c r="L28" s="34"/>
    </row>
    <row r="29" spans="1:12" s="49" customFormat="1" ht="43.5" x14ac:dyDescent="0.2">
      <c r="A29" s="5"/>
      <c r="B29" s="50" t="s">
        <v>111</v>
      </c>
      <c r="C29" s="12">
        <v>2178000</v>
      </c>
      <c r="D29" s="30">
        <v>43055</v>
      </c>
      <c r="E29" s="48" t="s">
        <v>124</v>
      </c>
      <c r="F29" s="48" t="s">
        <v>127</v>
      </c>
      <c r="G29" s="48" t="s">
        <v>125</v>
      </c>
      <c r="H29" s="30" t="s">
        <v>126</v>
      </c>
      <c r="I29" s="48" t="s">
        <v>116</v>
      </c>
      <c r="J29" s="30" t="s">
        <v>115</v>
      </c>
      <c r="K29" s="30"/>
      <c r="L29" s="35" t="s">
        <v>141</v>
      </c>
    </row>
    <row r="30" spans="1:12" x14ac:dyDescent="0.5">
      <c r="A30" s="24"/>
      <c r="B30" s="25"/>
      <c r="C30" s="26"/>
      <c r="D30" s="27"/>
      <c r="E30" s="28"/>
      <c r="F30" s="28"/>
      <c r="G30" s="28"/>
      <c r="H30" s="27"/>
      <c r="I30" s="27"/>
      <c r="J30" s="27"/>
      <c r="K30" s="27"/>
      <c r="L30" s="29"/>
    </row>
    <row r="31" spans="1:12" x14ac:dyDescent="0.5">
      <c r="A31" s="24"/>
      <c r="B31" s="25"/>
      <c r="C31" s="26"/>
      <c r="D31" s="27"/>
      <c r="E31" s="28"/>
      <c r="F31" s="28"/>
      <c r="G31" s="28"/>
      <c r="H31" s="27"/>
      <c r="I31" s="27"/>
      <c r="J31" s="27"/>
      <c r="K31" s="27"/>
      <c r="L31" s="29"/>
    </row>
    <row r="32" spans="1:12" x14ac:dyDescent="0.5">
      <c r="A32" s="16" t="s">
        <v>9</v>
      </c>
    </row>
    <row r="33" spans="1:11" x14ac:dyDescent="0.5">
      <c r="A33" s="16" t="s">
        <v>48</v>
      </c>
      <c r="K33" s="1" t="s">
        <v>70</v>
      </c>
    </row>
    <row r="34" spans="1:11" x14ac:dyDescent="0.5">
      <c r="A34" s="16" t="s">
        <v>49</v>
      </c>
      <c r="K34" s="4" t="s">
        <v>71</v>
      </c>
    </row>
    <row r="35" spans="1:11" x14ac:dyDescent="0.5">
      <c r="A35" s="4" t="s">
        <v>60</v>
      </c>
      <c r="B35" s="4"/>
      <c r="E35" s="4" t="s">
        <v>52</v>
      </c>
      <c r="K35" s="1" t="s">
        <v>72</v>
      </c>
    </row>
    <row r="36" spans="1:11" x14ac:dyDescent="0.5">
      <c r="A36" s="4" t="s">
        <v>61</v>
      </c>
      <c r="B36" s="4"/>
      <c r="E36" s="4" t="s">
        <v>53</v>
      </c>
    </row>
    <row r="37" spans="1:11" x14ac:dyDescent="0.5">
      <c r="A37" s="4" t="s">
        <v>50</v>
      </c>
      <c r="B37" s="4"/>
      <c r="E37" s="4" t="s">
        <v>54</v>
      </c>
      <c r="K37" s="1" t="s">
        <v>73</v>
      </c>
    </row>
    <row r="38" spans="1:11" x14ac:dyDescent="0.5">
      <c r="A38" s="4" t="s">
        <v>51</v>
      </c>
      <c r="B38" s="4"/>
      <c r="E38" s="4" t="s">
        <v>55</v>
      </c>
    </row>
    <row r="39" spans="1:11" x14ac:dyDescent="0.5">
      <c r="B39" s="4"/>
    </row>
    <row r="40" spans="1:11" x14ac:dyDescent="0.5">
      <c r="B40" s="4"/>
    </row>
    <row r="41" spans="1:11" x14ac:dyDescent="0.5">
      <c r="B41" s="4"/>
    </row>
    <row r="42" spans="1:11" x14ac:dyDescent="0.5">
      <c r="B42" s="4"/>
    </row>
  </sheetData>
  <mergeCells count="10">
    <mergeCell ref="L10:L13"/>
    <mergeCell ref="A1:L1"/>
    <mergeCell ref="A2:L2"/>
    <mergeCell ref="A3:L3"/>
    <mergeCell ref="L4:L6"/>
    <mergeCell ref="D4:K4"/>
    <mergeCell ref="D5:K5"/>
    <mergeCell ref="A4:A6"/>
    <mergeCell ref="B4:B6"/>
    <mergeCell ref="C4:C6"/>
  </mergeCells>
  <printOptions horizontalCentered="1"/>
  <pageMargins left="0.23622047244094491" right="0.23622047244094491" top="0.35433070866141736" bottom="0.35433070866141736" header="0.11811023622047245" footer="0.11811023622047245"/>
  <pageSetup paperSize="9" scale="82" fitToHeight="0" orientation="landscape" r:id="rId1"/>
  <rowBreaks count="1" manualBreakCount="1">
    <brk id="20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โครงการรวม</vt:lpstr>
      <vt:lpstr>งบลงทุน</vt:lpstr>
      <vt:lpstr>โครงการรวม!Print_Area</vt:lpstr>
      <vt:lpstr>งบลงทุน!Print_Area</vt:lpstr>
      <vt:lpstr>โครงการรวม!Print_Titles</vt:lpstr>
      <vt:lpstr>งบลงทุน!Print_Titles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DELL</cp:lastModifiedBy>
  <cp:lastPrinted>2018-01-16T08:49:28Z</cp:lastPrinted>
  <dcterms:created xsi:type="dcterms:W3CDTF">2017-11-20T06:56:02Z</dcterms:created>
  <dcterms:modified xsi:type="dcterms:W3CDTF">2018-01-16T09:56:18Z</dcterms:modified>
</cp:coreProperties>
</file>