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195" documentId="11_BEA61AB9503D34C45BA90A6C94F1856071C917EC" xr6:coauthVersionLast="47" xr6:coauthVersionMax="47" xr10:uidLastSave="{C71E739D-95B9-4BA8-B064-03D221E0524C}"/>
  <bookViews>
    <workbookView xWindow="-108" yWindow="-108" windowWidth="23256" windowHeight="12576" tabRatio="907" activeTab="3" xr2:uid="{00000000-000D-0000-FFFF-FFFF00000000}"/>
  </bookViews>
  <sheets>
    <sheet name="บัญชี ก.ย 65" sheetId="4" r:id="rId1"/>
    <sheet name="บัญชี ธ.ค 65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ธ.ค 65'!$A$1:$L$711</definedName>
    <definedName name="_xlnm.Print_Titles" localSheetId="5">Average_3!$2:$2</definedName>
    <definedName name="Query2" localSheetId="1">'บัญชี ธ.ค 65'!$A$1:$L$711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C18" i="5" l="1"/>
  <c r="B11" i="8" l="1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12" i="6" s="1"/>
  <c r="J3" i="8"/>
  <c r="J18" i="8" s="1"/>
  <c r="I12" i="6" s="1"/>
  <c r="I3" i="8"/>
  <c r="H3" i="8"/>
  <c r="G3" i="8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C12" i="6" s="1"/>
  <c r="H18" i="8"/>
  <c r="G12" i="6" s="1"/>
  <c r="L18" i="8"/>
  <c r="P18" i="8"/>
  <c r="F13" i="6" s="1"/>
  <c r="T18" i="8"/>
  <c r="J13" i="6" s="1"/>
  <c r="J14" i="6" s="1"/>
  <c r="E18" i="8"/>
  <c r="D12" i="6" s="1"/>
  <c r="I18" i="8"/>
  <c r="H12" i="6" s="1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B4" i="6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B9" i="6" s="1"/>
  <c r="B10" i="6" s="1"/>
  <c r="I9" i="6"/>
  <c r="I10" i="6" s="1"/>
  <c r="G9" i="6"/>
  <c r="G10" i="6" s="1"/>
  <c r="B25" i="6"/>
  <c r="B26" i="6" s="1"/>
  <c r="B13" i="6"/>
  <c r="B14" i="6" s="1"/>
  <c r="B17" i="6" s="1"/>
  <c r="B18" i="6" s="1"/>
  <c r="G18" i="8"/>
  <c r="F12" i="6" s="1"/>
  <c r="F14" i="6" s="1"/>
  <c r="F17" i="6" s="1"/>
  <c r="F18" i="6" s="1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G25" i="6"/>
  <c r="G26" i="6" s="1"/>
  <c r="D9" i="6"/>
  <c r="D1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<sst xmlns="http://schemas.openxmlformats.org/spreadsheetml/2006/main" count="3168" uniqueCount="1620">
  <si>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</si>
  <si>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</si>
  <si>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</si>
  <si>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</si>
  <si>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</si>
  <si>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</si>
  <si>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</si>
  <si>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</si>
  <si>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</si>
  <si>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</si>
  <si>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</si>
  <si>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</si>
  <si>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</si>
  <si>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</si>
  <si>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</si>
  <si>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</si>
  <si>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</si>
  <si>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</si>
  <si>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</si>
  <si>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</si>
  <si>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</si>
  <si>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</si>
  <si>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</si>
  <si>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</si>
  <si>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</si>
  <si>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</si>
  <si>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</si>
  <si>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</si>
  <si>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</si>
  <si>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</si>
  <si>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</si>
  <si>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</si>
  <si>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</si>
  <si>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</si>
  <si>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</si>
  <si>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</si>
  <si>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</si>
  <si>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</si>
  <si>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</si>
  <si>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</si>
  <si>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</si>
  <si>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</si>
  <si>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</si>
  <si>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</si>
  <si>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</si>
  <si>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</si>
  <si>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</si>
  <si>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</si>
  <si>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</si>
  <si>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</si>
  <si>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</si>
  <si>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</si>
  <si>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</si>
  <si>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</si>
  <si>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</si>
  <si>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</si>
  <si>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</si>
  <si>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</si>
  <si>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</si>
  <si>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</si>
  <si>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</si>
  <si>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</si>
  <si>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</si>
  <si>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</si>
  <si>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</si>
  <si>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</si>
  <si>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</si>
  <si>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</si>
  <si>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</si>
  <si>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</si>
  <si>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</si>
  <si>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</si>
  <si>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</si>
  <si>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</si>
  <si>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</si>
  <si>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</si>
  <si>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</si>
  <si>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</si>
  <si>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</si>
  <si>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</si>
  <si>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</si>
  <si>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</si>
  <si>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</si>
  <si>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</si>
  <si>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</si>
  <si>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</si>
  <si>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</si>
  <si>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</si>
  <si>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</si>
  <si>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</si>
  <si>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</si>
  <si>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</si>
  <si>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</si>
  <si>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</si>
  <si>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</si>
  <si>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</si>
  <si>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</si>
  <si>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</si>
  <si>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</si>
  <si>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</si>
  <si>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</si>
  <si>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</si>
  <si>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</si>
  <si>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</si>
  <si>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</si>
  <si>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</si>
  <si>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</si>
  <si>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</si>
  <si>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</si>
  <si>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</si>
  <si>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</si>
  <si>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</si>
  <si>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</si>
  <si>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</si>
  <si>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</si>
  <si>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</si>
  <si>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</si>
  <si>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</si>
  <si>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</si>
  <si>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</si>
  <si>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</si>
  <si>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</si>
  <si>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</si>
  <si>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</si>
  <si>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</si>
  <si>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</si>
  <si>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</si>
  <si>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</si>
  <si>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</si>
  <si>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</si>
  <si>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</si>
  <si>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</si>
  <si>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</si>
  <si>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</si>
  <si>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</si>
  <si>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</si>
  <si>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</si>
  <si>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</si>
  <si>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</si>
  <si>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</si>
  <si>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</si>
  <si>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</si>
  <si>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</si>
  <si>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</si>
  <si>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</si>
  <si>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</si>
  <si>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</si>
  <si>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</si>
  <si>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</si>
  <si>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</si>
  <si>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</si>
  <si>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</si>
  <si>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</si>
  <si>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</si>
  <si>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</si>
  <si>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</si>
  <si>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</si>
  <si>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</si>
  <si>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</si>
  <si>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</si>
  <si>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</si>
  <si>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</si>
  <si>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</si>
  <si>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</si>
  <si>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</si>
  <si>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</si>
  <si>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</si>
  <si>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</si>
  <si>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</si>
  <si>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</si>
  <si>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</si>
  <si>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</si>
  <si>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</si>
  <si>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</si>
  <si>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</si>
  <si>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</si>
  <si>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</si>
  <si>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</si>
  <si>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</si>
  <si>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</si>
  <si>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</si>
  <si>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</si>
  <si>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</si>
  <si>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</si>
  <si>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</si>
  <si>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</si>
  <si>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</si>
  <si>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</si>
  <si>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</si>
  <si>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</si>
  <si>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</si>
  <si>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</si>
  <si>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</si>
  <si>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</si>
  <si>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</si>
  <si>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</si>
  <si>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</si>
  <si>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</si>
  <si>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</si>
  <si>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</si>
  <si>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</si>
  <si>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</si>
  <si>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</si>
  <si>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</si>
  <si>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</si>
  <si>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</si>
  <si>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</si>
  <si>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</si>
  <si>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</si>
  <si>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</si>
  <si>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</si>
  <si>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</si>
  <si>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</si>
  <si>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</si>
  <si>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</si>
  <si>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</si>
  <si>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</si>
  <si>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</si>
  <si>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</si>
  <si>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</si>
  <si>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</si>
  <si>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</si>
  <si>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</si>
  <si>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</si>
  <si>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</si>
  <si>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</si>
  <si>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</si>
  <si>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</si>
  <si>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</si>
  <si>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</si>
  <si>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</si>
  <si>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</si>
  <si>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</si>
  <si>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</si>
  <si>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</si>
  <si>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</si>
  <si>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</si>
  <si>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</si>
  <si>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</si>
  <si>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</si>
  <si>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</si>
  <si>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</si>
  <si>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</si>
  <si>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</si>
  <si>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</si>
  <si>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</si>
  <si>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</si>
  <si>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</si>
  <si>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</si>
  <si>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</si>
  <si>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</si>
  <si>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</si>
  <si>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</si>
  <si>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</si>
  <si>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</si>
  <si>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</si>
  <si>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</si>
  <si>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</si>
  <si>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</si>
  <si>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</si>
  <si>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</si>
  <si>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</si>
  <si>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</si>
  <si>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</si>
  <si>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</si>
  <si>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</si>
  <si>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</si>
  <si>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</si>
  <si>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</si>
  <si>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</si>
  <si>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</si>
  <si>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</si>
  <si>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</si>
  <si>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</si>
  <si>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</si>
  <si>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</si>
  <si>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</si>
  <si>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</si>
  <si>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</si>
  <si>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</si>
  <si>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</si>
  <si>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</si>
  <si>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</si>
  <si>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</si>
  <si>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</si>
  <si>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</si>
  <si>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</si>
  <si>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</si>
  <si>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</si>
  <si>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</si>
  <si>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</si>
  <si>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</si>
  <si>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</si>
  <si>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</si>
  <si>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</si>
  <si>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</si>
  <si>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</si>
  <si>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</si>
  <si>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</si>
  <si>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</si>
  <si>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</si>
  <si>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</si>
  <si>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</si>
  <si>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</si>
  <si>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</si>
  <si>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</si>
  <si>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</si>
  <si>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</si>
  <si>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</si>
  <si>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</si>
  <si>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</si>
  <si>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</si>
  <si>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</si>
  <si>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</si>
  <si>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</si>
  <si>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</si>
  <si>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</si>
  <si>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</si>
  <si>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</si>
  <si>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</si>
  <si>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</si>
  <si>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</si>
  <si>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</si>
  <si>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</si>
  <si>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</si>
  <si>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</si>
  <si>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</si>
  <si>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</si>
  <si>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</si>
  <si>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</si>
  <si>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</si>
  <si>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</si>
  <si>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</si>
  <si>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</si>
  <si>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</si>
  <si>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</si>
  <si>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</si>
  <si>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</si>
  <si>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</si>
  <si>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</si>
  <si>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</si>
  <si>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</si>
  <si>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</si>
  <si>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</si>
  <si>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</si>
  <si>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</si>
  <si>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</si>
  <si>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</si>
  <si>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</si>
  <si>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</si>
  <si>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</si>
  <si>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</si>
  <si>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</si>
  <si>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</si>
  <si>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</si>
  <si>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</si>
  <si>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</si>
  <si>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</si>
  <si>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</si>
  <si>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</si>
  <si>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</si>
  <si>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</si>
  <si>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</si>
  <si>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</si>
  <si>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</si>
  <si>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</si>
  <si>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</si>
  <si>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</si>
  <si>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</si>
  <si>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</si>
  <si>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</si>
  <si>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</si>
  <si>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</si>
  <si>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</si>
  <si>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</si>
  <si>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</si>
  <si>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</si>
  <si>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</si>
  <si>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</si>
  <si>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</si>
  <si>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</si>
  <si>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</si>
  <si>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</si>
  <si>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</si>
  <si>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</si>
  <si>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</si>
  <si>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</si>
  <si>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</si>
  <si>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</si>
  <si>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</si>
  <si>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</si>
  <si>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</si>
  <si>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</si>
  <si>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</si>
  <si>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</si>
  <si>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</si>
  <si>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</si>
  <si>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</si>
  <si>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</si>
  <si>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</si>
  <si>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</si>
  <si>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</si>
  <si>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</si>
  <si>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</si>
  <si>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</si>
  <si>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</si>
  <si>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</si>
  <si>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</si>
  <si>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</si>
  <si>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</si>
  <si>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</si>
  <si>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</si>
  <si>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</si>
  <si>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</si>
  <si>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</si>
  <si>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</si>
  <si>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</si>
  <si>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</si>
  <si>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</si>
  <si>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</si>
  <si>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</si>
  <si>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</si>
  <si>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</si>
  <si>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</si>
  <si>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</si>
  <si>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</si>
  <si>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</si>
  <si>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</si>
  <si>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</si>
  <si>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</si>
  <si>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</si>
  <si>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</si>
  <si>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</si>
  <si>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</si>
  <si>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</si>
  <si>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</si>
  <si>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</si>
  <si>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</si>
  <si>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</si>
  <si>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</si>
  <si>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</si>
  <si>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</si>
  <si>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</si>
  <si>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</si>
  <si>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</si>
  <si>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</si>
  <si>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</si>
  <si>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</si>
  <si>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</si>
  <si>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</si>
  <si>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</si>
  <si>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</si>
  <si>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</si>
  <si>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</si>
  <si>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</si>
  <si>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</si>
  <si>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</si>
  <si>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</si>
  <si>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</si>
  <si>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</si>
  <si>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</si>
  <si>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</si>
  <si>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</si>
  <si>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</si>
  <si>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</si>
  <si>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</si>
  <si>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</si>
  <si>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</si>
  <si>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</si>
  <si>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</si>
  <si>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</si>
  <si>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</si>
  <si>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</si>
  <si>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</si>
  <si>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</si>
  <si>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</si>
  <si>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</si>
  <si>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</si>
  <si>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</si>
  <si>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</si>
  <si>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</si>
  <si>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</si>
  <si>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</si>
  <si>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</si>
  <si>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</si>
  <si>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</si>
  <si>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</si>
  <si>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</si>
  <si>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</si>
  <si>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</si>
  <si>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</si>
  <si>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</si>
  <si>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</si>
  <si>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</si>
  <si>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</si>
  <si>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</si>
  <si>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</si>
  <si>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</si>
  <si>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</si>
  <si>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</si>
  <si>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</si>
  <si>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</si>
  <si>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</si>
  <si>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</si>
  <si>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</si>
  <si>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</si>
  <si>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</si>
  <si>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</si>
  <si>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</si>
  <si>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</si>
  <si>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</si>
  <si>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</si>
  <si>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</si>
  <si>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</si>
  <si>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</si>
  <si>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</si>
  <si>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</si>
  <si>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</si>
  <si>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</si>
  <si>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</si>
  <si>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</si>
  <si>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</si>
  <si>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</si>
  <si>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</si>
  <si>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</si>
  <si>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</si>
  <si>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</si>
  <si>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</si>
  <si>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</si>
  <si>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</si>
  <si>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</si>
  <si>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</si>
  <si>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</si>
  <si>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</si>
  <si>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</si>
  <si>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</si>
  <si>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</si>
  <si>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</si>
  <si>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</si>
  <si>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</si>
  <si>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</si>
  <si>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</si>
  <si>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</si>
  <si>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</si>
  <si>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</si>
  <si>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</si>
  <si>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</si>
  <si>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</si>
  <si>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</si>
  <si>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</si>
  <si>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</si>
  <si>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</si>
  <si>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</si>
  <si>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</si>
  <si>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</si>
  <si>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</si>
  <si>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</si>
  <si>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</si>
  <si>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</si>
  <si>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</si>
  <si>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</si>
  <si>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</si>
  <si>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</si>
  <si>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</si>
  <si>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</si>
  <si>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</si>
  <si>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</si>
  <si>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</si>
  <si>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</si>
  <si>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</si>
  <si>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</si>
  <si>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</si>
  <si>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</si>
  <si>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</si>
  <si>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</si>
  <si>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</si>
  <si>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</si>
  <si>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</si>
  <si>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</si>
  <si>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</si>
  <si>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</si>
  <si>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</si>
  <si>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</si>
  <si>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</si>
  <si>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</si>
  <si>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</si>
  <si>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</si>
  <si>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</si>
  <si>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</si>
  <si>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</si>
  <si>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</si>
  <si>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</si>
  <si>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</si>
  <si>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</si>
  <si>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</si>
  <si>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</si>
  <si>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</si>
  <si>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</si>
  <si>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</si>
  <si>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</si>
  <si>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</si>
  <si>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</si>
  <si>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</si>
  <si>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</si>
  <si>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</si>
  <si>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</si>
  <si>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</si>
  <si>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</si>
  <si>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</si>
  <si>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</si>
  <si>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</si>
  <si>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</si>
  <si>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</si>
  <si>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</si>
  <si>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</si>
  <si>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</si>
  <si>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</si>
  <si>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</si>
  <si>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</si>
  <si>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</si>
  <si>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</si>
  <si>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</si>
  <si>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</si>
  <si>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</si>
  <si>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</si>
  <si>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</si>
  <si>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</si>
  <si>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</si>
  <si>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</si>
  <si>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</si>
  <si>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</si>
  <si>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</si>
  <si>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</si>
  <si>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</si>
  <si>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</si>
  <si>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</si>
  <si>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</si>
  <si>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</si>
  <si>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</si>
  <si>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</si>
  <si>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</si>
  <si>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</si>
  <si>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</si>
  <si>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</si>
  <si>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</si>
  <si>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</si>
  <si>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</si>
  <si>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</si>
  <si>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</si>
  <si>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</si>
  <si>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</si>
  <si>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</si>
  <si>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</si>
  <si>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</si>
  <si>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</si>
  <si>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</si>
  <si>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</si>
  <si>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</si>
  <si>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</si>
  <si>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</si>
  <si>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</si>
  <si>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</si>
  <si>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</si>
  <si>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</si>
  <si>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</si>
  <si>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</si>
  <si>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</si>
  <si>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</si>
  <si>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</si>
  <si>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</si>
  <si>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</si>
  <si>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</si>
  <si>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</si>
  <si>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</si>
  <si>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</si>
  <si>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</si>
  <si>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</si>
  <si>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</si>
  <si>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</si>
  <si>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</si>
  <si>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</si>
  <si>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</si>
  <si>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</si>
  <si>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</si>
  <si>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</si>
  <si>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</si>
  <si>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</si>
  <si>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</si>
  <si>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</si>
  <si>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</si>
  <si>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</si>
  <si>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</si>
  <si>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</si>
  <si>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</si>
  <si>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</si>
  <si>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</si>
  <si>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</si>
  <si>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</si>
  <si>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</si>
  <si>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</si>
  <si>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</si>
  <si>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</si>
  <si>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</si>
  <si>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</si>
  <si>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</si>
  <si>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</si>
  <si>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</si>
  <si>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</si>
  <si>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</si>
  <si>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</si>
  <si>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</si>
  <si>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</si>
  <si>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</si>
  <si>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</si>
  <si>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</si>
  <si>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</si>
  <si>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</si>
  <si>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</si>
  <si>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</si>
  <si>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</si>
  <si>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</si>
  <si>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</si>
  <si>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</si>
  <si>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</si>
  <si>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</si>
  <si>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</si>
  <si>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</si>
  <si>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</si>
  <si>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</si>
  <si>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</si>
  <si>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</si>
  <si>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</si>
  <si>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</si>
  <si>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</si>
  <si>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</si>
  <si>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</si>
  <si>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</si>
  <si>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</si>
  <si>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</si>
  <si>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</si>
  <si>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</si>
  <si>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</si>
  <si>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</si>
  <si>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</si>
  <si>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</si>
  <si>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</si>
  <si>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</si>
  <si>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</si>
  <si>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</si>
  <si>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</si>
  <si>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</si>
  <si>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</si>
  <si>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</si>
  <si>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</si>
  <si>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</si>
  <si>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</si>
  <si>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</si>
  <si>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</si>
  <si>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</si>
  <si>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</si>
  <si>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</si>
  <si>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</si>
  <si>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</si>
  <si>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</si>
  <si>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</si>
  <si>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</si>
  <si>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</si>
  <si>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</si>
  <si>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</si>
  <si>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</si>
  <si>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</si>
  <si>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</si>
  <si>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</si>
  <si>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</si>
  <si>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</si>
  <si>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</si>
  <si>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</si>
  <si>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</si>
  <si>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</si>
  <si>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</si>
  <si>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</si>
  <si>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</si>
  <si>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</si>
  <si>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</si>
  <si>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</si>
  <si>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</si>
  <si>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</si>
  <si>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</si>
  <si>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</si>
  <si>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</si>
  <si>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</si>
  <si>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</si>
  <si>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</si>
  <si>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</si>
  <si>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</si>
  <si>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</si>
  <si>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</si>
  <si>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</si>
  <si>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</si>
  <si>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</si>
  <si>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</si>
  <si>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</si>
  <si>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</si>
  <si>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</si>
  <si>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</si>
  <si>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</si>
  <si>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</si>
  <si>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</si>
  <si>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</si>
  <si>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</si>
  <si>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</si>
  <si>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</si>
  <si>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</si>
  <si>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</si>
  <si>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</si>
  <si>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</si>
  <si>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</si>
  <si>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</si>
  <si>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</si>
  <si>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</si>
  <si>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</si>
  <si>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</si>
  <si>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</si>
  <si>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</si>
  <si>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</si>
  <si>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</si>
  <si>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</si>
  <si>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</si>
  <si>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</si>
  <si>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</si>
  <si>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</si>
  <si>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</si>
  <si>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</si>
  <si>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</si>
  <si>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</si>
  <si>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</si>
  <si>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</si>
  <si>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</si>
  <si>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</si>
  <si>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</si>
  <si>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</si>
  <si>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</si>
  <si>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</si>
  <si>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</si>
  <si>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</si>
  <si>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</si>
  <si>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</si>
  <si>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</si>
  <si>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</si>
  <si>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</si>
  <si>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</si>
  <si>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</si>
  <si>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</si>
  <si>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</si>
  <si>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</si>
  <si>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</si>
  <si>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</si>
  <si>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</si>
  <si>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</si>
  <si>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</si>
  <si>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</si>
  <si>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</si>
  <si>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</si>
  <si>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</si>
  <si>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</si>
  <si>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</si>
  <si>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</si>
  <si>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</si>
  <si>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</si>
  <si>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</si>
  <si>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</si>
  <si>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</si>
  <si>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</si>
  <si>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</si>
  <si>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</si>
  <si>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</si>
  <si>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</si>
  <si>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</si>
  <si>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</si>
  <si>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</si>
  <si>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</si>
  <si>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</si>
  <si>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</si>
  <si>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</si>
  <si>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</si>
  <si>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</si>
  <si>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</si>
  <si>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</si>
  <si>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</si>
  <si>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</si>
  <si>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</si>
  <si>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</si>
  <si>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</si>
  <si>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</si>
  <si>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</si>
  <si>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</si>
  <si>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</si>
  <si>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</si>
  <si>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</si>
  <si>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</si>
  <si>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</si>
  <si>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</si>
  <si>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</si>
  <si>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</si>
  <si>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</si>
  <si>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</si>
  <si>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</si>
  <si>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</si>
  <si>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</si>
  <si>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</si>
  <si>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</si>
  <si>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</si>
  <si>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</si>
  <si>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</si>
  <si>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</si>
  <si>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</si>
  <si>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</si>
  <si>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</si>
  <si>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</si>
  <si>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</si>
  <si>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</si>
  <si>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</si>
  <si>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</si>
  <si>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</si>
  <si>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</si>
  <si>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</si>
  <si>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</si>
  <si>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</si>
  <si>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</si>
  <si>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</si>
  <si>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</si>
  <si>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</si>
  <si>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</si>
  <si>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</si>
  <si>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</si>
  <si>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</si>
  <si>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</si>
  <si>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</si>
  <si>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</si>
  <si>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</si>
  <si>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</si>
  <si>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</si>
  <si>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</si>
  <si>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</si>
  <si>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</si>
  <si>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</si>
  <si>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</si>
  <si>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</si>
  <si>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</si>
  <si>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</si>
  <si>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</si>
  <si>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</si>
  <si>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</si>
  <si>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</si>
  <si>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</si>
  <si>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</si>
  <si>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</si>
  <si>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</si>
  <si>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</si>
  <si>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</si>
  <si>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</si>
  <si>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</si>
  <si>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</si>
  <si>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</si>
  <si>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</si>
  <si>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</si>
  <si>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</si>
  <si>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</si>
  <si>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</si>
  <si>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</si>
  <si>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</si>
  <si>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</si>
  <si>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</si>
  <si>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</si>
  <si>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</si>
  <si>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</si>
  <si>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</si>
  <si>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</si>
  <si>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</si>
  <si>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</si>
  <si>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</si>
  <si>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</si>
  <si>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</si>
  <si>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</si>
  <si>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</si>
  <si>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</si>
  <si>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</si>
  <si>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</si>
  <si>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</si>
  <si>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</si>
  <si>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</si>
  <si>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</si>
  <si>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</si>
  <si>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</si>
  <si>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</si>
  <si>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</si>
  <si>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</si>
  <si>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</si>
  <si>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</si>
  <si>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</si>
  <si>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</si>
  <si>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</si>
  <si>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</si>
  <si>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</si>
  <si>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</si>
  <si>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</si>
  <si>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</si>
  <si>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</si>
  <si>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</si>
  <si>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</si>
  <si>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</si>
  <si>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</si>
  <si>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</si>
  <si>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</si>
  <si>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</si>
  <si>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</si>
  <si>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</si>
  <si>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</si>
  <si>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</si>
  <si>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</si>
  <si>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</si>
  <si>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</si>
  <si>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</si>
  <si>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</si>
  <si>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</si>
  <si>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</si>
  <si>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</si>
  <si>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</si>
  <si>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</si>
  <si>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</si>
  <si>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</si>
  <si>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</si>
  <si>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</si>
  <si>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</si>
  <si>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</si>
  <si>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</si>
  <si>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</si>
  <si>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</si>
  <si>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</si>
  <si>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</si>
  <si>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</si>
  <si>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</si>
  <si>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</si>
  <si>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</si>
  <si>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</si>
  <si>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</si>
  <si>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</si>
  <si>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</si>
  <si>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</si>
  <si>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</si>
  <si>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</si>
  <si>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</si>
  <si>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</si>
  <si>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</si>
  <si>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</si>
  <si>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</si>
  <si>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</si>
  <si>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</si>
  <si>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</si>
  <si>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</si>
  <si>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</si>
  <si>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</si>
  <si>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</si>
  <si>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</si>
  <si>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</si>
  <si>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</si>
  <si>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</si>
  <si>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</si>
  <si>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</si>
  <si>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</si>
  <si>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</si>
  <si>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</si>
  <si>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</si>
  <si>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</si>
  <si>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</si>
  <si>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</si>
  <si>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</si>
  <si>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</si>
  <si>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</si>
  <si>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</si>
  <si>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</si>
  <si>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</si>
  <si>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</si>
  <si>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</si>
  <si>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</si>
  <si>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</si>
  <si>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</si>
  <si>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</si>
  <si>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</si>
  <si>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</si>
  <si>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</si>
  <si>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</si>
  <si>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</si>
  <si>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</si>
  <si>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</si>
  <si>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</si>
  <si>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</si>
  <si>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</si>
  <si>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</si>
  <si>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</si>
  <si>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</si>
  <si>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</si>
  <si>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</si>
  <si>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</si>
  <si>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</si>
  <si>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</si>
  <si>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</si>
  <si>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</si>
  <si>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</si>
  <si>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</si>
  <si>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</si>
  <si>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</si>
  <si>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</si>
  <si>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</si>
  <si>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</si>
  <si>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</si>
  <si>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</si>
  <si>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</si>
  <si>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</si>
  <si>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</si>
  <si>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</si>
  <si>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</si>
  <si>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</si>
  <si>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</si>
  <si>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</si>
  <si>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</si>
  <si>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</si>
  <si>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</si>
  <si>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</si>
  <si>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</si>
  <si>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</si>
  <si>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</si>
  <si>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</si>
  <si>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</si>
  <si>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</si>
  <si>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</si>
  <si>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</si>
  <si>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</si>
  <si>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</si>
  <si>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</si>
  <si>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</si>
  <si>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</si>
  <si>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</si>
  <si>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</si>
  <si>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</si>
  <si>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</si>
  <si>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</si>
  <si>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</si>
  <si>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</si>
  <si>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</si>
  <si>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</si>
  <si>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</si>
  <si>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</si>
  <si>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</si>
  <si>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</si>
  <si>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</si>
  <si>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</si>
  <si>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</si>
  <si>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</si>
  <si>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</si>
  <si>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</si>
  <si>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</si>
  <si>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</si>
  <si>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</si>
  <si>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</si>
  <si>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</si>
  <si>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</si>
  <si>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</si>
  <si>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</si>
  <si>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</si>
  <si>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</si>
  <si>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</si>
  <si>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</si>
  <si>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</si>
  <si>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</si>
  <si>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</si>
  <si>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</si>
  <si>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</si>
  <si>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</si>
  <si>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</si>
  <si>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</si>
  <si>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</si>
  <si>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</si>
  <si>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</si>
  <si>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</si>
  <si>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</si>
  <si>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</si>
  <si>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</si>
  <si>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</si>
  <si>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</si>
  <si>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</si>
  <si>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</si>
  <si>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</si>
  <si>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</si>
  <si>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</si>
  <si>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</si>
  <si>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</si>
  <si>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</si>
  <si>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</si>
  <si>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</si>
  <si>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</si>
  <si>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</si>
  <si>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</si>
  <si>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</si>
  <si>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</si>
  <si>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</si>
  <si>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</si>
  <si>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</si>
  <si>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</si>
  <si>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</si>
  <si>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</si>
  <si>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</si>
  <si>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</si>
  <si>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</si>
  <si>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</si>
  <si>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</si>
  <si>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</si>
  <si>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</si>
  <si>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</si>
  <si>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</si>
  <si>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</si>
  <si>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</si>
  <si>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</si>
  <si>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</si>
  <si>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</si>
  <si>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</si>
  <si>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</si>
  <si>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</si>
  <si>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</si>
  <si>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</si>
  <si>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</si>
  <si>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</si>
  <si>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</si>
  <si>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</si>
  <si>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</si>
  <si>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</si>
  <si>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</si>
  <si>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</si>
  <si>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</si>
  <si>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</si>
  <si>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</si>
  <si>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</si>
  <si>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</si>
  <si>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</si>
  <si>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</si>
  <si>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</si>
  <si>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</si>
  <si>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</si>
  <si>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</si>
  <si>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</si>
  <si>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</si>
  <si>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</si>
  <si>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</si>
  <si>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</si>
  <si>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</si>
  <si>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</si>
  <si>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</si>
  <si>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</si>
  <si>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</si>
  <si>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</si>
  <si>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</si>
  <si>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</si>
  <si>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</si>
  <si>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</si>
  <si>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</si>
  <si>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</si>
  <si>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</si>
  <si>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</si>
  <si>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</si>
  <si>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</si>
  <si>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</si>
  <si>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</si>
  <si>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</si>
  <si>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</si>
  <si>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</si>
  <si>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</si>
  <si>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</si>
  <si>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</si>
  <si>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</si>
  <si>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</si>
  <si>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</si>
  <si>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</si>
  <si>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</si>
  <si>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</si>
  <si>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</si>
  <si>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</si>
  <si>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</si>
  <si>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</si>
  <si>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</si>
  <si>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</si>
  <si>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</si>
  <si>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</si>
  <si>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</si>
  <si>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</si>
  <si>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</si>
  <si>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</si>
  <si>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</si>
  <si>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</si>
  <si>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</si>
  <si>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</si>
  <si>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</si>
  <si>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</si>
  <si>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</si>
  <si>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</si>
  <si>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</si>
  <si>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</si>
  <si>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</si>
  <si>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</si>
  <si>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</si>
  <si>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</si>
  <si>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</si>
  <si>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</si>
  <si>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</si>
  <si>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</si>
  <si>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</si>
  <si>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</si>
  <si>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</si>
  <si>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</si>
  <si>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</si>
  <si>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</si>
  <si>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</si>
  <si>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</si>
  <si>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</si>
  <si>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</si>
  <si>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</si>
  <si>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</si>
  <si>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</si>
  <si>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</si>
  <si>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</si>
  <si>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</si>
  <si>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</si>
  <si>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</si>
  <si>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</si>
  <si>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</si>
  <si>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</si>
  <si>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</si>
  <si>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</si>
  <si>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</si>
  <si>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</si>
  <si>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</si>
  <si>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</si>
  <si>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</si>
  <si>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</si>
  <si>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</si>
  <si>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</si>
  <si>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</si>
  <si>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</si>
  <si>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</si>
  <si>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</si>
  <si>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</si>
  <si>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</si>
  <si>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</si>
  <si>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</si>
  <si>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</si>
  <si>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</si>
  <si>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</si>
  <si>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</si>
  <si>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</si>
  <si>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</si>
  <si>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</si>
  <si>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</si>
  <si>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</si>
  <si>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</si>
  <si>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</si>
  <si>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</si>
  <si>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</si>
  <si>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</si>
  <si>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</si>
  <si>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</si>
  <si>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</si>
  <si>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</si>
  <si>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</si>
  <si>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</si>
  <si>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</si>
  <si>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</si>
  <si>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</si>
  <si>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</si>
  <si>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</si>
  <si>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</si>
  <si>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</si>
  <si>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</si>
  <si>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</si>
  <si>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</si>
  <si>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</si>
  <si>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</si>
  <si>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</si>
  <si>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</si>
  <si>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</si>
  <si>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</si>
  <si>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</si>
  <si>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</si>
  <si>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</si>
  <si>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</si>
  <si>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</si>
  <si>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</si>
  <si>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</si>
  <si>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</si>
  <si>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</si>
  <si>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</si>
  <si>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</si>
  <si>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</si>
  <si>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</si>
  <si>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</si>
  <si>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</si>
  <si>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</si>
  <si>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</si>
  <si>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</si>
  <si>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</si>
  <si>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</si>
  <si>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</si>
  <si>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</si>
  <si>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</si>
  <si>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</si>
  <si>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</si>
  <si>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</si>
  <si>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</si>
  <si>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</si>
  <si>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</si>
  <si>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</si>
  <si>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</si>
  <si>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</si>
  <si>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</si>
  <si>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</si>
  <si>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</si>
  <si>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</si>
  <si>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</si>
  <si>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</si>
  <si>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</si>
  <si>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</si>
  <si>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</si>
  <si>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</si>
  <si>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</si>
  <si>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</si>
  <si>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</si>
  <si>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</si>
  <si>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5210010118.101</t>
  </si>
  <si>
    <t>ค่าใช้จ่ายระหว่างกัน-ภายในกรมเดียวกัน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</si>
  <si>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</si>
  <si>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</si>
  <si>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</si>
  <si>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</si>
  <si>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</si>
  <si>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</si>
  <si>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</si>
  <si>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</si>
  <si>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</si>
  <si>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</si>
  <si>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</si>
  <si>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</si>
  <si>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</si>
  <si>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</si>
  <si>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</si>
  <si>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</si>
  <si>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</si>
  <si>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</si>
  <si>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</si>
  <si>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</si>
  <si>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</si>
  <si>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</si>
  <si>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</si>
  <si>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</si>
  <si>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</si>
  <si>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</si>
  <si>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</si>
  <si>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</si>
  <si>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</si>
  <si>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</si>
  <si>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</si>
  <si>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</si>
  <si>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</si>
  <si>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</si>
  <si>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</si>
  <si>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</si>
  <si>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</si>
  <si>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</si>
  <si>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</si>
  <si>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</si>
  <si>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</si>
  <si>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</si>
  <si>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</si>
  <si>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</si>
  <si>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</si>
  <si>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</si>
  <si>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</si>
  <si>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</si>
  <si>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</si>
  <si>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</si>
  <si>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</si>
  <si>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</si>
  <si>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</si>
  <si>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</si>
  <si>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</si>
  <si>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</si>
  <si>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</si>
  <si>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</si>
  <si>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</si>
  <si>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</si>
  <si>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</si>
  <si>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</si>
  <si>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</si>
  <si>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</si>
  <si>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</si>
  <si>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</si>
  <si>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</si>
  <si>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</si>
  <si>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</si>
  <si>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</si>
  <si>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</si>
  <si>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</si>
  <si>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</si>
  <si>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</si>
  <si>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</si>
  <si>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</si>
  <si>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</si>
  <si>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</si>
  <si>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</si>
  <si>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</si>
  <si>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</si>
  <si>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</si>
  <si>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</si>
  <si>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</si>
  <si>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</si>
  <si>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</si>
  <si>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</si>
  <si>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</si>
  <si>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</si>
  <si>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</si>
  <si>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</si>
  <si>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</si>
  <si>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</si>
  <si>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</si>
  <si>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</si>
  <si>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</si>
  <si>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</si>
  <si>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</si>
  <si>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</si>
  <si>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</si>
  <si>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</si>
  <si>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</si>
  <si>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</si>
  <si>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</si>
  <si>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</si>
  <si>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</si>
  <si>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</si>
  <si>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</si>
  <si>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</si>
  <si>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</si>
  <si>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</si>
  <si>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</si>
  <si>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</si>
  <si>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</si>
  <si>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</si>
  <si>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</si>
  <si>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</si>
  <si>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</si>
  <si>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</si>
  <si>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</si>
  <si>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</si>
  <si>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</si>
  <si>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</si>
  <si>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</si>
  <si>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</si>
  <si>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</si>
  <si>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</si>
  <si>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</si>
  <si>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</si>
  <si>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</si>
  <si>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</si>
  <si>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</si>
  <si>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</si>
  <si>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</si>
  <si>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</si>
  <si>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</si>
  <si>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</si>
  <si>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</si>
  <si>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</si>
  <si>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</si>
  <si>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</si>
  <si>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</si>
  <si>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</si>
  <si>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</si>
  <si>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</si>
  <si>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</si>
  <si>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</si>
  <si>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</si>
  <si>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</si>
  <si>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</si>
  <si>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</si>
  <si>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</si>
  <si>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</si>
  <si>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</si>
  <si>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</si>
  <si>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</si>
  <si>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</si>
  <si>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</si>
  <si>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</si>
  <si>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</si>
  <si>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</si>
  <si>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</si>
  <si>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</si>
  <si>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</si>
  <si>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</si>
  <si>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</si>
  <si>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</si>
  <si>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หนี้ ก.ย.65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</si>
  <si>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</si>
  <si>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1101020605.101</t>
  </si>
  <si>
    <t>เงินฝากธนาคารรับจากคลัง (เงินกู้)</t>
  </si>
  <si>
    <t>2101020198.120</t>
  </si>
  <si>
    <t>1206110102.101</t>
  </si>
  <si>
    <t>พักครุภัณฑ์การศึกษา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</si>
  <si>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</si>
  <si>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</si>
  <si>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1103020111.101</t>
  </si>
  <si>
    <t>เงินจ่ายล่วงหน้า</t>
  </si>
  <si>
    <t>หนี้ ธ.ค 65</t>
  </si>
  <si>
    <t>รายได้ ธ.ค 65</t>
  </si>
  <si>
    <t>จำนวนวัน = (30*3)</t>
  </si>
  <si>
    <t>หนี้ปลายงวด (ธ.ค.65)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</si>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</sst>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.00_ ;[Red]\-#,##0.00\ 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0" fontId="8" fillId="9" borderId="1" xfId="0" applyFont="1" applyFill="1" applyBorder="1" applyAlignment="1">
      <alignment horizontal="left" wrapText="1" indent="2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189" fontId="0" fillId="0" borderId="0" xfId="0" applyNumberFormat="1" applyAlignment="1">
      <alignment vertical="center"/>
    </xf>
    <xf numFmtId="189" fontId="0" fillId="0" borderId="0" xfId="0" applyNumberFormat="1"/>
    <xf numFmtId="189" fontId="10" fillId="0" borderId="1" xfId="0" applyNumberFormat="1" applyFont="1" applyBorder="1" applyAlignment="1">
      <alignment horizontal="center" wrapText="1"/>
    </xf>
    <xf numFmtId="189" fontId="10" fillId="0" borderId="1" xfId="0" applyNumberFormat="1" applyFont="1" applyBorder="1" applyAlignment="1">
      <alignment wrapText="1"/>
    </xf>
    <xf numFmtId="189" fontId="10" fillId="0" borderId="1" xfId="1" applyNumberFormat="1" applyFont="1" applyBorder="1" applyAlignment="1">
      <alignment wrapText="1"/>
    </xf>
    <xf numFmtId="189" fontId="10" fillId="10" borderId="1" xfId="1" applyNumberFormat="1" applyFont="1" applyFill="1" applyBorder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1" customFormat="1" x14ac:dyDescent="0.25">
      <c r="A1" s="1" t="s">
        <v>1461</v>
      </c>
      <c r="B1" s="1" t="s">
        <v>1462</v>
      </c>
      <c r="C1" s="1" t="s">
        <v>1463</v>
      </c>
      <c r="D1" s="1" t="s">
        <v>1464</v>
      </c>
      <c r="E1" s="1" t="s">
        <v>1465</v>
      </c>
      <c r="F1" s="1" t="s">
        <v>1466</v>
      </c>
      <c r="G1" s="1" t="s">
        <v>1467</v>
      </c>
      <c r="H1" s="1" t="s">
        <v>1468</v>
      </c>
      <c r="I1" s="1" t="s">
        <v>1469</v>
      </c>
      <c r="J1" s="1" t="s">
        <v>1470</v>
      </c>
      <c r="K1" s="1" t="s">
        <v>1471</v>
      </c>
      <c r="L1" s="1" t="s">
        <v>1472</v>
      </c>
      <c r="M1" s="1" t="s">
        <v>1473</v>
      </c>
      <c r="N1" s="1" t="s">
        <v>1474</v>
      </c>
      <c r="O1" s="1" t="s">
        <v>1475</v>
      </c>
      <c r="P1" s="1" t="s">
        <v>1476</v>
      </c>
      <c r="Q1" s="1" t="s">
        <v>1477</v>
      </c>
      <c r="R1" s="1" t="s">
        <v>1478</v>
      </c>
      <c r="S1" s="1" t="s">
        <v>1479</v>
      </c>
      <c r="T1" s="1" t="s">
        <v>1480</v>
      </c>
      <c r="U1" s="1" t="s">
        <v>1481</v>
      </c>
      <c r="V1" s="1" t="s">
        <v>1482</v>
      </c>
      <c r="W1" s="1" t="s">
        <v>1483</v>
      </c>
      <c r="X1" s="1" t="s">
        <v>1484</v>
      </c>
      <c r="Y1" s="1" t="s">
        <v>1485</v>
      </c>
      <c r="Z1" s="1" t="s">
        <v>1486</v>
      </c>
      <c r="AA1" s="1" t="s">
        <v>1487</v>
      </c>
      <c r="AB1" s="1" t="s">
        <v>1488</v>
      </c>
      <c r="AC1" s="1" t="s">
        <v>1489</v>
      </c>
      <c r="AD1" s="1" t="s">
        <v>1490</v>
      </c>
      <c r="AE1" s="1" t="s">
        <v>1491</v>
      </c>
      <c r="AF1" s="1" t="s">
        <v>1492</v>
      </c>
      <c r="AG1" s="1" t="s">
        <v>1493</v>
      </c>
      <c r="AH1" s="1" t="s">
        <v>1494</v>
      </c>
      <c r="AI1" s="1" t="s">
        <v>1495</v>
      </c>
      <c r="AJ1" s="1" t="s">
        <v>1496</v>
      </c>
      <c r="AK1" s="1" t="s">
        <v>1497</v>
      </c>
      <c r="AL1" s="1" t="s">
        <v>1498</v>
      </c>
      <c r="AM1" s="1" t="s">
        <v>1499</v>
      </c>
      <c r="AN1" s="1" t="s">
        <v>1500</v>
      </c>
      <c r="AO1" s="1" t="s">
        <v>1501</v>
      </c>
      <c r="AP1" s="1" t="s">
        <v>1502</v>
      </c>
      <c r="AQ1" s="1" t="s">
        <v>1503</v>
      </c>
      <c r="AR1" s="1" t="s">
        <v>1504</v>
      </c>
      <c r="AS1" s="1" t="s">
        <v>1505</v>
      </c>
      <c r="AT1" s="1" t="s">
        <v>1506</v>
      </c>
      <c r="AU1" s="1" t="s">
        <v>1507</v>
      </c>
      <c r="AV1" s="1" t="s">
        <v>1508</v>
      </c>
      <c r="AW1" s="1" t="s">
        <v>1509</v>
      </c>
      <c r="AX1" s="1" t="s">
        <v>1510</v>
      </c>
      <c r="AY1" s="1" t="s">
        <v>1511</v>
      </c>
      <c r="AZ1" s="1" t="s">
        <v>1512</v>
      </c>
      <c r="BA1" s="1" t="s">
        <v>1513</v>
      </c>
      <c r="BB1" s="1" t="s">
        <v>1514</v>
      </c>
      <c r="BC1" s="1" t="s">
        <v>1515</v>
      </c>
      <c r="BD1" s="1" t="s">
        <v>1516</v>
      </c>
      <c r="BE1" s="1" t="s">
        <v>1517</v>
      </c>
      <c r="BF1" s="1" t="s">
        <v>1518</v>
      </c>
      <c r="BG1" s="1" t="s">
        <v>1519</v>
      </c>
      <c r="BH1" s="1" t="s">
        <v>1520</v>
      </c>
      <c r="BI1" s="1" t="s">
        <v>1521</v>
      </c>
      <c r="BJ1" s="1" t="s">
        <v>1522</v>
      </c>
      <c r="BK1" s="1" t="s">
        <v>1523</v>
      </c>
      <c r="BL1" s="1" t="s">
        <v>1524</v>
      </c>
      <c r="BM1" s="1" t="s">
        <v>1525</v>
      </c>
      <c r="BN1" s="1" t="s">
        <v>1526</v>
      </c>
      <c r="BO1" s="1" t="s">
        <v>1527</v>
      </c>
      <c r="BP1" s="1" t="s">
        <v>1528</v>
      </c>
      <c r="BQ1" s="1" t="s">
        <v>1529</v>
      </c>
      <c r="BR1" s="1" t="s">
        <v>1530</v>
      </c>
      <c r="BS1" s="1" t="s">
        <v>1531</v>
      </c>
      <c r="BT1" s="1" t="s">
        <v>1532</v>
      </c>
      <c r="BU1" s="1" t="s">
        <v>1533</v>
      </c>
      <c r="BV1" s="1" t="s">
        <v>1534</v>
      </c>
      <c r="BW1" s="1" t="s">
        <v>1535</v>
      </c>
      <c r="BX1" s="1" t="s">
        <v>1536</v>
      </c>
    </row>
    <row r="2" spans="1:76" x14ac:dyDescent="0.25">
      <c r="A2" s="2">
        <v>44834</v>
      </c>
      <c r="B2" t="s">
        <v>12</v>
      </c>
      <c r="C2" t="s">
        <v>13</v>
      </c>
      <c r="D2" s="3">
        <v>0</v>
      </c>
      <c r="E2" s="3">
        <v>0</v>
      </c>
      <c r="F2" s="3">
        <v>177981.5</v>
      </c>
      <c r="G2" s="3">
        <v>90945</v>
      </c>
      <c r="H2" s="3">
        <v>0</v>
      </c>
      <c r="I2" s="3">
        <v>0</v>
      </c>
      <c r="J2" s="3">
        <v>244732</v>
      </c>
      <c r="K2" s="3">
        <v>77314</v>
      </c>
      <c r="L2" s="3">
        <v>151</v>
      </c>
      <c r="M2" s="3">
        <v>0</v>
      </c>
      <c r="N2" s="3">
        <v>0</v>
      </c>
      <c r="O2" s="3">
        <v>9534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4">
        <v>0</v>
      </c>
      <c r="Y2" s="3">
        <v>13736</v>
      </c>
      <c r="Z2" s="3">
        <v>0</v>
      </c>
      <c r="AA2" s="3">
        <v>25720</v>
      </c>
      <c r="AB2" s="3">
        <v>2949</v>
      </c>
      <c r="AC2" s="3">
        <v>6830</v>
      </c>
      <c r="AD2" s="3">
        <v>3805</v>
      </c>
      <c r="AE2" s="3">
        <v>38022.5</v>
      </c>
      <c r="AF2" s="3">
        <v>11700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94833.5</v>
      </c>
      <c r="AM2" s="3">
        <v>0</v>
      </c>
      <c r="AN2" s="3">
        <v>0</v>
      </c>
      <c r="AO2" s="3">
        <v>0</v>
      </c>
      <c r="AP2" s="3">
        <v>0</v>
      </c>
      <c r="AQ2" s="3">
        <v>500</v>
      </c>
      <c r="AR2" s="3">
        <v>0</v>
      </c>
      <c r="AS2" s="3">
        <v>0</v>
      </c>
      <c r="AT2" s="3">
        <v>0</v>
      </c>
      <c r="AU2" s="3">
        <v>0</v>
      </c>
      <c r="AV2" s="3">
        <v>2088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34540.5</v>
      </c>
      <c r="BE2" s="3">
        <v>0</v>
      </c>
      <c r="BF2" s="3">
        <v>0</v>
      </c>
      <c r="BG2" s="3">
        <v>0</v>
      </c>
      <c r="BH2" s="3">
        <v>16046.87</v>
      </c>
      <c r="BI2" s="3">
        <v>0</v>
      </c>
      <c r="BJ2" s="3">
        <v>885</v>
      </c>
      <c r="BK2" s="3">
        <v>0</v>
      </c>
      <c r="BL2" s="3">
        <v>18073</v>
      </c>
      <c r="BM2" s="3">
        <v>4140</v>
      </c>
      <c r="BN2" s="3">
        <v>0</v>
      </c>
      <c r="BO2" s="3">
        <v>0</v>
      </c>
      <c r="BP2" s="3">
        <v>0</v>
      </c>
      <c r="BQ2" s="3">
        <v>2041</v>
      </c>
      <c r="BR2" s="3">
        <v>3535</v>
      </c>
      <c r="BS2" s="3">
        <v>22489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</row>
    <row r="3" spans="1:76" x14ac:dyDescent="0.25">
      <c r="A3" s="2">
        <v>44834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3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3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</row>
    <row r="4" spans="1:76" x14ac:dyDescent="0.25">
      <c r="A4" s="2">
        <v>44834</v>
      </c>
      <c r="B4" t="s">
        <v>16</v>
      </c>
      <c r="C4" t="s">
        <v>17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</row>
    <row r="5" spans="1:76" x14ac:dyDescent="0.25">
      <c r="A5" s="2">
        <v>44834</v>
      </c>
      <c r="B5" t="s">
        <v>18</v>
      </c>
      <c r="C5" t="s">
        <v>19</v>
      </c>
      <c r="D5" s="3">
        <v>144982607.97</v>
      </c>
      <c r="E5" s="3">
        <v>61124193.969999999</v>
      </c>
      <c r="F5" s="3">
        <v>161807537.11000001</v>
      </c>
      <c r="G5" s="3">
        <v>39523012.039999999</v>
      </c>
      <c r="H5" s="3">
        <v>39225586.600000001</v>
      </c>
      <c r="I5" s="3">
        <v>65386421.869999997</v>
      </c>
      <c r="J5" s="3">
        <v>8803680.6999999993</v>
      </c>
      <c r="K5" s="3">
        <v>51583744.920000002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83621870.769999996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697817</v>
      </c>
      <c r="AA5" s="4">
        <v>0</v>
      </c>
      <c r="AB5" s="3">
        <v>2901536.1</v>
      </c>
      <c r="AC5" s="3">
        <v>673491.5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3">
        <v>1217702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</row>
    <row r="6" spans="1:76" x14ac:dyDescent="0.25">
      <c r="A6" s="2">
        <v>44834</v>
      </c>
      <c r="B6" t="s">
        <v>20</v>
      </c>
      <c r="C6" t="s">
        <v>21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>
        <v>2000000</v>
      </c>
      <c r="M6" s="3">
        <v>16306437.789999999</v>
      </c>
      <c r="N6" s="3">
        <v>2000000</v>
      </c>
      <c r="O6" s="3">
        <v>1269803.3500000001</v>
      </c>
      <c r="P6" s="3">
        <v>6427992.2199999997</v>
      </c>
      <c r="Q6" s="3">
        <v>680230.27</v>
      </c>
      <c r="R6" s="4">
        <v>0</v>
      </c>
      <c r="S6" s="3">
        <v>139670</v>
      </c>
      <c r="T6" s="3">
        <v>17711038.870000001</v>
      </c>
      <c r="U6" s="3">
        <v>25136815.949999999</v>
      </c>
      <c r="V6" s="4">
        <v>0</v>
      </c>
      <c r="W6" s="3">
        <v>3285256.3</v>
      </c>
      <c r="X6" s="3">
        <v>554062.89</v>
      </c>
      <c r="Y6" s="3">
        <v>4490136.4400000004</v>
      </c>
      <c r="Z6" s="4">
        <v>0</v>
      </c>
      <c r="AA6" s="3">
        <v>4875672.58</v>
      </c>
      <c r="AB6" s="4">
        <v>0</v>
      </c>
      <c r="AC6" s="4">
        <v>0</v>
      </c>
      <c r="AD6" s="3">
        <v>2964025</v>
      </c>
      <c r="AE6" s="3">
        <v>92208</v>
      </c>
      <c r="AF6" s="3">
        <v>6404270</v>
      </c>
      <c r="AG6" s="3">
        <v>345535.5</v>
      </c>
      <c r="AH6" s="3">
        <v>108980</v>
      </c>
      <c r="AI6" s="3">
        <v>381650</v>
      </c>
      <c r="AJ6" s="3">
        <v>203155</v>
      </c>
      <c r="AK6" s="3">
        <v>442630</v>
      </c>
      <c r="AL6" s="3">
        <v>467944</v>
      </c>
      <c r="AM6" s="3">
        <v>106465</v>
      </c>
      <c r="AN6" s="3">
        <v>299700</v>
      </c>
      <c r="AO6" s="3">
        <v>362150</v>
      </c>
      <c r="AP6" s="3">
        <v>899225</v>
      </c>
      <c r="AQ6" s="3">
        <v>1211991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3">
        <v>20196470.670000002</v>
      </c>
      <c r="AX6" s="3">
        <v>1778711</v>
      </c>
      <c r="AY6" s="3">
        <v>31276959.649999999</v>
      </c>
      <c r="AZ6" s="3">
        <v>2397144.5</v>
      </c>
      <c r="BA6" s="3">
        <v>163750422.61000001</v>
      </c>
      <c r="BB6" s="3">
        <v>5899867.8700000001</v>
      </c>
      <c r="BC6" s="3">
        <v>5623365.5499999998</v>
      </c>
      <c r="BD6" s="3">
        <v>4292719.88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3">
        <v>46360</v>
      </c>
      <c r="BK6" s="3">
        <v>381941.42</v>
      </c>
      <c r="BL6" s="3">
        <v>1255194</v>
      </c>
      <c r="BM6" s="3">
        <v>433472</v>
      </c>
      <c r="BN6" s="4">
        <v>0</v>
      </c>
      <c r="BO6" s="3">
        <v>1984700</v>
      </c>
      <c r="BP6" s="3">
        <v>100217.5</v>
      </c>
      <c r="BQ6" s="3">
        <v>211539</v>
      </c>
      <c r="BR6" s="3">
        <v>796967.05</v>
      </c>
      <c r="BS6" s="3">
        <v>131494.70000000001</v>
      </c>
      <c r="BT6" s="3">
        <v>47985</v>
      </c>
      <c r="BU6" s="3">
        <v>641391.77</v>
      </c>
      <c r="BV6" s="3">
        <v>651567.65</v>
      </c>
      <c r="BW6" s="3">
        <v>86470</v>
      </c>
      <c r="BX6" s="3">
        <v>1296486</v>
      </c>
    </row>
    <row r="7" spans="1:76" x14ac:dyDescent="0.25">
      <c r="A7" s="2">
        <v>44834</v>
      </c>
      <c r="B7" t="s">
        <v>22</v>
      </c>
      <c r="C7" t="s">
        <v>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8478003.9900000002</v>
      </c>
      <c r="L7" s="4">
        <v>0</v>
      </c>
      <c r="M7" s="4">
        <v>0</v>
      </c>
      <c r="N7" s="4">
        <v>0</v>
      </c>
      <c r="O7" s="4">
        <v>0</v>
      </c>
      <c r="P7" s="3">
        <v>4860000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3">
        <v>6075691.5300000003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3">
        <v>0</v>
      </c>
      <c r="AH7" s="4">
        <v>0</v>
      </c>
      <c r="AI7" s="4">
        <v>0</v>
      </c>
      <c r="AJ7" s="3">
        <v>47380</v>
      </c>
      <c r="AK7" s="3">
        <v>0</v>
      </c>
      <c r="AL7" s="4">
        <v>0</v>
      </c>
      <c r="AM7" s="3">
        <v>18960</v>
      </c>
      <c r="AN7" s="3">
        <v>0</v>
      </c>
      <c r="AO7" s="3">
        <v>0</v>
      </c>
      <c r="AP7" s="3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</row>
    <row r="8" spans="1:76" x14ac:dyDescent="0.25">
      <c r="A8" s="2">
        <v>44834</v>
      </c>
      <c r="B8" t="s">
        <v>24</v>
      </c>
      <c r="C8" t="s">
        <v>25</v>
      </c>
      <c r="D8" s="3">
        <v>11905249.130000001</v>
      </c>
      <c r="E8" s="3">
        <v>19252811.129999999</v>
      </c>
      <c r="F8" s="3">
        <v>4755778.5999999996</v>
      </c>
      <c r="G8" s="4">
        <v>0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</row>
    <row r="9" spans="1:76" x14ac:dyDescent="0.25">
      <c r="A9" s="2">
        <v>44834</v>
      </c>
      <c r="B9" t="s">
        <v>26</v>
      </c>
      <c r="C9" t="s">
        <v>27</v>
      </c>
      <c r="D9" s="3">
        <v>0</v>
      </c>
      <c r="E9" s="3">
        <v>185636.95</v>
      </c>
      <c r="F9" s="4">
        <v>0</v>
      </c>
      <c r="G9" s="4">
        <v>0</v>
      </c>
      <c r="H9" s="4">
        <v>0</v>
      </c>
      <c r="I9" s="3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</row>
    <row r="10" spans="1:76" x14ac:dyDescent="0.25">
      <c r="A10" s="2">
        <v>44834</v>
      </c>
      <c r="B10" t="s">
        <v>28</v>
      </c>
      <c r="C10" t="s">
        <v>29</v>
      </c>
      <c r="D10" s="3">
        <v>80504.87</v>
      </c>
      <c r="E10" s="3">
        <v>0</v>
      </c>
      <c r="F10" s="3">
        <v>0</v>
      </c>
      <c r="G10" s="3">
        <v>0</v>
      </c>
      <c r="H10" s="3">
        <v>8266.08</v>
      </c>
      <c r="I10" s="3">
        <v>0</v>
      </c>
      <c r="J10" s="3">
        <v>0</v>
      </c>
      <c r="K10" s="3">
        <v>39368</v>
      </c>
      <c r="L10" s="3">
        <v>0</v>
      </c>
      <c r="M10" s="3">
        <v>0</v>
      </c>
      <c r="N10" s="3">
        <v>26850</v>
      </c>
      <c r="O10" s="3">
        <v>774600</v>
      </c>
      <c r="P10" s="3">
        <v>0</v>
      </c>
      <c r="Q10" s="3">
        <v>0</v>
      </c>
      <c r="R10" s="3">
        <v>158500</v>
      </c>
      <c r="S10" s="3">
        <v>250900</v>
      </c>
      <c r="T10" s="3">
        <v>0</v>
      </c>
      <c r="U10" s="3">
        <v>10350</v>
      </c>
      <c r="V10" s="3">
        <v>0</v>
      </c>
      <c r="W10" s="3">
        <v>0</v>
      </c>
      <c r="X10" s="3">
        <v>10230</v>
      </c>
      <c r="Y10" s="4">
        <v>0</v>
      </c>
      <c r="Z10" s="3">
        <v>19050</v>
      </c>
      <c r="AA10" s="4">
        <v>0</v>
      </c>
      <c r="AB10" s="3">
        <v>13440</v>
      </c>
      <c r="AC10" s="4">
        <v>0</v>
      </c>
      <c r="AD10" s="3">
        <v>0</v>
      </c>
      <c r="AE10" s="3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3">
        <v>0</v>
      </c>
      <c r="AS10" s="3">
        <v>0</v>
      </c>
      <c r="AT10" s="3">
        <v>32500</v>
      </c>
      <c r="AU10" s="3">
        <v>11000</v>
      </c>
      <c r="AV10" s="3">
        <v>48496</v>
      </c>
      <c r="AW10" s="3">
        <v>0</v>
      </c>
      <c r="AX10" s="3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3000</v>
      </c>
      <c r="BE10" s="3">
        <v>13519.31</v>
      </c>
      <c r="BF10" s="3">
        <v>17680</v>
      </c>
      <c r="BG10" s="3">
        <v>0</v>
      </c>
      <c r="BH10" s="3">
        <v>0</v>
      </c>
      <c r="BI10" s="3">
        <v>9965</v>
      </c>
      <c r="BJ10" s="3">
        <v>0</v>
      </c>
      <c r="BK10" s="4">
        <v>0</v>
      </c>
      <c r="BL10" s="4">
        <v>0</v>
      </c>
      <c r="BM10" s="4">
        <v>0</v>
      </c>
      <c r="BN10" s="3">
        <v>0</v>
      </c>
      <c r="BO10" s="4">
        <v>0</v>
      </c>
      <c r="BP10" s="3">
        <v>0</v>
      </c>
      <c r="BQ10" s="4">
        <v>0</v>
      </c>
      <c r="BR10" s="4">
        <v>0</v>
      </c>
      <c r="BS10" s="3">
        <v>2476.64</v>
      </c>
      <c r="BT10" s="3">
        <v>0</v>
      </c>
      <c r="BU10" s="3">
        <v>0</v>
      </c>
      <c r="BV10" s="3">
        <v>0</v>
      </c>
      <c r="BW10" s="3">
        <v>1116863.5</v>
      </c>
      <c r="BX10" s="4">
        <v>0</v>
      </c>
    </row>
    <row r="11" spans="1:76" x14ac:dyDescent="0.25">
      <c r="A11" s="2">
        <v>44834</v>
      </c>
      <c r="B11" t="s">
        <v>30</v>
      </c>
      <c r="C11" t="s">
        <v>31</v>
      </c>
      <c r="D11" s="4">
        <v>0</v>
      </c>
      <c r="E11" s="4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3">
        <v>0</v>
      </c>
      <c r="N11" s="4">
        <v>0</v>
      </c>
      <c r="O11" s="4">
        <v>0</v>
      </c>
      <c r="P11" s="4">
        <v>0</v>
      </c>
      <c r="Q11" s="4">
        <v>0</v>
      </c>
      <c r="R11" s="3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3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227289.24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</row>
    <row r="12" spans="1:76" x14ac:dyDescent="0.25">
      <c r="A12" s="2">
        <v>44834</v>
      </c>
      <c r="B12" t="s">
        <v>32</v>
      </c>
      <c r="C12" t="s">
        <v>33</v>
      </c>
      <c r="D12" s="4">
        <v>0</v>
      </c>
      <c r="E12" s="4">
        <v>0</v>
      </c>
      <c r="F12" s="4">
        <v>0</v>
      </c>
      <c r="G12" s="3">
        <v>-1790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</row>
    <row r="13" spans="1:76" x14ac:dyDescent="0.25">
      <c r="A13" s="2">
        <v>44834</v>
      </c>
      <c r="B13" t="s">
        <v>34</v>
      </c>
      <c r="C13" t="s">
        <v>35</v>
      </c>
      <c r="D13" s="3">
        <v>45178880.270000003</v>
      </c>
      <c r="E13" s="3">
        <v>0</v>
      </c>
      <c r="F13" s="3">
        <v>5038419.6100000003</v>
      </c>
      <c r="G13" s="4">
        <v>0</v>
      </c>
      <c r="H13" s="3">
        <v>0</v>
      </c>
      <c r="I13" s="3">
        <v>58520</v>
      </c>
      <c r="J13" s="3">
        <v>20119.34</v>
      </c>
      <c r="K13" s="3">
        <v>3604591.02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3">
        <v>162427.25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">
        <v>1315037.32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3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3">
        <v>0</v>
      </c>
      <c r="BS13" s="4">
        <v>0</v>
      </c>
      <c r="BT13" s="4">
        <v>0</v>
      </c>
      <c r="BU13" s="3">
        <v>0</v>
      </c>
      <c r="BV13" s="4">
        <v>0</v>
      </c>
      <c r="BW13" s="4">
        <v>0</v>
      </c>
      <c r="BX13" s="4">
        <v>0</v>
      </c>
    </row>
    <row r="14" spans="1:76" x14ac:dyDescent="0.25">
      <c r="A14" s="2">
        <v>44834</v>
      </c>
      <c r="B14" t="s">
        <v>36</v>
      </c>
      <c r="C14" t="s">
        <v>37</v>
      </c>
      <c r="D14" s="3">
        <v>0</v>
      </c>
      <c r="E14" s="3">
        <v>0</v>
      </c>
      <c r="F14" s="4">
        <v>0</v>
      </c>
      <c r="G14" s="4">
        <v>0</v>
      </c>
      <c r="H14" s="4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</row>
    <row r="15" spans="1:76" x14ac:dyDescent="0.25">
      <c r="A15" s="2">
        <v>44834</v>
      </c>
      <c r="B15" t="s">
        <v>38</v>
      </c>
      <c r="C15" t="s">
        <v>39</v>
      </c>
      <c r="D15" s="3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0</v>
      </c>
      <c r="L15" s="3">
        <v>0</v>
      </c>
      <c r="M15" s="4">
        <v>0</v>
      </c>
      <c r="N15" s="3">
        <v>3188557.94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3">
        <v>4560500</v>
      </c>
      <c r="AE15" s="4">
        <v>0</v>
      </c>
      <c r="AF15" s="4">
        <v>0</v>
      </c>
      <c r="AG15" s="3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3">
        <v>502207.95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">
        <v>0</v>
      </c>
      <c r="BV15" s="4">
        <v>0</v>
      </c>
      <c r="BW15" s="4">
        <v>0</v>
      </c>
      <c r="BX15" s="4">
        <v>0</v>
      </c>
    </row>
    <row r="16" spans="1:76" x14ac:dyDescent="0.25">
      <c r="A16" s="2">
        <v>44834</v>
      </c>
      <c r="B16" t="s">
        <v>40</v>
      </c>
      <c r="C16" t="s">
        <v>41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0</v>
      </c>
      <c r="L16" s="3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</row>
    <row r="17" spans="1:76" x14ac:dyDescent="0.25">
      <c r="A17" s="2">
        <v>44834</v>
      </c>
      <c r="B17" t="s">
        <v>42</v>
      </c>
      <c r="C17" t="s">
        <v>43</v>
      </c>
      <c r="D17" s="3">
        <v>935880779.61000001</v>
      </c>
      <c r="E17" s="3">
        <v>537608742.67999995</v>
      </c>
      <c r="F17" s="3">
        <v>287186849.12</v>
      </c>
      <c r="G17" s="3">
        <v>562424109.45000005</v>
      </c>
      <c r="H17" s="3">
        <v>1166397030.3199999</v>
      </c>
      <c r="I17" s="3">
        <v>225363670.69</v>
      </c>
      <c r="J17" s="3">
        <v>512310203.48000002</v>
      </c>
      <c r="K17" s="3">
        <v>658079863.89999998</v>
      </c>
      <c r="L17" s="3">
        <v>141771733.47</v>
      </c>
      <c r="M17" s="3">
        <v>829799199.77999997</v>
      </c>
      <c r="N17" s="3">
        <v>181848348.09</v>
      </c>
      <c r="O17" s="3">
        <v>40011296.159999996</v>
      </c>
      <c r="P17" s="3">
        <v>530117338.91000003</v>
      </c>
      <c r="Q17" s="3">
        <v>49350461.520000003</v>
      </c>
      <c r="R17" s="3">
        <v>784922296.00999999</v>
      </c>
      <c r="S17" s="3">
        <v>31321313.239999998</v>
      </c>
      <c r="T17" s="3">
        <v>126523030.52</v>
      </c>
      <c r="U17" s="3">
        <v>382853710.13999999</v>
      </c>
      <c r="V17" s="3">
        <v>308051035.29000002</v>
      </c>
      <c r="W17" s="3">
        <v>29970354.699999999</v>
      </c>
      <c r="X17" s="3">
        <v>245554815.94999999</v>
      </c>
      <c r="Y17" s="3">
        <v>113329106.95999999</v>
      </c>
      <c r="Z17" s="3">
        <v>78234458.319999993</v>
      </c>
      <c r="AA17" s="3">
        <v>71204930.25</v>
      </c>
      <c r="AB17" s="3">
        <v>150085838.44999999</v>
      </c>
      <c r="AC17" s="3">
        <v>7974885.9900000002</v>
      </c>
      <c r="AD17" s="3">
        <v>132308856.70999999</v>
      </c>
      <c r="AE17" s="3">
        <v>121806543.04000001</v>
      </c>
      <c r="AF17" s="3">
        <v>31591746.850000001</v>
      </c>
      <c r="AG17" s="3">
        <v>36457032.289999999</v>
      </c>
      <c r="AH17" s="3">
        <v>56487008.740000002</v>
      </c>
      <c r="AI17" s="3">
        <v>32962261.550000001</v>
      </c>
      <c r="AJ17" s="3">
        <v>39984444.490000002</v>
      </c>
      <c r="AK17" s="3">
        <v>71624632.629999995</v>
      </c>
      <c r="AL17" s="3">
        <v>11858125.689999999</v>
      </c>
      <c r="AM17" s="3">
        <v>25563388.620000001</v>
      </c>
      <c r="AN17" s="3">
        <v>35481308.439999998</v>
      </c>
      <c r="AO17" s="3">
        <v>30302427.039999999</v>
      </c>
      <c r="AP17" s="3">
        <v>19407470.359999999</v>
      </c>
      <c r="AQ17" s="3">
        <v>38792954.060000002</v>
      </c>
      <c r="AR17" s="3">
        <v>62732178.939999998</v>
      </c>
      <c r="AS17" s="3">
        <v>22091860.989999998</v>
      </c>
      <c r="AT17" s="3">
        <v>44241286.549999997</v>
      </c>
      <c r="AU17" s="3">
        <v>44569242.159999996</v>
      </c>
      <c r="AV17" s="3">
        <v>12743248.050000001</v>
      </c>
      <c r="AW17" s="3">
        <v>165645520.06</v>
      </c>
      <c r="AX17" s="3">
        <v>107857273.81</v>
      </c>
      <c r="AY17" s="3">
        <v>56487027.969999999</v>
      </c>
      <c r="AZ17" s="3">
        <v>77983511.060000002</v>
      </c>
      <c r="BA17" s="3">
        <v>180855874.69999999</v>
      </c>
      <c r="BB17" s="3">
        <v>51972452.93</v>
      </c>
      <c r="BC17" s="3">
        <v>101557548.84</v>
      </c>
      <c r="BD17" s="3">
        <v>397397444.64999998</v>
      </c>
      <c r="BE17" s="3">
        <v>71425602.299999997</v>
      </c>
      <c r="BF17" s="3">
        <v>11065039.9</v>
      </c>
      <c r="BG17" s="3">
        <v>43880268.5</v>
      </c>
      <c r="BH17" s="3">
        <v>69162395.519999996</v>
      </c>
      <c r="BI17" s="3">
        <v>7998170.7400000002</v>
      </c>
      <c r="BJ17" s="3">
        <v>44908807.729999997</v>
      </c>
      <c r="BK17" s="3">
        <v>100205958.11</v>
      </c>
      <c r="BL17" s="3">
        <v>93760607.480000004</v>
      </c>
      <c r="BM17" s="3">
        <v>59603386.109999999</v>
      </c>
      <c r="BN17" s="3">
        <v>186150639.74000001</v>
      </c>
      <c r="BO17" s="3">
        <v>5929387.6799999997</v>
      </c>
      <c r="BP17" s="3">
        <v>17592610.649999999</v>
      </c>
      <c r="BQ17" s="3">
        <v>44320923.799999997</v>
      </c>
      <c r="BR17" s="3">
        <v>23852674.149999999</v>
      </c>
      <c r="BS17" s="3">
        <v>122304976.90000001</v>
      </c>
      <c r="BT17" s="3">
        <v>84606786.950000003</v>
      </c>
      <c r="BU17" s="3">
        <v>117785427.95999999</v>
      </c>
      <c r="BV17" s="3">
        <v>53146454.359999999</v>
      </c>
      <c r="BW17" s="3">
        <v>48439321.740000002</v>
      </c>
      <c r="BX17" s="3">
        <v>38208072.020000003</v>
      </c>
    </row>
    <row r="18" spans="1:76" x14ac:dyDescent="0.25">
      <c r="A18" s="2">
        <v>44834</v>
      </c>
      <c r="B18" t="s">
        <v>44</v>
      </c>
      <c r="C18" t="s">
        <v>45</v>
      </c>
      <c r="D18" s="3">
        <v>481113028.06999999</v>
      </c>
      <c r="E18" s="3">
        <v>664299715.99000001</v>
      </c>
      <c r="F18" s="3">
        <v>52074690.670000002</v>
      </c>
      <c r="G18" s="3">
        <v>99953704.670000002</v>
      </c>
      <c r="H18" s="3">
        <v>88592799.489999995</v>
      </c>
      <c r="I18" s="3">
        <v>36656324.649999999</v>
      </c>
      <c r="J18" s="3">
        <v>150143632.28999999</v>
      </c>
      <c r="K18" s="3">
        <v>23035311.309999999</v>
      </c>
      <c r="L18" s="3">
        <v>114636533.95</v>
      </c>
      <c r="M18" s="3">
        <v>98384477.700000003</v>
      </c>
      <c r="N18" s="3">
        <v>3142302.79</v>
      </c>
      <c r="O18" s="3">
        <v>7639765.9299999997</v>
      </c>
      <c r="P18" s="3">
        <v>29031435.559999999</v>
      </c>
      <c r="Q18" s="3">
        <v>2737114.07</v>
      </c>
      <c r="R18" s="3">
        <v>47927439.329999998</v>
      </c>
      <c r="S18" s="3">
        <v>7160780.5499999998</v>
      </c>
      <c r="T18" s="3">
        <v>18109993.899999999</v>
      </c>
      <c r="U18" s="3">
        <v>97694395.200000003</v>
      </c>
      <c r="V18" s="3">
        <v>58103687.020000003</v>
      </c>
      <c r="W18" s="3">
        <v>1084835.43</v>
      </c>
      <c r="X18" s="3">
        <v>18588614.91</v>
      </c>
      <c r="Y18" s="3">
        <v>13818198.359999999</v>
      </c>
      <c r="Z18" s="3">
        <v>5337939.54</v>
      </c>
      <c r="AA18" s="3">
        <v>16414574.550000001</v>
      </c>
      <c r="AB18" s="3">
        <v>27100275.469999999</v>
      </c>
      <c r="AC18" s="3">
        <v>9094606.5700000003</v>
      </c>
      <c r="AD18" s="3">
        <v>13985330.49</v>
      </c>
      <c r="AE18" s="3">
        <v>12986590.050000001</v>
      </c>
      <c r="AF18" s="3">
        <v>654785.12</v>
      </c>
      <c r="AG18" s="3">
        <v>3165691.3</v>
      </c>
      <c r="AH18" s="3">
        <v>47338.34</v>
      </c>
      <c r="AI18" s="3">
        <v>57325</v>
      </c>
      <c r="AJ18" s="3">
        <v>54297.15</v>
      </c>
      <c r="AK18" s="3">
        <v>3952372.46</v>
      </c>
      <c r="AL18" s="3">
        <v>3063758</v>
      </c>
      <c r="AM18" s="3">
        <v>187283.17</v>
      </c>
      <c r="AN18" s="3">
        <v>2032631.42</v>
      </c>
      <c r="AO18" s="3">
        <v>250820.3</v>
      </c>
      <c r="AP18" s="3">
        <v>1732280.25</v>
      </c>
      <c r="AQ18" s="3">
        <v>3557755</v>
      </c>
      <c r="AR18" s="3">
        <v>3982493.24</v>
      </c>
      <c r="AS18" s="3">
        <v>3328624.42</v>
      </c>
      <c r="AT18" s="3">
        <v>3248594.34</v>
      </c>
      <c r="AU18" s="3">
        <v>2512012.5699999998</v>
      </c>
      <c r="AV18" s="3">
        <v>75678.94</v>
      </c>
      <c r="AW18" s="3">
        <v>8742904.3000000007</v>
      </c>
      <c r="AX18" s="3">
        <v>585158</v>
      </c>
      <c r="AY18" s="3">
        <v>19621064.350000001</v>
      </c>
      <c r="AZ18" s="3">
        <v>2683696.31</v>
      </c>
      <c r="BA18" s="3">
        <v>4627709.2300000004</v>
      </c>
      <c r="BB18" s="3">
        <v>2065778.19</v>
      </c>
      <c r="BC18" s="3">
        <v>0</v>
      </c>
      <c r="BD18" s="3">
        <v>82884346.709999993</v>
      </c>
      <c r="BE18" s="3">
        <v>6731853.8099999996</v>
      </c>
      <c r="BF18" s="3">
        <v>1262597.56</v>
      </c>
      <c r="BG18" s="3">
        <v>658019.41</v>
      </c>
      <c r="BH18" s="3">
        <v>426006.64</v>
      </c>
      <c r="BI18" s="3">
        <v>952034</v>
      </c>
      <c r="BJ18" s="3">
        <v>5890824.9299999997</v>
      </c>
      <c r="BK18" s="3">
        <v>7363386.1600000001</v>
      </c>
      <c r="BL18" s="3">
        <v>3220899.76</v>
      </c>
      <c r="BM18" s="3">
        <v>19386271.489999998</v>
      </c>
      <c r="BN18" s="3">
        <v>118761743.09</v>
      </c>
      <c r="BO18" s="3">
        <v>1084962.78</v>
      </c>
      <c r="BP18" s="3">
        <v>362107.8</v>
      </c>
      <c r="BQ18" s="3">
        <v>1385355.96</v>
      </c>
      <c r="BR18" s="3">
        <v>1207067.3400000001</v>
      </c>
      <c r="BS18" s="3">
        <v>19503902.57</v>
      </c>
      <c r="BT18" s="3">
        <v>1528186.25</v>
      </c>
      <c r="BU18" s="3">
        <v>0</v>
      </c>
      <c r="BV18" s="3">
        <v>2516825.16</v>
      </c>
      <c r="BW18" s="3">
        <v>3610427.29</v>
      </c>
      <c r="BX18" s="3">
        <v>3138458.26</v>
      </c>
    </row>
    <row r="19" spans="1:76" x14ac:dyDescent="0.25">
      <c r="A19" s="2">
        <v>44834</v>
      </c>
      <c r="B19" t="s">
        <v>46</v>
      </c>
      <c r="C19" t="s">
        <v>47</v>
      </c>
      <c r="D19" s="3">
        <v>103796097.53</v>
      </c>
      <c r="E19" s="3">
        <v>25528070.879999999</v>
      </c>
      <c r="F19" s="3">
        <v>169772767.97999999</v>
      </c>
      <c r="G19" s="3">
        <v>31094490.539999999</v>
      </c>
      <c r="H19" s="3">
        <v>733145.43</v>
      </c>
      <c r="I19" s="3">
        <v>14941432.65</v>
      </c>
      <c r="J19" s="3">
        <v>79792092.819999993</v>
      </c>
      <c r="K19" s="3">
        <v>1708245.94</v>
      </c>
      <c r="L19" s="4">
        <v>0</v>
      </c>
      <c r="M19" s="3">
        <v>683576</v>
      </c>
      <c r="N19" s="3">
        <v>980960</v>
      </c>
      <c r="O19" s="3">
        <v>129145.42</v>
      </c>
      <c r="P19" s="3">
        <v>5753000</v>
      </c>
      <c r="Q19" s="3">
        <v>692879.49</v>
      </c>
      <c r="R19" s="3">
        <v>4577000</v>
      </c>
      <c r="S19" s="3">
        <v>129450.29</v>
      </c>
      <c r="T19" s="3">
        <v>6020101.7999999998</v>
      </c>
      <c r="U19" s="3">
        <v>20310652.09</v>
      </c>
      <c r="V19" s="3">
        <v>12666030.08</v>
      </c>
      <c r="W19" s="4">
        <v>0</v>
      </c>
      <c r="X19" s="3">
        <v>122683.85</v>
      </c>
      <c r="Y19" s="3">
        <v>0</v>
      </c>
      <c r="Z19" s="3">
        <v>578644.80000000005</v>
      </c>
      <c r="AA19" s="3">
        <v>505213.87</v>
      </c>
      <c r="AB19" s="3">
        <v>224757.75</v>
      </c>
      <c r="AC19" s="3">
        <v>2319228.09</v>
      </c>
      <c r="AD19" s="3">
        <v>253877.63</v>
      </c>
      <c r="AE19" s="3">
        <v>8714900</v>
      </c>
      <c r="AF19" s="4">
        <v>0</v>
      </c>
      <c r="AG19" s="3">
        <v>85000</v>
      </c>
      <c r="AH19" s="3">
        <v>249951</v>
      </c>
      <c r="AI19" s="3">
        <v>1004918.39</v>
      </c>
      <c r="AJ19" s="3">
        <v>0</v>
      </c>
      <c r="AK19" s="3">
        <v>1385632.98</v>
      </c>
      <c r="AL19" s="3">
        <v>10000</v>
      </c>
      <c r="AM19" s="3">
        <v>149851.39000000001</v>
      </c>
      <c r="AN19" s="3">
        <v>8553117.5299999993</v>
      </c>
      <c r="AO19" s="3">
        <v>150513.07999999999</v>
      </c>
      <c r="AP19" s="3">
        <v>542957.5</v>
      </c>
      <c r="AQ19" s="3">
        <v>751398.9</v>
      </c>
      <c r="AR19" s="3">
        <v>0</v>
      </c>
      <c r="AS19" s="3">
        <v>40000</v>
      </c>
      <c r="AT19" s="3">
        <v>27501.09</v>
      </c>
      <c r="AU19" s="3">
        <v>468301.81</v>
      </c>
      <c r="AV19" s="3">
        <v>14.06</v>
      </c>
      <c r="AW19" s="3">
        <v>42300</v>
      </c>
      <c r="AX19" s="4">
        <v>0</v>
      </c>
      <c r="AY19" s="3">
        <v>1693100.85</v>
      </c>
      <c r="AZ19" s="3">
        <v>656551.84</v>
      </c>
      <c r="BA19" s="3">
        <v>1036670.87</v>
      </c>
      <c r="BB19" s="3">
        <v>63664.99</v>
      </c>
      <c r="BC19" s="3">
        <v>539337.49</v>
      </c>
      <c r="BD19" s="3">
        <v>5964443.6500000004</v>
      </c>
      <c r="BE19" s="3">
        <v>1932410</v>
      </c>
      <c r="BF19" s="3">
        <v>370300</v>
      </c>
      <c r="BG19" s="3">
        <v>0</v>
      </c>
      <c r="BH19" s="3">
        <v>1223215.9099999999</v>
      </c>
      <c r="BI19" s="4">
        <v>0</v>
      </c>
      <c r="BJ19" s="3">
        <v>571926.31999999995</v>
      </c>
      <c r="BK19" s="3">
        <v>56111.18</v>
      </c>
      <c r="BL19" s="3">
        <v>633561.12</v>
      </c>
      <c r="BM19" s="3">
        <v>161193.98000000001</v>
      </c>
      <c r="BN19" s="3">
        <v>23397880.550000001</v>
      </c>
      <c r="BO19" s="3">
        <v>0</v>
      </c>
      <c r="BP19" s="3">
        <v>1093820</v>
      </c>
      <c r="BQ19" s="3">
        <v>2265915.39</v>
      </c>
      <c r="BR19" s="3">
        <v>100000</v>
      </c>
      <c r="BS19" s="4">
        <v>0</v>
      </c>
      <c r="BT19" s="3">
        <v>1608667.94</v>
      </c>
      <c r="BU19" s="3">
        <v>987069.45</v>
      </c>
      <c r="BV19" s="3">
        <v>59835</v>
      </c>
      <c r="BW19" s="3">
        <v>12824453.449999999</v>
      </c>
      <c r="BX19" s="3">
        <v>520636.02</v>
      </c>
    </row>
    <row r="20" spans="1:76" x14ac:dyDescent="0.25">
      <c r="A20" s="2">
        <v>44834</v>
      </c>
      <c r="B20" t="s">
        <v>48</v>
      </c>
      <c r="C20" t="s">
        <v>49</v>
      </c>
      <c r="D20" s="4">
        <v>0</v>
      </c>
      <c r="E20" s="3">
        <v>2115779.81</v>
      </c>
      <c r="F20" s="3">
        <v>20466402.789999999</v>
      </c>
      <c r="G20" s="3">
        <v>1246685.92</v>
      </c>
      <c r="H20" s="3">
        <v>20842262.489999998</v>
      </c>
      <c r="I20" s="3">
        <v>6765473.9199999999</v>
      </c>
      <c r="J20" s="3">
        <v>6627487.3899999997</v>
      </c>
      <c r="K20" s="3">
        <v>23890848.390000001</v>
      </c>
      <c r="L20" s="3">
        <v>10122819.300000001</v>
      </c>
      <c r="M20" s="3">
        <v>0</v>
      </c>
      <c r="N20" s="3">
        <v>3321692.66</v>
      </c>
      <c r="O20" s="3">
        <v>334371</v>
      </c>
      <c r="P20" s="3">
        <v>2648400</v>
      </c>
      <c r="Q20" s="3">
        <v>1814000</v>
      </c>
      <c r="R20" s="4">
        <v>0</v>
      </c>
      <c r="S20" s="3">
        <v>4144726.88</v>
      </c>
      <c r="T20" s="3">
        <v>4408985.3099999996</v>
      </c>
      <c r="U20" s="3">
        <v>6483354.6200000001</v>
      </c>
      <c r="V20" s="3">
        <v>10735098.779999999</v>
      </c>
      <c r="W20" s="4">
        <v>0</v>
      </c>
      <c r="X20" s="3">
        <v>3279032.1</v>
      </c>
      <c r="Y20" s="3">
        <v>1961780.65</v>
      </c>
      <c r="Z20" s="3">
        <v>4772200.05</v>
      </c>
      <c r="AA20" s="3">
        <v>3439224.04</v>
      </c>
      <c r="AB20" s="3">
        <v>5918716.8099999996</v>
      </c>
      <c r="AC20" s="3">
        <v>2066064.47</v>
      </c>
      <c r="AD20" s="3">
        <v>3501860.93</v>
      </c>
      <c r="AE20" s="3">
        <v>3375611.48</v>
      </c>
      <c r="AF20" s="3">
        <v>795508.69</v>
      </c>
      <c r="AG20" s="3">
        <v>3082625.69</v>
      </c>
      <c r="AH20" s="3">
        <v>613957.88</v>
      </c>
      <c r="AI20" s="3">
        <v>4701408.51</v>
      </c>
      <c r="AJ20" s="3">
        <v>615636.72</v>
      </c>
      <c r="AK20" s="3">
        <v>2766278.71</v>
      </c>
      <c r="AL20" s="3">
        <v>362457.81</v>
      </c>
      <c r="AM20" s="3">
        <v>1014888.59</v>
      </c>
      <c r="AN20" s="3">
        <v>6014467.79</v>
      </c>
      <c r="AO20" s="3">
        <v>425249.65</v>
      </c>
      <c r="AP20" s="3">
        <v>1193776.6499999999</v>
      </c>
      <c r="AQ20" s="3">
        <v>726161.29</v>
      </c>
      <c r="AR20" s="3">
        <v>0</v>
      </c>
      <c r="AS20" s="3">
        <v>135586.26</v>
      </c>
      <c r="AT20" s="3">
        <v>247885.3</v>
      </c>
      <c r="AU20" s="3">
        <v>477301.34</v>
      </c>
      <c r="AV20" s="3">
        <v>0</v>
      </c>
      <c r="AW20" s="3">
        <v>2963657.15</v>
      </c>
      <c r="AX20" s="3">
        <v>4002502.53</v>
      </c>
      <c r="AY20" s="3">
        <v>5499238.5599999996</v>
      </c>
      <c r="AZ20" s="3">
        <v>2897042.1</v>
      </c>
      <c r="BA20" s="3">
        <v>2869731.09</v>
      </c>
      <c r="BB20" s="3">
        <v>4161340.02</v>
      </c>
      <c r="BC20" s="3">
        <v>3115525.12</v>
      </c>
      <c r="BD20" s="3">
        <v>1586677.73</v>
      </c>
      <c r="BE20" s="3">
        <v>1127610.2</v>
      </c>
      <c r="BF20" s="3">
        <v>921577.3</v>
      </c>
      <c r="BG20" s="3">
        <v>620025.05000000005</v>
      </c>
      <c r="BH20" s="3">
        <v>5655925.0499999998</v>
      </c>
      <c r="BI20" s="3">
        <v>0</v>
      </c>
      <c r="BJ20" s="3">
        <v>44378.68</v>
      </c>
      <c r="BK20" s="3">
        <v>3549588.37</v>
      </c>
      <c r="BL20" s="3">
        <v>835995.97</v>
      </c>
      <c r="BM20" s="3">
        <v>4544605.6500000004</v>
      </c>
      <c r="BN20" s="3">
        <v>7316374.6600000001</v>
      </c>
      <c r="BO20" s="3">
        <v>97261.81</v>
      </c>
      <c r="BP20" s="3">
        <v>620028.39</v>
      </c>
      <c r="BQ20" s="3">
        <v>1011369.14</v>
      </c>
      <c r="BR20" s="3">
        <v>3806804.51</v>
      </c>
      <c r="BS20" s="3">
        <v>78950.679999999993</v>
      </c>
      <c r="BT20" s="3">
        <v>78706.7</v>
      </c>
      <c r="BU20" s="3">
        <v>2310060.9300000002</v>
      </c>
      <c r="BV20" s="3">
        <v>173146.66</v>
      </c>
      <c r="BW20" s="3">
        <v>4515511.46</v>
      </c>
      <c r="BX20" s="3">
        <v>21520.75</v>
      </c>
    </row>
    <row r="21" spans="1:76" x14ac:dyDescent="0.25">
      <c r="A21" s="2">
        <v>44834</v>
      </c>
      <c r="B21" t="s">
        <v>50</v>
      </c>
      <c r="C21" t="s">
        <v>51</v>
      </c>
      <c r="D21" s="3">
        <v>89434694.180000007</v>
      </c>
      <c r="E21" s="3">
        <v>1884520.19</v>
      </c>
      <c r="F21" s="4">
        <v>0</v>
      </c>
      <c r="G21" s="3">
        <v>36026732.439999998</v>
      </c>
      <c r="H21" s="3">
        <v>40286629.590000004</v>
      </c>
      <c r="I21" s="3">
        <v>15646561.130000001</v>
      </c>
      <c r="J21" s="3">
        <v>27723620.48</v>
      </c>
      <c r="K21" s="3">
        <v>16788981.699999999</v>
      </c>
      <c r="L21" s="3">
        <v>20047895.789999999</v>
      </c>
      <c r="M21" s="3">
        <v>551704.28</v>
      </c>
      <c r="N21" s="3">
        <v>6543841.2599999998</v>
      </c>
      <c r="O21" s="4">
        <v>0</v>
      </c>
      <c r="P21" s="3">
        <v>15356488.279999999</v>
      </c>
      <c r="Q21" s="3">
        <v>1993949</v>
      </c>
      <c r="R21" s="3">
        <v>30426001.960000001</v>
      </c>
      <c r="S21" s="4">
        <v>0</v>
      </c>
      <c r="T21" s="3">
        <v>3849533.95</v>
      </c>
      <c r="U21" s="4">
        <v>0</v>
      </c>
      <c r="V21" s="4">
        <v>0</v>
      </c>
      <c r="W21" s="3">
        <v>748560.87</v>
      </c>
      <c r="X21" s="3">
        <v>1281.8599999999999</v>
      </c>
      <c r="Y21" s="3">
        <v>2375868.9700000002</v>
      </c>
      <c r="Z21" s="3">
        <v>36980.31</v>
      </c>
      <c r="AA21" s="3">
        <v>6893977.6699999999</v>
      </c>
      <c r="AB21" s="3">
        <v>13266517.27</v>
      </c>
      <c r="AC21" s="3">
        <v>0</v>
      </c>
      <c r="AD21" s="3">
        <v>3109849.52</v>
      </c>
      <c r="AE21" s="3">
        <v>6731566.3399999999</v>
      </c>
      <c r="AF21" s="3">
        <v>740470.18</v>
      </c>
      <c r="AG21" s="3">
        <v>2683185.58</v>
      </c>
      <c r="AH21" s="3">
        <v>126265.25</v>
      </c>
      <c r="AI21" s="4">
        <v>0</v>
      </c>
      <c r="AJ21" s="4">
        <v>0</v>
      </c>
      <c r="AK21" s="3">
        <v>707575.14</v>
      </c>
      <c r="AL21" s="4">
        <v>0</v>
      </c>
      <c r="AM21" s="3">
        <v>30970.95</v>
      </c>
      <c r="AN21" s="3">
        <v>1812120.45</v>
      </c>
      <c r="AO21" s="3">
        <v>739681</v>
      </c>
      <c r="AP21" s="3">
        <v>296653.78000000003</v>
      </c>
      <c r="AQ21" s="3">
        <v>271750</v>
      </c>
      <c r="AR21" s="3">
        <v>1444784.27</v>
      </c>
      <c r="AS21" s="3">
        <v>1842433.19</v>
      </c>
      <c r="AT21" s="3">
        <v>91000</v>
      </c>
      <c r="AU21" s="4">
        <v>0</v>
      </c>
      <c r="AV21" s="3">
        <v>721226.34</v>
      </c>
      <c r="AW21" s="4">
        <v>0</v>
      </c>
      <c r="AX21" s="3">
        <v>567165.31000000006</v>
      </c>
      <c r="AY21" s="4">
        <v>0</v>
      </c>
      <c r="AZ21" s="4">
        <v>0</v>
      </c>
      <c r="BA21" s="3">
        <v>2790011.34</v>
      </c>
      <c r="BB21" s="3">
        <v>2660175.3199999998</v>
      </c>
      <c r="BC21" s="3">
        <v>5188107.04</v>
      </c>
      <c r="BD21" s="3">
        <v>3666121.68</v>
      </c>
      <c r="BE21" s="3">
        <v>3204071.57</v>
      </c>
      <c r="BF21" s="3">
        <v>594666.56999999995</v>
      </c>
      <c r="BG21" s="4">
        <v>0</v>
      </c>
      <c r="BH21" s="3">
        <v>1873480.82</v>
      </c>
      <c r="BI21" s="4">
        <v>0</v>
      </c>
      <c r="BJ21" s="3">
        <v>1047971.21</v>
      </c>
      <c r="BK21" s="3">
        <v>631506.23</v>
      </c>
      <c r="BL21" s="3">
        <v>762475.52000000002</v>
      </c>
      <c r="BM21" s="3">
        <v>13471956.26</v>
      </c>
      <c r="BN21" s="3">
        <v>1572.62</v>
      </c>
      <c r="BO21" s="3">
        <v>197986.5</v>
      </c>
      <c r="BP21" s="3">
        <v>709014.05</v>
      </c>
      <c r="BQ21" s="3">
        <v>283090.37</v>
      </c>
      <c r="BR21" s="3">
        <v>1044347.31</v>
      </c>
      <c r="BS21" s="3">
        <v>1085874.68</v>
      </c>
      <c r="BT21" s="4">
        <v>0</v>
      </c>
      <c r="BU21" s="3">
        <v>1000000</v>
      </c>
      <c r="BV21" s="4">
        <v>0</v>
      </c>
      <c r="BW21" s="3">
        <v>543082.76</v>
      </c>
      <c r="BX21" s="3">
        <v>10062104</v>
      </c>
    </row>
    <row r="22" spans="1:76" x14ac:dyDescent="0.25">
      <c r="A22" s="2">
        <v>44834</v>
      </c>
      <c r="B22" t="s">
        <v>52</v>
      </c>
      <c r="C22" t="s">
        <v>53</v>
      </c>
      <c r="D22" s="3">
        <v>0</v>
      </c>
      <c r="E22" s="4">
        <v>0</v>
      </c>
      <c r="F22" s="3">
        <v>2100</v>
      </c>
      <c r="G22" s="4">
        <v>0</v>
      </c>
      <c r="H22" s="4">
        <v>0</v>
      </c>
      <c r="I22" s="4">
        <v>0</v>
      </c>
      <c r="J22" s="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3">
        <v>73350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</row>
    <row r="23" spans="1:76" x14ac:dyDescent="0.25">
      <c r="A23" s="2">
        <v>44834</v>
      </c>
      <c r="B23" t="s">
        <v>54</v>
      </c>
      <c r="C23" t="s">
        <v>55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</row>
    <row r="24" spans="1:76" x14ac:dyDescent="0.25">
      <c r="A24" s="2">
        <v>44834</v>
      </c>
      <c r="B24" t="s">
        <v>56</v>
      </c>
      <c r="C24" t="s">
        <v>57</v>
      </c>
      <c r="D24" s="3">
        <v>651100</v>
      </c>
      <c r="E24" s="3">
        <v>242240</v>
      </c>
      <c r="F24" s="3">
        <v>1778260</v>
      </c>
      <c r="G24" s="3">
        <v>577377.26</v>
      </c>
      <c r="H24" s="3">
        <v>1019000</v>
      </c>
      <c r="I24" s="3">
        <v>15000</v>
      </c>
      <c r="J24" s="3">
        <v>1013582.51</v>
      </c>
      <c r="K24" s="3">
        <v>1329124</v>
      </c>
      <c r="L24" s="3">
        <v>0</v>
      </c>
      <c r="M24" s="3">
        <v>185616</v>
      </c>
      <c r="N24" s="3">
        <v>0</v>
      </c>
      <c r="O24" s="3">
        <v>0</v>
      </c>
      <c r="P24" s="3">
        <v>0</v>
      </c>
      <c r="Q24" s="3">
        <v>75600</v>
      </c>
      <c r="R24" s="3">
        <v>511006</v>
      </c>
      <c r="S24" s="3">
        <v>181604</v>
      </c>
      <c r="T24" s="4">
        <v>0</v>
      </c>
      <c r="U24" s="3">
        <v>214780</v>
      </c>
      <c r="V24" s="3">
        <v>0</v>
      </c>
      <c r="W24" s="3">
        <v>9000</v>
      </c>
      <c r="X24" s="3">
        <v>0</v>
      </c>
      <c r="Y24" s="3">
        <v>0</v>
      </c>
      <c r="Z24" s="4">
        <v>0</v>
      </c>
      <c r="AA24" s="4">
        <v>0</v>
      </c>
      <c r="AB24" s="3">
        <v>4989125.55</v>
      </c>
      <c r="AC24" s="3">
        <v>40850</v>
      </c>
      <c r="AD24" s="3">
        <v>164600</v>
      </c>
      <c r="AE24" s="3">
        <v>0</v>
      </c>
      <c r="AF24" s="3">
        <v>45920</v>
      </c>
      <c r="AG24" s="3">
        <v>0</v>
      </c>
      <c r="AH24" s="3">
        <v>227600</v>
      </c>
      <c r="AI24" s="3">
        <v>0</v>
      </c>
      <c r="AJ24" s="3">
        <v>14000</v>
      </c>
      <c r="AK24" s="3">
        <v>65000</v>
      </c>
      <c r="AL24" s="3">
        <v>29400</v>
      </c>
      <c r="AM24" s="3">
        <v>0</v>
      </c>
      <c r="AN24" s="4">
        <v>0</v>
      </c>
      <c r="AO24" s="3">
        <v>0</v>
      </c>
      <c r="AP24" s="3">
        <v>108300</v>
      </c>
      <c r="AQ24" s="3">
        <v>0</v>
      </c>
      <c r="AR24" s="3">
        <v>11850</v>
      </c>
      <c r="AS24" s="3">
        <v>85280</v>
      </c>
      <c r="AT24" s="3">
        <v>0</v>
      </c>
      <c r="AU24" s="3">
        <v>25260</v>
      </c>
      <c r="AV24" s="3">
        <v>33130</v>
      </c>
      <c r="AW24" s="3">
        <v>0</v>
      </c>
      <c r="AX24" s="4">
        <v>0</v>
      </c>
      <c r="AY24" s="3">
        <v>114500</v>
      </c>
      <c r="AZ24" s="3">
        <v>75000</v>
      </c>
      <c r="BA24" s="3">
        <v>77692</v>
      </c>
      <c r="BB24" s="3">
        <v>67000</v>
      </c>
      <c r="BC24" s="3">
        <v>55000</v>
      </c>
      <c r="BD24" s="3">
        <v>199250</v>
      </c>
      <c r="BE24" s="3">
        <v>9600</v>
      </c>
      <c r="BF24" s="3">
        <v>0</v>
      </c>
      <c r="BG24" s="3">
        <v>32400</v>
      </c>
      <c r="BH24" s="3">
        <v>16000</v>
      </c>
      <c r="BI24" s="3">
        <v>0</v>
      </c>
      <c r="BJ24" s="3">
        <v>16800</v>
      </c>
      <c r="BK24" s="3">
        <v>162600</v>
      </c>
      <c r="BL24" s="3">
        <v>13200</v>
      </c>
      <c r="BM24" s="3">
        <v>0</v>
      </c>
      <c r="BN24" s="3">
        <v>99032</v>
      </c>
      <c r="BO24" s="3">
        <v>0</v>
      </c>
      <c r="BP24" s="3">
        <v>109698</v>
      </c>
      <c r="BQ24" s="3">
        <v>9600</v>
      </c>
      <c r="BR24" s="3">
        <v>84100</v>
      </c>
      <c r="BS24" s="3">
        <v>0</v>
      </c>
      <c r="BT24" s="3">
        <v>68300</v>
      </c>
      <c r="BU24" s="3">
        <v>150000</v>
      </c>
      <c r="BV24" s="3">
        <v>35960</v>
      </c>
      <c r="BW24" s="3">
        <v>61900</v>
      </c>
      <c r="BX24" s="3">
        <v>0</v>
      </c>
    </row>
    <row r="25" spans="1:76" x14ac:dyDescent="0.25">
      <c r="A25" s="2">
        <v>44834</v>
      </c>
      <c r="B25" t="s">
        <v>58</v>
      </c>
      <c r="C25" t="s">
        <v>59</v>
      </c>
      <c r="D25" s="3">
        <v>78119</v>
      </c>
      <c r="E25" s="4">
        <v>0</v>
      </c>
      <c r="F25" s="3">
        <v>1791500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</row>
    <row r="26" spans="1:76" x14ac:dyDescent="0.25">
      <c r="A26" s="2">
        <v>44834</v>
      </c>
      <c r="B26" t="s">
        <v>60</v>
      </c>
      <c r="C26" t="s">
        <v>61</v>
      </c>
      <c r="D26" s="4">
        <v>0</v>
      </c>
      <c r="E26" s="4">
        <v>0</v>
      </c>
      <c r="F26" s="4">
        <v>0</v>
      </c>
      <c r="G26" s="3">
        <v>186650</v>
      </c>
      <c r="H26" s="4">
        <v>0</v>
      </c>
      <c r="I26" s="3">
        <v>0</v>
      </c>
      <c r="J26" s="4">
        <v>0</v>
      </c>
      <c r="K26" s="3">
        <v>10700</v>
      </c>
      <c r="L26" s="4">
        <v>0</v>
      </c>
      <c r="M26" s="4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3">
        <v>6480</v>
      </c>
      <c r="AB26" s="4">
        <v>0</v>
      </c>
      <c r="AC26" s="3">
        <v>7200</v>
      </c>
      <c r="AD26" s="4">
        <v>0</v>
      </c>
      <c r="AE26" s="4">
        <v>0</v>
      </c>
      <c r="AF26" s="4">
        <v>0</v>
      </c>
      <c r="AG26" s="3">
        <v>0</v>
      </c>
      <c r="AH26" s="3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55000</v>
      </c>
      <c r="AY26" s="4">
        <v>0</v>
      </c>
      <c r="AZ26" s="3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</row>
    <row r="27" spans="1:76" x14ac:dyDescent="0.25">
      <c r="A27" s="2">
        <v>44834</v>
      </c>
      <c r="B27" t="s">
        <v>62</v>
      </c>
      <c r="C27" t="s">
        <v>63</v>
      </c>
      <c r="D27" s="4">
        <v>0</v>
      </c>
      <c r="E27" s="4">
        <v>0</v>
      </c>
      <c r="F27" s="4">
        <v>0</v>
      </c>
      <c r="G27" s="3">
        <v>25500</v>
      </c>
      <c r="H27" s="4">
        <v>0</v>
      </c>
      <c r="I27" s="4">
        <v>0</v>
      </c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3">
        <v>1800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</row>
    <row r="28" spans="1:76" x14ac:dyDescent="0.25">
      <c r="A28" s="2">
        <v>44834</v>
      </c>
      <c r="B28" t="s">
        <v>64</v>
      </c>
      <c r="C28" t="s">
        <v>65</v>
      </c>
      <c r="D28" s="3">
        <v>8272506</v>
      </c>
      <c r="E28" s="3">
        <v>2529970</v>
      </c>
      <c r="F28" s="3">
        <v>29178581.5</v>
      </c>
      <c r="G28" s="3">
        <v>2197240</v>
      </c>
      <c r="H28" s="3">
        <v>3264015.17</v>
      </c>
      <c r="I28" s="3">
        <v>1177810</v>
      </c>
      <c r="J28" s="4">
        <v>0</v>
      </c>
      <c r="K28" s="3">
        <v>4233104.5</v>
      </c>
      <c r="L28" s="4">
        <v>0</v>
      </c>
      <c r="M28" s="3">
        <v>1805987</v>
      </c>
      <c r="N28" s="4">
        <v>0</v>
      </c>
      <c r="O28" s="3">
        <v>900</v>
      </c>
      <c r="P28" s="4">
        <v>0</v>
      </c>
      <c r="Q28" s="4">
        <v>0</v>
      </c>
      <c r="R28" s="3">
        <v>3576000</v>
      </c>
      <c r="S28" s="3">
        <v>0</v>
      </c>
      <c r="T28" s="4">
        <v>0</v>
      </c>
      <c r="U28" s="4">
        <v>0</v>
      </c>
      <c r="V28" s="3">
        <v>3135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265327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3">
        <v>36990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3">
        <v>1981</v>
      </c>
      <c r="BA28" s="4">
        <v>0</v>
      </c>
      <c r="BB28" s="4">
        <v>0</v>
      </c>
      <c r="BC28" s="4">
        <v>0</v>
      </c>
      <c r="BD28" s="3">
        <v>215620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3">
        <v>105620</v>
      </c>
      <c r="BO28" s="4">
        <v>0</v>
      </c>
      <c r="BP28" s="4">
        <v>0</v>
      </c>
      <c r="BQ28" s="4">
        <v>0</v>
      </c>
      <c r="BR28" s="4">
        <v>0</v>
      </c>
      <c r="BS28" s="3">
        <v>220840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6" x14ac:dyDescent="0.25">
      <c r="A29" s="2">
        <v>44834</v>
      </c>
      <c r="B29" t="s">
        <v>66</v>
      </c>
      <c r="C29" t="s">
        <v>67</v>
      </c>
      <c r="D29" s="3">
        <v>2676927.7999999998</v>
      </c>
      <c r="E29" s="4">
        <v>0</v>
      </c>
      <c r="F29" s="3">
        <v>762590</v>
      </c>
      <c r="G29" s="3">
        <v>469345</v>
      </c>
      <c r="H29" s="4">
        <v>0</v>
      </c>
      <c r="I29" s="3">
        <v>114664</v>
      </c>
      <c r="J29" s="4">
        <v>0</v>
      </c>
      <c r="K29" s="3">
        <v>734875</v>
      </c>
      <c r="L29" s="3">
        <v>0</v>
      </c>
      <c r="M29" s="3">
        <v>63030</v>
      </c>
      <c r="N29" s="3">
        <v>1720</v>
      </c>
      <c r="O29" s="3">
        <v>14980</v>
      </c>
      <c r="P29" s="3">
        <v>0</v>
      </c>
      <c r="Q29" s="4">
        <v>0</v>
      </c>
      <c r="R29" s="4">
        <v>0</v>
      </c>
      <c r="S29" s="3">
        <v>44490</v>
      </c>
      <c r="T29" s="4">
        <v>0</v>
      </c>
      <c r="U29" s="4">
        <v>0</v>
      </c>
      <c r="V29" s="3">
        <v>67340</v>
      </c>
      <c r="W29" s="4">
        <v>0</v>
      </c>
      <c r="X29" s="4">
        <v>0</v>
      </c>
      <c r="Y29" s="3">
        <v>0</v>
      </c>
      <c r="Z29" s="3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109606.5</v>
      </c>
      <c r="AG29" s="4">
        <v>0</v>
      </c>
      <c r="AH29" s="3">
        <v>30380</v>
      </c>
      <c r="AI29" s="3">
        <v>87578</v>
      </c>
      <c r="AJ29" s="4">
        <v>0</v>
      </c>
      <c r="AK29" s="3">
        <v>15470</v>
      </c>
      <c r="AL29" s="3">
        <v>92883</v>
      </c>
      <c r="AM29" s="4">
        <v>0</v>
      </c>
      <c r="AN29" s="4">
        <v>0</v>
      </c>
      <c r="AO29" s="3">
        <v>130</v>
      </c>
      <c r="AP29" s="3">
        <v>79006</v>
      </c>
      <c r="AQ29" s="3">
        <v>2670</v>
      </c>
      <c r="AR29" s="4">
        <v>0</v>
      </c>
      <c r="AS29" s="4">
        <v>0</v>
      </c>
      <c r="AT29" s="3">
        <v>27430</v>
      </c>
      <c r="AU29" s="4">
        <v>0</v>
      </c>
      <c r="AV29" s="4">
        <v>0</v>
      </c>
      <c r="AW29" s="3">
        <v>11279.25</v>
      </c>
      <c r="AX29" s="4">
        <v>0</v>
      </c>
      <c r="AY29" s="4">
        <v>0</v>
      </c>
      <c r="AZ29" s="3">
        <v>36715</v>
      </c>
      <c r="BA29" s="3">
        <v>157525</v>
      </c>
      <c r="BB29" s="3">
        <v>3760</v>
      </c>
      <c r="BC29" s="3">
        <v>186375</v>
      </c>
      <c r="BD29" s="4">
        <v>0</v>
      </c>
      <c r="BE29" s="3">
        <v>0</v>
      </c>
      <c r="BF29" s="4">
        <v>0</v>
      </c>
      <c r="BG29" s="4">
        <v>0</v>
      </c>
      <c r="BH29" s="4">
        <v>0</v>
      </c>
      <c r="BI29" s="3">
        <v>36520</v>
      </c>
      <c r="BJ29" s="3">
        <v>173995.5</v>
      </c>
      <c r="BK29" s="3">
        <v>99220</v>
      </c>
      <c r="BL29" s="3">
        <v>151380</v>
      </c>
      <c r="BM29" s="3">
        <v>52150</v>
      </c>
      <c r="BN29" s="3">
        <v>113340</v>
      </c>
      <c r="BO29" s="4">
        <v>0</v>
      </c>
      <c r="BP29" s="3">
        <v>12730</v>
      </c>
      <c r="BQ29" s="4">
        <v>0</v>
      </c>
      <c r="BR29" s="4">
        <v>0</v>
      </c>
      <c r="BS29" s="4">
        <v>0</v>
      </c>
      <c r="BT29" s="3">
        <v>0</v>
      </c>
      <c r="BU29" s="4">
        <v>0</v>
      </c>
      <c r="BV29" s="3">
        <v>87590</v>
      </c>
      <c r="BW29" s="4">
        <v>0</v>
      </c>
      <c r="BX29" s="3">
        <v>39710</v>
      </c>
    </row>
    <row r="30" spans="1:76" x14ac:dyDescent="0.25">
      <c r="A30" s="2">
        <v>44834</v>
      </c>
      <c r="B30" t="s">
        <v>68</v>
      </c>
      <c r="C30" t="s">
        <v>69</v>
      </c>
      <c r="D30" s="4">
        <v>0</v>
      </c>
      <c r="E30" s="4">
        <v>0</v>
      </c>
      <c r="F30" s="3">
        <v>3456410</v>
      </c>
      <c r="G30" s="3">
        <v>173997.16</v>
      </c>
      <c r="H30" s="4">
        <v>0</v>
      </c>
      <c r="I30" s="4">
        <v>0</v>
      </c>
      <c r="J30" s="4">
        <v>0</v>
      </c>
      <c r="K30" s="3">
        <v>527114.85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227710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3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82160</v>
      </c>
      <c r="BE30" s="4">
        <v>0</v>
      </c>
      <c r="BF30" s="4">
        <v>0</v>
      </c>
      <c r="BG30" s="4">
        <v>0</v>
      </c>
      <c r="BH30" s="3">
        <v>20100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6" x14ac:dyDescent="0.25">
      <c r="A31" s="2">
        <v>44834</v>
      </c>
      <c r="B31" t="s">
        <v>72</v>
      </c>
      <c r="C31" t="s">
        <v>73</v>
      </c>
      <c r="D31" s="4">
        <v>0</v>
      </c>
      <c r="E31" s="4">
        <v>0</v>
      </c>
      <c r="F31" s="4">
        <v>0</v>
      </c>
      <c r="G31" s="3">
        <v>650100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3">
        <v>201700</v>
      </c>
      <c r="AA31" s="4">
        <v>0</v>
      </c>
      <c r="AB31" s="3">
        <v>522000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315700</v>
      </c>
      <c r="AZ31" s="4">
        <v>0</v>
      </c>
      <c r="BA31" s="4">
        <v>0</v>
      </c>
      <c r="BB31" s="3">
        <v>147100</v>
      </c>
      <c r="BC31" s="3">
        <v>60950</v>
      </c>
      <c r="BD31" s="4">
        <v>0</v>
      </c>
      <c r="BE31" s="4">
        <v>0</v>
      </c>
      <c r="BF31" s="3">
        <v>72400</v>
      </c>
      <c r="BG31" s="4">
        <v>0</v>
      </c>
      <c r="BH31" s="3">
        <v>465811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28200</v>
      </c>
    </row>
    <row r="32" spans="1:76" x14ac:dyDescent="0.25">
      <c r="A32" s="2">
        <v>44834</v>
      </c>
      <c r="B32" t="s">
        <v>74</v>
      </c>
      <c r="C32" t="s">
        <v>75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15060486.789999999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</row>
    <row r="33" spans="1:76" x14ac:dyDescent="0.25">
      <c r="A33" s="2">
        <v>44834</v>
      </c>
      <c r="B33" t="s">
        <v>76</v>
      </c>
      <c r="C33" t="s">
        <v>77</v>
      </c>
      <c r="D33" s="3">
        <v>258738622.02000001</v>
      </c>
      <c r="E33" s="3">
        <v>49121092.859999999</v>
      </c>
      <c r="F33" s="3">
        <v>236000799.62</v>
      </c>
      <c r="G33" s="3">
        <v>390220876.49000001</v>
      </c>
      <c r="H33" s="3">
        <v>199622762</v>
      </c>
      <c r="I33" s="3">
        <v>24927052.73</v>
      </c>
      <c r="J33" s="3">
        <v>44018761</v>
      </c>
      <c r="K33" s="3">
        <v>59663191.859999999</v>
      </c>
      <c r="L33" s="3">
        <v>29164693.640000001</v>
      </c>
      <c r="M33" s="3">
        <v>3046259</v>
      </c>
      <c r="N33" s="3">
        <v>30900359.5</v>
      </c>
      <c r="O33" s="3">
        <v>14552791.279999999</v>
      </c>
      <c r="P33" s="3">
        <v>23618550.559999999</v>
      </c>
      <c r="Q33" s="3">
        <v>1587294</v>
      </c>
      <c r="R33" s="3">
        <v>118929940.05</v>
      </c>
      <c r="S33" s="3">
        <v>13406793.16</v>
      </c>
      <c r="T33" s="3">
        <v>5396779.5099999998</v>
      </c>
      <c r="U33" s="3">
        <v>22977827.510000002</v>
      </c>
      <c r="V33" s="3">
        <v>38249132.380000003</v>
      </c>
      <c r="W33" s="3">
        <v>0</v>
      </c>
      <c r="X33" s="3">
        <v>54118758.399999999</v>
      </c>
      <c r="Y33" s="3">
        <v>7246179.1299999999</v>
      </c>
      <c r="Z33" s="3">
        <v>6291204</v>
      </c>
      <c r="AA33" s="3">
        <v>4507414.82</v>
      </c>
      <c r="AB33" s="3">
        <v>92826208.609999999</v>
      </c>
      <c r="AC33" s="3">
        <v>5912424</v>
      </c>
      <c r="AD33" s="3">
        <v>5475689.0999999996</v>
      </c>
      <c r="AE33" s="3">
        <v>7738718.3700000001</v>
      </c>
      <c r="AF33" s="3">
        <v>12151522.859999999</v>
      </c>
      <c r="AG33" s="3">
        <v>2911136</v>
      </c>
      <c r="AH33" s="3">
        <v>2301632.7799999998</v>
      </c>
      <c r="AI33" s="3">
        <v>4125659.86</v>
      </c>
      <c r="AJ33" s="3">
        <v>4087805.6</v>
      </c>
      <c r="AK33" s="3">
        <v>608457.26</v>
      </c>
      <c r="AL33" s="3">
        <v>3539931.89</v>
      </c>
      <c r="AM33" s="3">
        <v>2156926.42</v>
      </c>
      <c r="AN33" s="3">
        <v>2399767</v>
      </c>
      <c r="AO33" s="3">
        <v>1848021</v>
      </c>
      <c r="AP33" s="3">
        <v>3286525.92</v>
      </c>
      <c r="AQ33" s="3">
        <v>850617</v>
      </c>
      <c r="AR33" s="3">
        <v>2244061.15</v>
      </c>
      <c r="AS33" s="3">
        <v>1122346.26</v>
      </c>
      <c r="AT33" s="3">
        <v>2949616.18</v>
      </c>
      <c r="AU33" s="3">
        <v>500210.54</v>
      </c>
      <c r="AV33" s="3">
        <v>34727</v>
      </c>
      <c r="AW33" s="3">
        <v>2269138.17</v>
      </c>
      <c r="AX33" s="3">
        <v>0</v>
      </c>
      <c r="AY33" s="3">
        <v>15627423.800000001</v>
      </c>
      <c r="AZ33" s="3">
        <v>14540902.890000001</v>
      </c>
      <c r="BA33" s="3">
        <v>11387224.300000001</v>
      </c>
      <c r="BB33" s="3">
        <v>3806546</v>
      </c>
      <c r="BC33" s="3">
        <v>8856461.7799999993</v>
      </c>
      <c r="BD33" s="3">
        <v>11150391.24</v>
      </c>
      <c r="BE33" s="3">
        <v>1109754</v>
      </c>
      <c r="BF33" s="3">
        <v>2302134</v>
      </c>
      <c r="BG33" s="3">
        <v>224032</v>
      </c>
      <c r="BH33" s="3">
        <v>394501.99</v>
      </c>
      <c r="BI33" s="3">
        <v>4340778.67</v>
      </c>
      <c r="BJ33" s="3">
        <v>12535329.24</v>
      </c>
      <c r="BK33" s="3">
        <v>4307317.83</v>
      </c>
      <c r="BL33" s="3">
        <v>5206236.5</v>
      </c>
      <c r="BM33" s="3">
        <v>5547514.6600000001</v>
      </c>
      <c r="BN33" s="3">
        <v>105230340.23</v>
      </c>
      <c r="BO33" s="3">
        <v>171439.65</v>
      </c>
      <c r="BP33" s="3">
        <v>387816.27</v>
      </c>
      <c r="BQ33" s="3">
        <v>9568073.5</v>
      </c>
      <c r="BR33" s="3">
        <v>3274907.77</v>
      </c>
      <c r="BS33" s="3">
        <v>1481611.02</v>
      </c>
      <c r="BT33" s="3">
        <v>618480.01</v>
      </c>
      <c r="BU33" s="3">
        <v>429657.51</v>
      </c>
      <c r="BV33" s="3">
        <v>9661.3700000000008</v>
      </c>
      <c r="BW33" s="3">
        <v>12862006.9</v>
      </c>
      <c r="BX33" s="3">
        <v>0</v>
      </c>
    </row>
    <row r="34" spans="1:76" x14ac:dyDescent="0.25">
      <c r="A34" s="2">
        <v>44834</v>
      </c>
      <c r="B34" t="s">
        <v>78</v>
      </c>
      <c r="C34" t="s">
        <v>79</v>
      </c>
      <c r="D34" s="3">
        <v>175982657.66</v>
      </c>
      <c r="E34" s="3">
        <v>46808657.579999998</v>
      </c>
      <c r="F34" s="3">
        <v>27240564</v>
      </c>
      <c r="G34" s="3">
        <v>48072545.82</v>
      </c>
      <c r="H34" s="3">
        <v>40184470</v>
      </c>
      <c r="I34" s="3">
        <v>2187271.75</v>
      </c>
      <c r="J34" s="3">
        <v>30958544</v>
      </c>
      <c r="K34" s="3">
        <v>5887026</v>
      </c>
      <c r="L34" s="3">
        <v>1429301.75</v>
      </c>
      <c r="M34" s="3">
        <v>12352431</v>
      </c>
      <c r="N34" s="3">
        <v>24070</v>
      </c>
      <c r="O34" s="3">
        <v>98890</v>
      </c>
      <c r="P34" s="3">
        <v>763248.6</v>
      </c>
      <c r="Q34" s="3">
        <v>432855</v>
      </c>
      <c r="R34" s="3">
        <v>8103044.25</v>
      </c>
      <c r="S34" s="3">
        <v>4698680</v>
      </c>
      <c r="T34" s="3">
        <v>206832.5</v>
      </c>
      <c r="U34" s="3">
        <v>4169038.5</v>
      </c>
      <c r="V34" s="3">
        <v>499277.25</v>
      </c>
      <c r="W34" s="4">
        <v>0</v>
      </c>
      <c r="X34" s="3">
        <v>302677.67</v>
      </c>
      <c r="Y34" s="3">
        <v>2699539</v>
      </c>
      <c r="Z34" s="3">
        <v>2538580</v>
      </c>
      <c r="AA34" s="3">
        <v>184790.19</v>
      </c>
      <c r="AB34" s="3">
        <v>39951545.950000003</v>
      </c>
      <c r="AC34" s="3">
        <v>5608822</v>
      </c>
      <c r="AD34" s="3">
        <v>1443870.81</v>
      </c>
      <c r="AE34" s="3">
        <v>2007972.75</v>
      </c>
      <c r="AF34" s="3">
        <v>1077084</v>
      </c>
      <c r="AG34" s="3">
        <v>90710</v>
      </c>
      <c r="AH34" s="3">
        <v>304601</v>
      </c>
      <c r="AI34" s="3">
        <v>103077</v>
      </c>
      <c r="AJ34" s="3">
        <v>246881</v>
      </c>
      <c r="AK34" s="3">
        <v>221020</v>
      </c>
      <c r="AL34" s="3">
        <v>1673801</v>
      </c>
      <c r="AM34" s="3">
        <v>112230</v>
      </c>
      <c r="AN34" s="3">
        <v>103986</v>
      </c>
      <c r="AO34" s="3">
        <v>87591</v>
      </c>
      <c r="AP34" s="3">
        <v>697729</v>
      </c>
      <c r="AQ34" s="3">
        <v>695637</v>
      </c>
      <c r="AR34" s="3">
        <v>103754</v>
      </c>
      <c r="AS34" s="3">
        <v>384850</v>
      </c>
      <c r="AT34" s="3">
        <v>416451</v>
      </c>
      <c r="AU34" s="3">
        <v>139531</v>
      </c>
      <c r="AV34" s="3">
        <v>94995</v>
      </c>
      <c r="AW34" s="3">
        <v>3906607.55</v>
      </c>
      <c r="AX34" s="3">
        <v>56725</v>
      </c>
      <c r="AY34" s="3">
        <v>169222</v>
      </c>
      <c r="AZ34" s="3">
        <v>3794866.85</v>
      </c>
      <c r="BA34" s="3">
        <v>770458</v>
      </c>
      <c r="BB34" s="3">
        <v>6132908.5999999996</v>
      </c>
      <c r="BC34" s="3">
        <v>3084654.5</v>
      </c>
      <c r="BD34" s="3">
        <v>5642226.7999999998</v>
      </c>
      <c r="BE34" s="3">
        <v>340318</v>
      </c>
      <c r="BF34" s="3">
        <v>402016.55</v>
      </c>
      <c r="BG34" s="3">
        <v>76690</v>
      </c>
      <c r="BH34" s="3">
        <v>492572.25</v>
      </c>
      <c r="BI34" s="3">
        <v>218732</v>
      </c>
      <c r="BJ34" s="3">
        <v>472814.08000000002</v>
      </c>
      <c r="BK34" s="3">
        <v>324066</v>
      </c>
      <c r="BL34" s="3">
        <v>357917.25</v>
      </c>
      <c r="BM34" s="3">
        <v>115402</v>
      </c>
      <c r="BN34" s="3">
        <v>19992918.309999999</v>
      </c>
      <c r="BO34" s="3">
        <v>451684</v>
      </c>
      <c r="BP34" s="3">
        <v>83365</v>
      </c>
      <c r="BQ34" s="3">
        <v>414364</v>
      </c>
      <c r="BR34" s="3">
        <v>39513</v>
      </c>
      <c r="BS34" s="4">
        <v>0</v>
      </c>
      <c r="BT34" s="3">
        <v>642989.75</v>
      </c>
      <c r="BU34" s="4">
        <v>0</v>
      </c>
      <c r="BV34" s="3">
        <v>54655.6</v>
      </c>
      <c r="BW34" s="3">
        <v>43439.25</v>
      </c>
      <c r="BX34" s="3">
        <v>396497.5</v>
      </c>
    </row>
    <row r="35" spans="1:76" x14ac:dyDescent="0.25">
      <c r="A35" s="2">
        <v>44834</v>
      </c>
      <c r="B35" t="s">
        <v>80</v>
      </c>
      <c r="C35" t="s">
        <v>81</v>
      </c>
      <c r="D35" s="3">
        <v>50133068.310000002</v>
      </c>
      <c r="E35" s="4">
        <v>0</v>
      </c>
      <c r="F35" s="3">
        <v>0</v>
      </c>
      <c r="G35" s="3">
        <v>3745165.55</v>
      </c>
      <c r="H35" s="4">
        <v>0</v>
      </c>
      <c r="I35" s="3">
        <v>716700.5</v>
      </c>
      <c r="J35" s="3">
        <v>29810.25</v>
      </c>
      <c r="K35" s="3">
        <v>1802392</v>
      </c>
      <c r="L35" s="3">
        <v>127676.5</v>
      </c>
      <c r="M35" s="4">
        <v>0</v>
      </c>
      <c r="N35" s="3">
        <v>0</v>
      </c>
      <c r="O35" s="3">
        <v>389491</v>
      </c>
      <c r="P35" s="3">
        <v>56046.75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3">
        <v>855732.54</v>
      </c>
      <c r="AC35" s="4">
        <v>0</v>
      </c>
      <c r="AD35" s="3">
        <v>28926</v>
      </c>
      <c r="AE35" s="4">
        <v>0</v>
      </c>
      <c r="AF35" s="4">
        <v>0</v>
      </c>
      <c r="AG35" s="3">
        <v>52905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3">
        <v>0</v>
      </c>
      <c r="AT35" s="4">
        <v>0</v>
      </c>
      <c r="AU35" s="3">
        <v>184624</v>
      </c>
      <c r="AV35" s="4">
        <v>0</v>
      </c>
      <c r="AW35" s="3">
        <v>225242</v>
      </c>
      <c r="AX35" s="4">
        <v>0</v>
      </c>
      <c r="AY35" s="4">
        <v>0</v>
      </c>
      <c r="AZ35" s="3">
        <v>2034505</v>
      </c>
      <c r="BA35" s="4">
        <v>0</v>
      </c>
      <c r="BB35" s="4">
        <v>0</v>
      </c>
      <c r="BC35" s="3">
        <v>400539</v>
      </c>
      <c r="BD35" s="3">
        <v>4755326.67</v>
      </c>
      <c r="BE35" s="3">
        <v>1140610.98</v>
      </c>
      <c r="BF35" s="4">
        <v>0</v>
      </c>
      <c r="BG35" s="4">
        <v>0</v>
      </c>
      <c r="BH35" s="3">
        <v>99257.25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3">
        <v>198746</v>
      </c>
      <c r="BP35" s="4">
        <v>0</v>
      </c>
      <c r="BQ35" s="3">
        <v>41651</v>
      </c>
      <c r="BR35" s="4">
        <v>0</v>
      </c>
      <c r="BS35" s="4">
        <v>0</v>
      </c>
      <c r="BT35" s="4">
        <v>0</v>
      </c>
      <c r="BU35" s="3">
        <v>61751.09</v>
      </c>
      <c r="BV35" s="3">
        <v>1872.5</v>
      </c>
      <c r="BW35" s="4">
        <v>0</v>
      </c>
      <c r="BX35" s="3">
        <v>17302.8</v>
      </c>
    </row>
    <row r="36" spans="1:76" x14ac:dyDescent="0.25">
      <c r="A36" s="2">
        <v>44834</v>
      </c>
      <c r="B36" t="s">
        <v>82</v>
      </c>
      <c r="C36" t="s">
        <v>83</v>
      </c>
      <c r="D36" s="3">
        <v>0</v>
      </c>
      <c r="E36" s="3">
        <v>503520</v>
      </c>
      <c r="F36" s="4">
        <v>0</v>
      </c>
      <c r="G36" s="3">
        <v>0</v>
      </c>
      <c r="H36" s="3">
        <v>0</v>
      </c>
      <c r="I36" s="4">
        <v>0</v>
      </c>
      <c r="J36" s="4">
        <v>0</v>
      </c>
      <c r="K36" s="3">
        <v>0</v>
      </c>
      <c r="L36" s="3">
        <v>202946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4">
        <v>0</v>
      </c>
      <c r="S36" s="3">
        <v>0</v>
      </c>
      <c r="T36" s="3">
        <v>0</v>
      </c>
      <c r="U36" s="3">
        <v>0</v>
      </c>
      <c r="V36" s="3">
        <v>0</v>
      </c>
      <c r="W36" s="4">
        <v>0</v>
      </c>
      <c r="X36" s="4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28463.45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13820</v>
      </c>
      <c r="AS36" s="3">
        <v>0</v>
      </c>
      <c r="AT36" s="3">
        <v>0</v>
      </c>
      <c r="AU36" s="3">
        <v>381726</v>
      </c>
      <c r="AV36" s="4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122560</v>
      </c>
      <c r="BB36" s="3">
        <v>0</v>
      </c>
      <c r="BC36" s="3">
        <v>7741816.5999999996</v>
      </c>
      <c r="BD36" s="3">
        <v>54477495.649999999</v>
      </c>
      <c r="BE36" s="3">
        <v>120590.48</v>
      </c>
      <c r="BF36" s="3">
        <v>0</v>
      </c>
      <c r="BG36" s="3">
        <v>0</v>
      </c>
      <c r="BH36" s="3">
        <v>183399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883200</v>
      </c>
      <c r="BO36" s="3">
        <v>0</v>
      </c>
      <c r="BP36" s="3">
        <v>0</v>
      </c>
      <c r="BQ36" s="3">
        <v>0</v>
      </c>
      <c r="BR36" s="3">
        <v>96550</v>
      </c>
      <c r="BS36" s="3">
        <v>0</v>
      </c>
      <c r="BT36" s="3">
        <v>0</v>
      </c>
      <c r="BU36" s="4">
        <v>0</v>
      </c>
      <c r="BV36" s="3">
        <v>6865.78</v>
      </c>
      <c r="BW36" s="3">
        <v>0</v>
      </c>
      <c r="BX36" s="3">
        <v>0</v>
      </c>
    </row>
    <row r="37" spans="1:76" x14ac:dyDescent="0.25">
      <c r="A37" s="2">
        <v>44834</v>
      </c>
      <c r="B37" t="s">
        <v>84</v>
      </c>
      <c r="C37" t="s">
        <v>85</v>
      </c>
      <c r="D37" s="3">
        <v>37729969.549999997</v>
      </c>
      <c r="E37" s="3">
        <v>842492.25</v>
      </c>
      <c r="F37" s="3">
        <v>230863426.61000001</v>
      </c>
      <c r="G37" s="3">
        <v>566127.55000000005</v>
      </c>
      <c r="H37" s="3">
        <v>4896391.0999999996</v>
      </c>
      <c r="I37" s="3">
        <v>407921.4</v>
      </c>
      <c r="J37" s="4">
        <v>0</v>
      </c>
      <c r="K37" s="3">
        <v>7172290.5999999996</v>
      </c>
      <c r="L37" s="3">
        <v>1155593.3400000001</v>
      </c>
      <c r="M37" s="3">
        <v>2452303.62</v>
      </c>
      <c r="N37" s="3">
        <v>1244113.99</v>
      </c>
      <c r="O37" s="3">
        <v>449275.75</v>
      </c>
      <c r="P37" s="3">
        <v>5724170.75</v>
      </c>
      <c r="Q37" s="3">
        <v>1658792</v>
      </c>
      <c r="R37" s="3">
        <v>3240297.65</v>
      </c>
      <c r="S37" s="3">
        <v>444820</v>
      </c>
      <c r="T37" s="3">
        <v>504247.54</v>
      </c>
      <c r="U37" s="3">
        <v>4271484.28</v>
      </c>
      <c r="V37" s="3">
        <v>2337799.36</v>
      </c>
      <c r="W37" s="3">
        <v>1318554</v>
      </c>
      <c r="X37" s="3">
        <v>918446.67</v>
      </c>
      <c r="Y37" s="3">
        <v>2568001.2400000002</v>
      </c>
      <c r="Z37" s="3">
        <v>126767</v>
      </c>
      <c r="AA37" s="3">
        <v>181872.13</v>
      </c>
      <c r="AB37" s="3">
        <v>307469.99</v>
      </c>
      <c r="AC37" s="3">
        <v>2663386</v>
      </c>
      <c r="AD37" s="3">
        <v>288975.31</v>
      </c>
      <c r="AE37" s="3">
        <v>3874355.96</v>
      </c>
      <c r="AF37" s="3">
        <v>2949373.49</v>
      </c>
      <c r="AG37" s="3">
        <v>4866445</v>
      </c>
      <c r="AH37" s="3">
        <v>381617</v>
      </c>
      <c r="AI37" s="3">
        <v>1464123.75</v>
      </c>
      <c r="AJ37" s="3">
        <v>1527854</v>
      </c>
      <c r="AK37" s="3">
        <v>757633</v>
      </c>
      <c r="AL37" s="3">
        <v>1856814</v>
      </c>
      <c r="AM37" s="3">
        <v>989145</v>
      </c>
      <c r="AN37" s="3">
        <v>403780.25</v>
      </c>
      <c r="AO37" s="3">
        <v>613008</v>
      </c>
      <c r="AP37" s="3">
        <v>3497743.5</v>
      </c>
      <c r="AQ37" s="3">
        <v>1900572</v>
      </c>
      <c r="AR37" s="3">
        <v>17621</v>
      </c>
      <c r="AS37" s="3">
        <v>108313</v>
      </c>
      <c r="AT37" s="3">
        <v>3106171.76</v>
      </c>
      <c r="AU37" s="3">
        <v>196625.52</v>
      </c>
      <c r="AV37" s="3">
        <v>29893</v>
      </c>
      <c r="AW37" s="3">
        <v>1788890.96</v>
      </c>
      <c r="AX37" s="4">
        <v>0</v>
      </c>
      <c r="AY37" s="3">
        <v>2477890</v>
      </c>
      <c r="AZ37" s="3">
        <v>6957883.7699999996</v>
      </c>
      <c r="BA37" s="3">
        <v>130983.8</v>
      </c>
      <c r="BB37" s="3">
        <v>6377093.2999999998</v>
      </c>
      <c r="BC37" s="3">
        <v>2483483.4900000002</v>
      </c>
      <c r="BD37" s="3">
        <v>1318772.8500000001</v>
      </c>
      <c r="BE37" s="3">
        <v>0</v>
      </c>
      <c r="BF37" s="3">
        <v>891805.53</v>
      </c>
      <c r="BG37" s="3">
        <v>48679</v>
      </c>
      <c r="BH37" s="3">
        <v>256367.97</v>
      </c>
      <c r="BI37" s="3">
        <v>151700.79999999999</v>
      </c>
      <c r="BJ37" s="3">
        <v>0</v>
      </c>
      <c r="BK37" s="3">
        <v>762136.72</v>
      </c>
      <c r="BL37" s="3">
        <v>2208790.25</v>
      </c>
      <c r="BM37" s="3">
        <v>1128348.8</v>
      </c>
      <c r="BN37" s="3">
        <v>26051800.579999998</v>
      </c>
      <c r="BO37" s="3">
        <v>0</v>
      </c>
      <c r="BP37" s="3">
        <v>39142</v>
      </c>
      <c r="BQ37" s="3">
        <v>2381371.15</v>
      </c>
      <c r="BR37" s="3">
        <v>79936</v>
      </c>
      <c r="BS37" s="3">
        <v>2814629.44</v>
      </c>
      <c r="BT37" s="3">
        <v>14177.4</v>
      </c>
      <c r="BU37" s="3">
        <v>0</v>
      </c>
      <c r="BV37" s="3">
        <v>217624.5</v>
      </c>
      <c r="BW37" s="3">
        <v>530814.47</v>
      </c>
      <c r="BX37" s="3">
        <v>19437.34</v>
      </c>
    </row>
    <row r="38" spans="1:76" x14ac:dyDescent="0.25">
      <c r="A38" s="2">
        <v>44834</v>
      </c>
      <c r="B38" t="s">
        <v>86</v>
      </c>
      <c r="C38" t="s">
        <v>87</v>
      </c>
      <c r="D38" s="3">
        <v>0</v>
      </c>
      <c r="E38" s="3">
        <v>9892085.1099999994</v>
      </c>
      <c r="F38" s="3">
        <v>13890522.49</v>
      </c>
      <c r="G38" s="3">
        <v>353369.75</v>
      </c>
      <c r="H38" s="3">
        <v>0</v>
      </c>
      <c r="I38" s="3">
        <v>1269395.6599999999</v>
      </c>
      <c r="J38" s="4">
        <v>0</v>
      </c>
      <c r="K38" s="3">
        <v>1881359.91</v>
      </c>
      <c r="L38" s="3">
        <v>18982545.489999998</v>
      </c>
      <c r="M38" s="3">
        <v>0</v>
      </c>
      <c r="N38" s="4">
        <v>0</v>
      </c>
      <c r="O38" s="3">
        <v>980613.09</v>
      </c>
      <c r="P38" s="4">
        <v>0</v>
      </c>
      <c r="Q38" s="3">
        <v>100555</v>
      </c>
      <c r="R38" s="3">
        <v>0</v>
      </c>
      <c r="S38" s="4">
        <v>0</v>
      </c>
      <c r="T38" s="3">
        <v>608501.79</v>
      </c>
      <c r="U38" s="3">
        <v>3701117.26</v>
      </c>
      <c r="V38" s="3">
        <v>7991886</v>
      </c>
      <c r="W38" s="3">
        <v>1007583.57</v>
      </c>
      <c r="X38" s="3">
        <v>49530.01</v>
      </c>
      <c r="Y38" s="4">
        <v>0</v>
      </c>
      <c r="Z38" s="3">
        <v>884594.77</v>
      </c>
      <c r="AA38" s="3">
        <v>1138031.9099999999</v>
      </c>
      <c r="AB38" s="3">
        <v>28985990.940000001</v>
      </c>
      <c r="AC38" s="3">
        <v>208395.5</v>
      </c>
      <c r="AD38" s="3">
        <v>18024.54</v>
      </c>
      <c r="AE38" s="3">
        <v>2233293.25</v>
      </c>
      <c r="AF38" s="3">
        <v>5814101.2300000004</v>
      </c>
      <c r="AG38" s="3">
        <v>25059</v>
      </c>
      <c r="AH38" s="3">
        <v>0</v>
      </c>
      <c r="AI38" s="3">
        <v>27905</v>
      </c>
      <c r="AJ38" s="4">
        <v>0</v>
      </c>
      <c r="AK38" s="3">
        <v>0</v>
      </c>
      <c r="AL38" s="3">
        <v>496163</v>
      </c>
      <c r="AM38" s="3">
        <v>2000</v>
      </c>
      <c r="AN38" s="3">
        <v>64841</v>
      </c>
      <c r="AO38" s="3">
        <v>0</v>
      </c>
      <c r="AP38" s="3">
        <v>0</v>
      </c>
      <c r="AQ38" s="3">
        <v>171212</v>
      </c>
      <c r="AR38" s="3">
        <v>9823</v>
      </c>
      <c r="AS38" s="3">
        <v>0</v>
      </c>
      <c r="AT38" s="3">
        <v>6082</v>
      </c>
      <c r="AU38" s="3">
        <v>137958.34</v>
      </c>
      <c r="AV38" s="3">
        <v>7410</v>
      </c>
      <c r="AW38" s="3">
        <v>7962259.7999999998</v>
      </c>
      <c r="AX38" s="4">
        <v>0</v>
      </c>
      <c r="AY38" s="3">
        <v>2929477</v>
      </c>
      <c r="AZ38" s="3">
        <v>10854727.82</v>
      </c>
      <c r="BA38" s="3">
        <v>808106.91</v>
      </c>
      <c r="BB38" s="4">
        <v>0</v>
      </c>
      <c r="BC38" s="3">
        <v>13788352.960000001</v>
      </c>
      <c r="BD38" s="3">
        <v>19172472.93</v>
      </c>
      <c r="BE38" s="3">
        <v>1262727.24</v>
      </c>
      <c r="BF38" s="3">
        <v>80907</v>
      </c>
      <c r="BG38" s="3">
        <v>5024</v>
      </c>
      <c r="BH38" s="4">
        <v>0</v>
      </c>
      <c r="BI38" s="4">
        <v>0</v>
      </c>
      <c r="BJ38" s="3">
        <v>4024024.13</v>
      </c>
      <c r="BK38" s="3">
        <v>4243512.5999999996</v>
      </c>
      <c r="BL38" s="3">
        <v>215299.75</v>
      </c>
      <c r="BM38" s="3">
        <v>373787.47</v>
      </c>
      <c r="BN38" s="3">
        <v>25396393.57</v>
      </c>
      <c r="BO38" s="3">
        <v>109453.39</v>
      </c>
      <c r="BP38" s="3">
        <v>9000</v>
      </c>
      <c r="BQ38" s="3">
        <v>1517433</v>
      </c>
      <c r="BR38" s="3">
        <v>7517.88</v>
      </c>
      <c r="BS38" s="3">
        <v>703031.47</v>
      </c>
      <c r="BT38" s="3">
        <v>263754.84999999998</v>
      </c>
      <c r="BU38" s="3">
        <v>49710.29</v>
      </c>
      <c r="BV38" s="3">
        <v>97231.74</v>
      </c>
      <c r="BW38" s="3">
        <v>4360425.43</v>
      </c>
      <c r="BX38" s="3">
        <v>392955.85</v>
      </c>
    </row>
    <row r="39" spans="1:76" x14ac:dyDescent="0.25">
      <c r="A39" s="2">
        <v>44834</v>
      </c>
      <c r="B39" t="s">
        <v>88</v>
      </c>
      <c r="C39" t="s">
        <v>89</v>
      </c>
      <c r="D39" s="4">
        <v>0</v>
      </c>
      <c r="E39" s="4">
        <v>0</v>
      </c>
      <c r="F39" s="3">
        <v>56873772</v>
      </c>
      <c r="G39" s="3">
        <v>761411.15</v>
      </c>
      <c r="H39" s="4">
        <v>0</v>
      </c>
      <c r="I39" s="4">
        <v>0</v>
      </c>
      <c r="J39" s="4">
        <v>0</v>
      </c>
      <c r="K39" s="3">
        <v>9398</v>
      </c>
      <c r="L39" s="3">
        <v>21030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3">
        <v>5600</v>
      </c>
      <c r="AS39" s="4">
        <v>0</v>
      </c>
      <c r="AT39" s="4">
        <v>0</v>
      </c>
      <c r="AU39" s="3">
        <v>2582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3">
        <v>90809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3">
        <v>61970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2">
        <v>44834</v>
      </c>
      <c r="B40" t="s">
        <v>90</v>
      </c>
      <c r="C40" t="s">
        <v>91</v>
      </c>
      <c r="D40" s="3">
        <v>0</v>
      </c>
      <c r="E40" s="3">
        <v>15476880</v>
      </c>
      <c r="F40" s="3">
        <v>43683386.5</v>
      </c>
      <c r="G40" s="3">
        <v>108909.75</v>
      </c>
      <c r="H40" s="3">
        <v>9107055</v>
      </c>
      <c r="I40" s="3">
        <v>9730494</v>
      </c>
      <c r="J40" s="4">
        <v>0</v>
      </c>
      <c r="K40" s="3">
        <v>78492506.5</v>
      </c>
      <c r="L40" s="3">
        <v>420856.3</v>
      </c>
      <c r="M40" s="4">
        <v>0</v>
      </c>
      <c r="N40" s="3">
        <v>22120</v>
      </c>
      <c r="O40" s="3">
        <v>180425</v>
      </c>
      <c r="P40" s="3">
        <v>23977721.75</v>
      </c>
      <c r="Q40" s="4">
        <v>0</v>
      </c>
      <c r="R40" s="4">
        <v>0</v>
      </c>
      <c r="S40" s="3">
        <v>1749997</v>
      </c>
      <c r="T40" s="3">
        <v>0</v>
      </c>
      <c r="U40" s="3">
        <v>0</v>
      </c>
      <c r="V40" s="3">
        <v>9348238.7300000004</v>
      </c>
      <c r="W40" s="4">
        <v>0</v>
      </c>
      <c r="X40" s="3">
        <v>8730124.6999999993</v>
      </c>
      <c r="Y40" s="4">
        <v>0</v>
      </c>
      <c r="Z40" s="3">
        <v>0</v>
      </c>
      <c r="AA40" s="4">
        <v>0</v>
      </c>
      <c r="AB40" s="3">
        <v>3550267.62</v>
      </c>
      <c r="AC40" s="3">
        <v>481341</v>
      </c>
      <c r="AD40" s="3">
        <v>2078313.2</v>
      </c>
      <c r="AE40" s="4">
        <v>0</v>
      </c>
      <c r="AF40" s="4">
        <v>0</v>
      </c>
      <c r="AG40" s="3">
        <v>2279450</v>
      </c>
      <c r="AH40" s="3">
        <v>3815816</v>
      </c>
      <c r="AI40" s="3">
        <v>5824955</v>
      </c>
      <c r="AJ40" s="3">
        <v>7603900</v>
      </c>
      <c r="AK40" s="3">
        <v>5242051</v>
      </c>
      <c r="AL40" s="3">
        <v>2697318</v>
      </c>
      <c r="AM40" s="3">
        <v>9769333</v>
      </c>
      <c r="AN40" s="3">
        <v>45406132.109999999</v>
      </c>
      <c r="AO40" s="3">
        <v>16463660</v>
      </c>
      <c r="AP40" s="3">
        <v>190450</v>
      </c>
      <c r="AQ40" s="3">
        <v>0</v>
      </c>
      <c r="AR40" s="4">
        <v>0</v>
      </c>
      <c r="AS40" s="3">
        <v>9700100</v>
      </c>
      <c r="AT40" s="3">
        <v>855800</v>
      </c>
      <c r="AU40" s="3">
        <v>2070661.57</v>
      </c>
      <c r="AV40" s="3">
        <v>838966</v>
      </c>
      <c r="AW40" s="3">
        <v>11671697.85</v>
      </c>
      <c r="AX40" s="4">
        <v>0</v>
      </c>
      <c r="AY40" s="4">
        <v>0</v>
      </c>
      <c r="AZ40" s="3">
        <v>2471416.0299999998</v>
      </c>
      <c r="BA40" s="3">
        <v>102509868.5</v>
      </c>
      <c r="BB40" s="3">
        <v>33357614</v>
      </c>
      <c r="BC40" s="3">
        <v>7923253.4199999999</v>
      </c>
      <c r="BD40" s="4">
        <v>0</v>
      </c>
      <c r="BE40" s="4">
        <v>0</v>
      </c>
      <c r="BF40" s="3">
        <v>103045</v>
      </c>
      <c r="BG40" s="3">
        <v>0</v>
      </c>
      <c r="BH40" s="3">
        <v>291450.25</v>
      </c>
      <c r="BI40" s="4">
        <v>0</v>
      </c>
      <c r="BJ40" s="4">
        <v>0</v>
      </c>
      <c r="BK40" s="3">
        <v>3672954</v>
      </c>
      <c r="BL40" s="3">
        <v>579060</v>
      </c>
      <c r="BM40" s="4">
        <v>0</v>
      </c>
      <c r="BN40" s="3">
        <v>0</v>
      </c>
      <c r="BO40" s="3">
        <v>240223.5</v>
      </c>
      <c r="BP40" s="3">
        <v>1074550</v>
      </c>
      <c r="BQ40" s="3">
        <v>3807162</v>
      </c>
      <c r="BR40" s="3">
        <v>11425637.6</v>
      </c>
      <c r="BS40" s="3">
        <v>5920842</v>
      </c>
      <c r="BT40" s="3">
        <v>3169291</v>
      </c>
      <c r="BU40" s="3">
        <v>0</v>
      </c>
      <c r="BV40" s="3">
        <v>14253711.01</v>
      </c>
      <c r="BW40" s="3">
        <v>15623689.75</v>
      </c>
      <c r="BX40" s="4">
        <v>0</v>
      </c>
    </row>
    <row r="41" spans="1:76" x14ac:dyDescent="0.25">
      <c r="A41" s="2">
        <v>44834</v>
      </c>
      <c r="B41" t="s">
        <v>92</v>
      </c>
      <c r="C41" t="s">
        <v>93</v>
      </c>
      <c r="D41" s="4">
        <v>0</v>
      </c>
      <c r="E41" s="3">
        <v>18383034.129999999</v>
      </c>
      <c r="F41" s="3">
        <v>31625432.57</v>
      </c>
      <c r="G41" s="3">
        <v>11199860.99</v>
      </c>
      <c r="H41" s="3">
        <v>38433617</v>
      </c>
      <c r="I41" s="3">
        <v>21074.080000000002</v>
      </c>
      <c r="J41" s="4">
        <v>0</v>
      </c>
      <c r="K41" s="3">
        <v>31155547.390000001</v>
      </c>
      <c r="L41" s="4">
        <v>0</v>
      </c>
      <c r="M41" s="4">
        <v>0</v>
      </c>
      <c r="N41" s="3">
        <v>5251212</v>
      </c>
      <c r="O41" s="3">
        <v>9968893.3300000001</v>
      </c>
      <c r="P41" s="3">
        <v>58285</v>
      </c>
      <c r="Q41" s="4">
        <v>0</v>
      </c>
      <c r="R41" s="4">
        <v>0</v>
      </c>
      <c r="S41" s="3">
        <v>9258083</v>
      </c>
      <c r="T41" s="3">
        <v>620118.11</v>
      </c>
      <c r="U41" s="3">
        <v>1413304.67</v>
      </c>
      <c r="V41" s="3">
        <v>56384756.600000001</v>
      </c>
      <c r="W41" s="4">
        <v>0</v>
      </c>
      <c r="X41" s="3">
        <v>2265568.59</v>
      </c>
      <c r="Y41" s="3">
        <v>1161289.23</v>
      </c>
      <c r="Z41" s="3">
        <v>0</v>
      </c>
      <c r="AA41" s="4">
        <v>0</v>
      </c>
      <c r="AB41" s="3">
        <v>2117251.5499999998</v>
      </c>
      <c r="AC41" s="3">
        <v>7339766</v>
      </c>
      <c r="AD41" s="3">
        <v>3445804.51</v>
      </c>
      <c r="AE41" s="4">
        <v>0</v>
      </c>
      <c r="AF41" s="4">
        <v>0</v>
      </c>
      <c r="AG41" s="3">
        <v>445113.65</v>
      </c>
      <c r="AH41" s="3">
        <v>114798.83</v>
      </c>
      <c r="AI41" s="3">
        <v>384628.34</v>
      </c>
      <c r="AJ41" s="3">
        <v>1145755.27</v>
      </c>
      <c r="AK41" s="3">
        <v>8085689.6799999997</v>
      </c>
      <c r="AL41" s="4">
        <v>0</v>
      </c>
      <c r="AM41" s="3">
        <v>817380.23</v>
      </c>
      <c r="AN41" s="3">
        <v>538485</v>
      </c>
      <c r="AO41" s="3">
        <v>546108.06999999995</v>
      </c>
      <c r="AP41" s="3">
        <v>171358.58</v>
      </c>
      <c r="AQ41" s="3">
        <v>0</v>
      </c>
      <c r="AR41" s="4">
        <v>0</v>
      </c>
      <c r="AS41" s="3">
        <v>2193565.2200000002</v>
      </c>
      <c r="AT41" s="3">
        <v>446520</v>
      </c>
      <c r="AU41" s="3">
        <v>3728804.81</v>
      </c>
      <c r="AV41" s="4">
        <v>0</v>
      </c>
      <c r="AW41" s="3">
        <v>240858.46</v>
      </c>
      <c r="AX41" s="4">
        <v>0</v>
      </c>
      <c r="AY41" s="4">
        <v>0</v>
      </c>
      <c r="AZ41" s="3">
        <v>481197</v>
      </c>
      <c r="BA41" s="3">
        <v>36672436.93</v>
      </c>
      <c r="BB41" s="4">
        <v>0</v>
      </c>
      <c r="BC41" s="3">
        <v>305616.76</v>
      </c>
      <c r="BD41" s="4">
        <v>0</v>
      </c>
      <c r="BE41" s="4">
        <v>0</v>
      </c>
      <c r="BF41" s="3">
        <v>7078844.1399999997</v>
      </c>
      <c r="BG41" s="4">
        <v>0</v>
      </c>
      <c r="BH41" s="3">
        <v>446440.28</v>
      </c>
      <c r="BI41" s="3">
        <v>1716605</v>
      </c>
      <c r="BJ41" s="4">
        <v>0</v>
      </c>
      <c r="BK41" s="3">
        <v>9551539.2200000007</v>
      </c>
      <c r="BL41" s="3">
        <v>1175552</v>
      </c>
      <c r="BM41" s="3">
        <v>5822490.6900000004</v>
      </c>
      <c r="BN41" s="4">
        <v>0</v>
      </c>
      <c r="BO41" s="3">
        <v>14773925.92</v>
      </c>
      <c r="BP41" s="3">
        <v>635147.89</v>
      </c>
      <c r="BQ41" s="3">
        <v>2016178.44</v>
      </c>
      <c r="BR41" s="3">
        <v>503919.81</v>
      </c>
      <c r="BS41" s="3">
        <v>26393612</v>
      </c>
      <c r="BT41" s="3">
        <v>342767</v>
      </c>
      <c r="BU41" s="3">
        <v>0</v>
      </c>
      <c r="BV41" s="3">
        <v>7407737.5099999998</v>
      </c>
      <c r="BW41" s="3">
        <v>410634.66</v>
      </c>
      <c r="BX41" s="4">
        <v>0</v>
      </c>
    </row>
    <row r="42" spans="1:76" x14ac:dyDescent="0.25">
      <c r="A42" s="2">
        <v>44834</v>
      </c>
      <c r="B42" t="s">
        <v>94</v>
      </c>
      <c r="C42" t="s">
        <v>95</v>
      </c>
      <c r="D42" s="3">
        <v>49047218.259999998</v>
      </c>
      <c r="E42" s="3">
        <v>74415968.540000007</v>
      </c>
      <c r="F42" s="3">
        <v>17139179.32</v>
      </c>
      <c r="G42" s="3">
        <v>48647968.75</v>
      </c>
      <c r="H42" s="3">
        <v>3282986.34</v>
      </c>
      <c r="I42" s="3">
        <v>1012660</v>
      </c>
      <c r="J42" s="3">
        <v>14643266.439999999</v>
      </c>
      <c r="K42" s="3">
        <v>8266959.0800000001</v>
      </c>
      <c r="L42" s="3">
        <v>0</v>
      </c>
      <c r="M42" s="3">
        <v>0</v>
      </c>
      <c r="N42" s="3">
        <v>271379</v>
      </c>
      <c r="O42" s="3">
        <v>564072.75</v>
      </c>
      <c r="P42" s="3">
        <v>13182036.25</v>
      </c>
      <c r="Q42" s="3">
        <v>2405858.25</v>
      </c>
      <c r="R42" s="3">
        <v>6622625.8899999997</v>
      </c>
      <c r="S42" s="3">
        <v>108708.6</v>
      </c>
      <c r="T42" s="3">
        <v>6755790.8700000001</v>
      </c>
      <c r="U42" s="3">
        <v>9507257.6999999993</v>
      </c>
      <c r="V42" s="3">
        <v>1798604.75</v>
      </c>
      <c r="W42" s="3">
        <v>23144.47</v>
      </c>
      <c r="X42" s="3">
        <v>366949.49</v>
      </c>
      <c r="Y42" s="3">
        <v>3539396.03</v>
      </c>
      <c r="Z42" s="3">
        <v>28908304.309999999</v>
      </c>
      <c r="AA42" s="3">
        <v>3310849.76</v>
      </c>
      <c r="AB42" s="3">
        <v>21124740.98</v>
      </c>
      <c r="AC42" s="3">
        <v>4731897</v>
      </c>
      <c r="AD42" s="3">
        <v>6694293.8899999997</v>
      </c>
      <c r="AE42" s="3">
        <v>16491531.91</v>
      </c>
      <c r="AF42" s="3">
        <v>1984851.04</v>
      </c>
      <c r="AG42" s="3">
        <v>737461.7</v>
      </c>
      <c r="AH42" s="3">
        <v>290368.01</v>
      </c>
      <c r="AI42" s="3">
        <v>203187</v>
      </c>
      <c r="AJ42" s="3">
        <v>436130.99</v>
      </c>
      <c r="AK42" s="3">
        <v>411621.74</v>
      </c>
      <c r="AL42" s="3">
        <v>382652.5</v>
      </c>
      <c r="AM42" s="3">
        <v>477254.58</v>
      </c>
      <c r="AN42" s="3">
        <v>539974.37</v>
      </c>
      <c r="AO42" s="3">
        <v>249309.1</v>
      </c>
      <c r="AP42" s="3">
        <v>636165.56000000006</v>
      </c>
      <c r="AQ42" s="3">
        <v>326211.90999999997</v>
      </c>
      <c r="AR42" s="3">
        <v>513020.51</v>
      </c>
      <c r="AS42" s="3">
        <v>231477</v>
      </c>
      <c r="AT42" s="3">
        <v>39416.080000000002</v>
      </c>
      <c r="AU42" s="3">
        <v>106496</v>
      </c>
      <c r="AV42" s="3">
        <v>224990.5</v>
      </c>
      <c r="AW42" s="3">
        <v>3479845.77</v>
      </c>
      <c r="AX42" s="3">
        <v>6037277.2400000002</v>
      </c>
      <c r="AY42" s="3">
        <v>170003.66</v>
      </c>
      <c r="AZ42" s="3">
        <v>4327187.16</v>
      </c>
      <c r="BA42" s="3">
        <v>6540470.25</v>
      </c>
      <c r="BB42" s="3">
        <v>3209823.8</v>
      </c>
      <c r="BC42" s="3">
        <v>6468873.5199999996</v>
      </c>
      <c r="BD42" s="3">
        <v>26411779.670000002</v>
      </c>
      <c r="BE42" s="3">
        <v>4113840.82</v>
      </c>
      <c r="BF42" s="3">
        <v>3458871.77</v>
      </c>
      <c r="BG42" s="3">
        <v>1866382.51</v>
      </c>
      <c r="BH42" s="3">
        <v>6675850.0099999998</v>
      </c>
      <c r="BI42" s="3">
        <v>2427621.98</v>
      </c>
      <c r="BJ42" s="3">
        <v>939874</v>
      </c>
      <c r="BK42" s="3">
        <v>997969.26</v>
      </c>
      <c r="BL42" s="3">
        <v>573155.37</v>
      </c>
      <c r="BM42" s="3">
        <v>3344479.05</v>
      </c>
      <c r="BN42" s="3">
        <v>11816978.1</v>
      </c>
      <c r="BO42" s="3">
        <v>731669.74</v>
      </c>
      <c r="BP42" s="3">
        <v>402044</v>
      </c>
      <c r="BQ42" s="3">
        <v>501728.05</v>
      </c>
      <c r="BR42" s="3">
        <v>31869</v>
      </c>
      <c r="BS42" s="3">
        <v>8977875.5899999999</v>
      </c>
      <c r="BT42" s="3">
        <v>5281810.2</v>
      </c>
      <c r="BU42" s="3">
        <v>168929.9</v>
      </c>
      <c r="BV42" s="3">
        <v>2410505.36</v>
      </c>
      <c r="BW42" s="3">
        <v>1497460.35</v>
      </c>
      <c r="BX42" s="3">
        <v>141325.04</v>
      </c>
    </row>
    <row r="43" spans="1:76" x14ac:dyDescent="0.25">
      <c r="A43" s="2">
        <v>44834</v>
      </c>
      <c r="B43" t="s">
        <v>96</v>
      </c>
      <c r="C43" t="s">
        <v>97</v>
      </c>
      <c r="D43" s="3">
        <v>40082738.100000001</v>
      </c>
      <c r="E43" s="3">
        <v>156409415.94999999</v>
      </c>
      <c r="F43" s="3">
        <v>14022964.9</v>
      </c>
      <c r="G43" s="3">
        <v>32374172.25</v>
      </c>
      <c r="H43" s="3">
        <v>2003231.31</v>
      </c>
      <c r="I43" s="3">
        <v>1172890</v>
      </c>
      <c r="J43" s="3">
        <v>11980854.380000001</v>
      </c>
      <c r="K43" s="3">
        <v>13190721.57</v>
      </c>
      <c r="L43" s="3">
        <v>0</v>
      </c>
      <c r="M43" s="3">
        <v>0</v>
      </c>
      <c r="N43" s="3">
        <v>10503</v>
      </c>
      <c r="O43" s="3">
        <v>300061.25</v>
      </c>
      <c r="P43" s="3">
        <v>12045281</v>
      </c>
      <c r="Q43" s="3">
        <v>719917.5</v>
      </c>
      <c r="R43" s="3">
        <v>1973758.8</v>
      </c>
      <c r="S43" s="3">
        <v>71235.94</v>
      </c>
      <c r="T43" s="3">
        <v>6969526.9900000002</v>
      </c>
      <c r="U43" s="3">
        <v>3918656.86</v>
      </c>
      <c r="V43" s="3">
        <v>861009.75</v>
      </c>
      <c r="W43" s="4">
        <v>0</v>
      </c>
      <c r="X43" s="3">
        <v>7030.75</v>
      </c>
      <c r="Y43" s="3">
        <v>14581495.689999999</v>
      </c>
      <c r="Z43" s="3">
        <v>26668902.539999999</v>
      </c>
      <c r="AA43" s="3">
        <v>874274.47</v>
      </c>
      <c r="AB43" s="3">
        <v>23863700.329999998</v>
      </c>
      <c r="AC43" s="3">
        <v>801903</v>
      </c>
      <c r="AD43" s="3">
        <v>12746298.720000001</v>
      </c>
      <c r="AE43" s="3">
        <v>96539580.390000001</v>
      </c>
      <c r="AF43" s="3">
        <v>5482505.5599999996</v>
      </c>
      <c r="AG43" s="3">
        <v>358985.15</v>
      </c>
      <c r="AH43" s="3">
        <v>22253.5</v>
      </c>
      <c r="AI43" s="3">
        <v>197677.6</v>
      </c>
      <c r="AJ43" s="3">
        <v>295375.94</v>
      </c>
      <c r="AK43" s="3">
        <v>229389.81</v>
      </c>
      <c r="AL43" s="3">
        <v>54752.3</v>
      </c>
      <c r="AM43" s="3">
        <v>238304</v>
      </c>
      <c r="AN43" s="3">
        <v>377527.53</v>
      </c>
      <c r="AO43" s="3">
        <v>141407.04000000001</v>
      </c>
      <c r="AP43" s="3">
        <v>394289.65</v>
      </c>
      <c r="AQ43" s="3">
        <v>186103.14</v>
      </c>
      <c r="AR43" s="3">
        <v>124777.42</v>
      </c>
      <c r="AS43" s="3">
        <v>83691.25</v>
      </c>
      <c r="AT43" s="3">
        <v>993</v>
      </c>
      <c r="AU43" s="3">
        <v>17000</v>
      </c>
      <c r="AV43" s="3">
        <v>0</v>
      </c>
      <c r="AW43" s="3">
        <v>21805850.609999999</v>
      </c>
      <c r="AX43" s="3">
        <v>9424236.3599999994</v>
      </c>
      <c r="AY43" s="3">
        <v>46148.01</v>
      </c>
      <c r="AZ43" s="3">
        <v>209972.63</v>
      </c>
      <c r="BA43" s="3">
        <v>9178503.5399999991</v>
      </c>
      <c r="BB43" s="3">
        <v>16269384.02</v>
      </c>
      <c r="BC43" s="3">
        <v>1343480.93</v>
      </c>
      <c r="BD43" s="3">
        <v>66304782.659999996</v>
      </c>
      <c r="BE43" s="3">
        <v>3408165.36</v>
      </c>
      <c r="BF43" s="3">
        <v>67462.41</v>
      </c>
      <c r="BG43" s="3">
        <v>952493</v>
      </c>
      <c r="BH43" s="3">
        <v>656368.19999999995</v>
      </c>
      <c r="BI43" s="3">
        <v>437701.94</v>
      </c>
      <c r="BJ43" s="3">
        <v>2068435.55</v>
      </c>
      <c r="BK43" s="3">
        <v>496057.93</v>
      </c>
      <c r="BL43" s="3">
        <v>560619.98</v>
      </c>
      <c r="BM43" s="3">
        <v>918744.3</v>
      </c>
      <c r="BN43" s="3">
        <v>5278728.5999999996</v>
      </c>
      <c r="BO43" s="3">
        <v>209712.88</v>
      </c>
      <c r="BP43" s="3">
        <v>89570.5</v>
      </c>
      <c r="BQ43" s="3">
        <v>3406174.76</v>
      </c>
      <c r="BR43" s="3">
        <v>73917.009999999995</v>
      </c>
      <c r="BS43" s="3">
        <v>2270183.75</v>
      </c>
      <c r="BT43" s="3">
        <v>6604421.4000000004</v>
      </c>
      <c r="BU43" s="3">
        <v>418156.04</v>
      </c>
      <c r="BV43" s="3">
        <v>64733.02</v>
      </c>
      <c r="BW43" s="3">
        <v>2983547.46</v>
      </c>
      <c r="BX43" s="3">
        <v>-421194.5</v>
      </c>
    </row>
    <row r="44" spans="1:76" x14ac:dyDescent="0.25">
      <c r="A44" s="2">
        <v>44834</v>
      </c>
      <c r="B44" t="s">
        <v>98</v>
      </c>
      <c r="C44" t="s">
        <v>99</v>
      </c>
      <c r="D44" s="3">
        <v>9562582.6999999993</v>
      </c>
      <c r="E44" s="3">
        <v>492875.42</v>
      </c>
      <c r="F44" s="3">
        <v>5152628</v>
      </c>
      <c r="G44" s="3">
        <v>1681085.5</v>
      </c>
      <c r="H44" s="3">
        <v>619379.94999999995</v>
      </c>
      <c r="I44" s="3">
        <v>12169.25</v>
      </c>
      <c r="J44" s="3">
        <v>779952.5</v>
      </c>
      <c r="K44" s="3">
        <v>258914</v>
      </c>
      <c r="L44" s="3">
        <v>37105.75</v>
      </c>
      <c r="M44" s="3">
        <v>503577.97</v>
      </c>
      <c r="N44" s="3">
        <v>93049</v>
      </c>
      <c r="O44" s="4">
        <v>0</v>
      </c>
      <c r="P44" s="3">
        <v>156983</v>
      </c>
      <c r="Q44" s="3">
        <v>70497</v>
      </c>
      <c r="R44" s="3">
        <v>5771</v>
      </c>
      <c r="S44" s="4">
        <v>0</v>
      </c>
      <c r="T44" s="3">
        <v>52827.5</v>
      </c>
      <c r="U44" s="3">
        <v>3930444</v>
      </c>
      <c r="V44" s="3">
        <v>215930.75</v>
      </c>
      <c r="W44" s="4">
        <v>0</v>
      </c>
      <c r="X44" s="3">
        <v>9854.3799999999992</v>
      </c>
      <c r="Y44" s="3">
        <v>194198.14</v>
      </c>
      <c r="Z44" s="4">
        <v>0</v>
      </c>
      <c r="AA44" s="4">
        <v>0</v>
      </c>
      <c r="AB44" s="3">
        <v>443258.2</v>
      </c>
      <c r="AC44" s="3">
        <v>337400.5</v>
      </c>
      <c r="AD44" s="3">
        <v>153719</v>
      </c>
      <c r="AE44" s="3">
        <v>80751.25</v>
      </c>
      <c r="AF44" s="4">
        <v>0</v>
      </c>
      <c r="AG44" s="3">
        <v>0</v>
      </c>
      <c r="AH44" s="4">
        <v>0</v>
      </c>
      <c r="AI44" s="4">
        <v>0</v>
      </c>
      <c r="AJ44" s="4">
        <v>0</v>
      </c>
      <c r="AK44" s="3">
        <v>2222</v>
      </c>
      <c r="AL44" s="3">
        <v>0</v>
      </c>
      <c r="AM44" s="4">
        <v>0</v>
      </c>
      <c r="AN44" s="4">
        <v>0</v>
      </c>
      <c r="AO44" s="3">
        <v>28728</v>
      </c>
      <c r="AP44" s="3">
        <v>161447.75</v>
      </c>
      <c r="AQ44" s="4">
        <v>0</v>
      </c>
      <c r="AR44" s="4">
        <v>0</v>
      </c>
      <c r="AS44" s="3">
        <v>0</v>
      </c>
      <c r="AT44" s="4">
        <v>0</v>
      </c>
      <c r="AU44" s="3">
        <v>16653</v>
      </c>
      <c r="AV44" s="4">
        <v>0</v>
      </c>
      <c r="AW44" s="3">
        <v>17258.97</v>
      </c>
      <c r="AX44" s="3">
        <v>5586934.25</v>
      </c>
      <c r="AY44" s="3">
        <v>159925</v>
      </c>
      <c r="AZ44" s="3">
        <v>321660</v>
      </c>
      <c r="BA44" s="3">
        <v>368974.23</v>
      </c>
      <c r="BB44" s="3">
        <v>36096.75</v>
      </c>
      <c r="BC44" s="3">
        <v>117567</v>
      </c>
      <c r="BD44" s="3">
        <v>10779522.67</v>
      </c>
      <c r="BE44" s="3">
        <v>535464</v>
      </c>
      <c r="BF44" s="4">
        <v>0</v>
      </c>
      <c r="BG44" s="3">
        <v>78544</v>
      </c>
      <c r="BH44" s="3">
        <v>434466.5</v>
      </c>
      <c r="BI44" s="4">
        <v>0</v>
      </c>
      <c r="BJ44" s="4">
        <v>0</v>
      </c>
      <c r="BK44" s="4">
        <v>0</v>
      </c>
      <c r="BL44" s="4">
        <v>0</v>
      </c>
      <c r="BM44" s="3">
        <v>892497.76</v>
      </c>
      <c r="BN44" s="3">
        <v>3763832.58</v>
      </c>
      <c r="BO44" s="3">
        <v>372174.1</v>
      </c>
      <c r="BP44" s="4">
        <v>0</v>
      </c>
      <c r="BQ44" s="4">
        <v>0</v>
      </c>
      <c r="BR44" s="3">
        <v>2894513.42</v>
      </c>
      <c r="BS44" s="3">
        <v>30060</v>
      </c>
      <c r="BT44" s="4">
        <v>0</v>
      </c>
      <c r="BU44" s="3">
        <v>28578.37</v>
      </c>
      <c r="BV44" s="3">
        <v>22366</v>
      </c>
      <c r="BW44" s="3">
        <v>210</v>
      </c>
      <c r="BX44" s="3">
        <v>6973</v>
      </c>
    </row>
    <row r="45" spans="1:76" x14ac:dyDescent="0.25">
      <c r="A45" s="2">
        <v>44834</v>
      </c>
      <c r="B45" t="s">
        <v>100</v>
      </c>
      <c r="C45" t="s">
        <v>101</v>
      </c>
      <c r="D45" s="3">
        <v>42037208.299999997</v>
      </c>
      <c r="E45" s="3">
        <v>12457727.460000001</v>
      </c>
      <c r="F45" s="3">
        <v>9690648.1500000004</v>
      </c>
      <c r="G45" s="3">
        <v>12967018.289999999</v>
      </c>
      <c r="H45" s="3">
        <v>4410441.7699999996</v>
      </c>
      <c r="I45" s="3">
        <v>3834760</v>
      </c>
      <c r="J45" s="3">
        <v>2051407.75</v>
      </c>
      <c r="K45" s="3">
        <v>2716504.6</v>
      </c>
      <c r="L45" s="3">
        <v>270839.5</v>
      </c>
      <c r="M45" s="3">
        <v>3390274.02</v>
      </c>
      <c r="N45" s="3">
        <v>893</v>
      </c>
      <c r="O45" s="4">
        <v>0</v>
      </c>
      <c r="P45" s="3">
        <v>436022.25</v>
      </c>
      <c r="Q45" s="3">
        <v>15003</v>
      </c>
      <c r="R45" s="3">
        <v>76306.75</v>
      </c>
      <c r="S45" s="4">
        <v>0</v>
      </c>
      <c r="T45" s="4">
        <v>0</v>
      </c>
      <c r="U45" s="3">
        <v>2266556.5</v>
      </c>
      <c r="V45" s="3">
        <v>309015.75</v>
      </c>
      <c r="W45" s="4">
        <v>0</v>
      </c>
      <c r="X45" s="4">
        <v>0</v>
      </c>
      <c r="Y45" s="3">
        <v>222065.5</v>
      </c>
      <c r="Z45" s="3">
        <v>38534</v>
      </c>
      <c r="AA45" s="4">
        <v>0</v>
      </c>
      <c r="AB45" s="3">
        <v>1880150</v>
      </c>
      <c r="AC45" s="4">
        <v>0</v>
      </c>
      <c r="AD45" s="3">
        <v>370153.25</v>
      </c>
      <c r="AE45" s="3">
        <v>284151.75</v>
      </c>
      <c r="AF45" s="4">
        <v>0</v>
      </c>
      <c r="AG45" s="3">
        <v>0</v>
      </c>
      <c r="AH45" s="4">
        <v>0</v>
      </c>
      <c r="AI45" s="4">
        <v>0</v>
      </c>
      <c r="AJ45" s="3">
        <v>0</v>
      </c>
      <c r="AK45" s="3">
        <v>0</v>
      </c>
      <c r="AL45" s="3">
        <v>0</v>
      </c>
      <c r="AM45" s="4">
        <v>0</v>
      </c>
      <c r="AN45" s="4">
        <v>0</v>
      </c>
      <c r="AO45" s="3">
        <v>28535</v>
      </c>
      <c r="AP45" s="3">
        <v>850447</v>
      </c>
      <c r="AQ45" s="4">
        <v>0</v>
      </c>
      <c r="AR45" s="4">
        <v>0</v>
      </c>
      <c r="AS45" s="4">
        <v>0</v>
      </c>
      <c r="AT45" s="4">
        <v>0</v>
      </c>
      <c r="AU45" s="3">
        <v>39143</v>
      </c>
      <c r="AV45" s="4">
        <v>0</v>
      </c>
      <c r="AW45" s="3">
        <v>26498</v>
      </c>
      <c r="AX45" s="3">
        <v>10428570.5</v>
      </c>
      <c r="AY45" s="3">
        <v>7506119</v>
      </c>
      <c r="AZ45" s="3">
        <v>10141032.4</v>
      </c>
      <c r="BA45" s="3">
        <v>932844.55</v>
      </c>
      <c r="BB45" s="3">
        <v>142538.45000000001</v>
      </c>
      <c r="BC45" s="3">
        <v>22393.599999999999</v>
      </c>
      <c r="BD45" s="3">
        <v>1028203.99</v>
      </c>
      <c r="BE45" s="3">
        <v>865066</v>
      </c>
      <c r="BF45" s="3">
        <v>1607361.6</v>
      </c>
      <c r="BG45" s="3">
        <v>100755</v>
      </c>
      <c r="BH45" s="3">
        <v>1648109.6</v>
      </c>
      <c r="BI45" s="4">
        <v>0</v>
      </c>
      <c r="BJ45" s="4">
        <v>0</v>
      </c>
      <c r="BK45" s="4">
        <v>0</v>
      </c>
      <c r="BL45" s="4">
        <v>0</v>
      </c>
      <c r="BM45" s="3">
        <v>140204</v>
      </c>
      <c r="BN45" s="3">
        <v>2817945.33</v>
      </c>
      <c r="BO45" s="3">
        <v>145152</v>
      </c>
      <c r="BP45" s="4">
        <v>0</v>
      </c>
      <c r="BQ45" s="3">
        <v>19461</v>
      </c>
      <c r="BR45" s="3">
        <v>5139.12</v>
      </c>
      <c r="BS45" s="3">
        <v>7640.2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2">
        <v>44834</v>
      </c>
      <c r="B46" t="s">
        <v>102</v>
      </c>
      <c r="C46" t="s">
        <v>103</v>
      </c>
      <c r="D46" s="3">
        <v>4973599.05</v>
      </c>
      <c r="E46" s="3">
        <v>850925.52</v>
      </c>
      <c r="F46" s="3">
        <v>1256311</v>
      </c>
      <c r="G46" s="3">
        <v>3724319.66</v>
      </c>
      <c r="H46" s="3">
        <v>6456252.3499999996</v>
      </c>
      <c r="I46" s="3">
        <v>488065.1</v>
      </c>
      <c r="J46" s="3">
        <v>5095244</v>
      </c>
      <c r="K46" s="3">
        <v>3213567.7</v>
      </c>
      <c r="L46" s="3">
        <v>401735.96</v>
      </c>
      <c r="M46" s="3">
        <v>763363</v>
      </c>
      <c r="N46" s="3">
        <v>3763078.3</v>
      </c>
      <c r="O46" s="3">
        <v>95949.27</v>
      </c>
      <c r="P46" s="3">
        <v>764592.47</v>
      </c>
      <c r="Q46" s="3">
        <v>359158</v>
      </c>
      <c r="R46" s="3">
        <v>487264.43</v>
      </c>
      <c r="S46" s="3">
        <v>62228.75</v>
      </c>
      <c r="T46" s="3">
        <v>485048</v>
      </c>
      <c r="U46" s="3">
        <v>1540996</v>
      </c>
      <c r="V46" s="3">
        <v>660561.30000000005</v>
      </c>
      <c r="W46" s="3">
        <v>13162.5</v>
      </c>
      <c r="X46" s="3">
        <v>5378.42</v>
      </c>
      <c r="Y46" s="3">
        <v>519185.65</v>
      </c>
      <c r="Z46" s="3">
        <v>1532604</v>
      </c>
      <c r="AA46" s="3">
        <v>60936.42</v>
      </c>
      <c r="AB46" s="3">
        <v>790813.26</v>
      </c>
      <c r="AC46" s="3">
        <v>271271</v>
      </c>
      <c r="AD46" s="3">
        <v>404376.6</v>
      </c>
      <c r="AE46" s="3">
        <v>375656.44</v>
      </c>
      <c r="AF46" s="3">
        <v>253739.76</v>
      </c>
      <c r="AG46" s="3">
        <v>298172</v>
      </c>
      <c r="AH46" s="3">
        <v>103532.8</v>
      </c>
      <c r="AI46" s="3">
        <v>57784</v>
      </c>
      <c r="AJ46" s="3">
        <v>38403.5</v>
      </c>
      <c r="AK46" s="3">
        <v>36346</v>
      </c>
      <c r="AL46" s="3">
        <v>280502</v>
      </c>
      <c r="AM46" s="3">
        <v>72896</v>
      </c>
      <c r="AN46" s="3">
        <v>152190</v>
      </c>
      <c r="AO46" s="3">
        <v>53175</v>
      </c>
      <c r="AP46" s="3">
        <v>213674</v>
      </c>
      <c r="AQ46" s="3">
        <v>85847</v>
      </c>
      <c r="AR46" s="3">
        <v>9425</v>
      </c>
      <c r="AS46" s="3">
        <v>42374</v>
      </c>
      <c r="AT46" s="3">
        <v>169437.85</v>
      </c>
      <c r="AU46" s="3">
        <v>70640.429999999993</v>
      </c>
      <c r="AV46" s="3">
        <v>10600</v>
      </c>
      <c r="AW46" s="3">
        <v>242439.57</v>
      </c>
      <c r="AX46" s="3">
        <v>213956.7</v>
      </c>
      <c r="AY46" s="3">
        <v>378194.29</v>
      </c>
      <c r="AZ46" s="3">
        <v>3823190.61</v>
      </c>
      <c r="BA46" s="3">
        <v>1072487.19</v>
      </c>
      <c r="BB46" s="3">
        <v>553573.77</v>
      </c>
      <c r="BC46" s="3">
        <v>1355992.22</v>
      </c>
      <c r="BD46" s="3">
        <v>293749.21999999997</v>
      </c>
      <c r="BE46" s="3">
        <v>50826.61</v>
      </c>
      <c r="BF46" s="3">
        <v>62010</v>
      </c>
      <c r="BG46" s="3">
        <v>34825</v>
      </c>
      <c r="BH46" s="3">
        <v>144489.04999999999</v>
      </c>
      <c r="BI46" s="3">
        <v>82849.350000000006</v>
      </c>
      <c r="BJ46" s="3">
        <v>412318.51</v>
      </c>
      <c r="BK46" s="3">
        <v>548964.53</v>
      </c>
      <c r="BL46" s="3">
        <v>648444.25</v>
      </c>
      <c r="BM46" s="3">
        <v>178382.6</v>
      </c>
      <c r="BN46" s="3">
        <v>6507335.1200000001</v>
      </c>
      <c r="BO46" s="3">
        <v>70028</v>
      </c>
      <c r="BP46" s="3">
        <v>85439</v>
      </c>
      <c r="BQ46" s="3">
        <v>35448</v>
      </c>
      <c r="BR46" s="3">
        <v>60447.54</v>
      </c>
      <c r="BS46" s="3">
        <v>209066.92</v>
      </c>
      <c r="BT46" s="3">
        <v>115656.25</v>
      </c>
      <c r="BU46" s="3">
        <v>19775.46</v>
      </c>
      <c r="BV46" s="3">
        <v>33931.360000000001</v>
      </c>
      <c r="BW46" s="3">
        <v>104347.19</v>
      </c>
      <c r="BX46" s="3">
        <v>33026.800000000003</v>
      </c>
    </row>
    <row r="47" spans="1:76" x14ac:dyDescent="0.25">
      <c r="A47" s="2">
        <v>44834</v>
      </c>
      <c r="B47" t="s">
        <v>104</v>
      </c>
      <c r="C47" t="s">
        <v>105</v>
      </c>
      <c r="D47" s="3">
        <v>23457877.75</v>
      </c>
      <c r="E47" s="3">
        <v>3647424.61</v>
      </c>
      <c r="F47" s="3">
        <v>1210712.5</v>
      </c>
      <c r="G47" s="3">
        <v>6367179.75</v>
      </c>
      <c r="H47" s="3">
        <v>2897619.45</v>
      </c>
      <c r="I47" s="3">
        <v>437619.93</v>
      </c>
      <c r="J47" s="3">
        <v>5711440.75</v>
      </c>
      <c r="K47" s="3">
        <v>1001410</v>
      </c>
      <c r="L47" s="3">
        <v>12766398.550000001</v>
      </c>
      <c r="M47" s="3">
        <v>761906.5</v>
      </c>
      <c r="N47" s="3">
        <v>256097</v>
      </c>
      <c r="O47" s="3">
        <v>13850.5</v>
      </c>
      <c r="P47" s="3">
        <v>2896426.3</v>
      </c>
      <c r="Q47" s="3">
        <v>240284</v>
      </c>
      <c r="R47" s="3">
        <v>477453</v>
      </c>
      <c r="S47" s="3">
        <v>2190692</v>
      </c>
      <c r="T47" s="3">
        <v>287739.34999999998</v>
      </c>
      <c r="U47" s="3">
        <v>1585364</v>
      </c>
      <c r="V47" s="3">
        <v>7961039.2800000003</v>
      </c>
      <c r="W47" s="3">
        <v>88766.76</v>
      </c>
      <c r="X47" s="3">
        <v>2767483.12</v>
      </c>
      <c r="Y47" s="3">
        <v>520448.95</v>
      </c>
      <c r="Z47" s="3">
        <v>3325527.4</v>
      </c>
      <c r="AA47" s="3">
        <v>1305788.69</v>
      </c>
      <c r="AB47" s="3">
        <v>2230201.9</v>
      </c>
      <c r="AC47" s="3">
        <v>145848</v>
      </c>
      <c r="AD47" s="3">
        <v>87622.75</v>
      </c>
      <c r="AE47" s="3">
        <v>30806250.690000001</v>
      </c>
      <c r="AF47" s="3">
        <v>4028378</v>
      </c>
      <c r="AG47" s="3">
        <v>95550</v>
      </c>
      <c r="AH47" s="4">
        <v>0</v>
      </c>
      <c r="AI47" s="3">
        <v>342675</v>
      </c>
      <c r="AJ47" s="3">
        <v>3406</v>
      </c>
      <c r="AK47" s="3">
        <v>678672</v>
      </c>
      <c r="AL47" s="3">
        <v>580243</v>
      </c>
      <c r="AM47" s="3">
        <v>24549</v>
      </c>
      <c r="AN47" s="3">
        <v>174124</v>
      </c>
      <c r="AO47" s="3">
        <v>32229</v>
      </c>
      <c r="AP47" s="3">
        <v>112957.5</v>
      </c>
      <c r="AQ47" s="3">
        <v>3226.25</v>
      </c>
      <c r="AR47" s="3">
        <v>10520.5</v>
      </c>
      <c r="AS47" s="3">
        <v>74817</v>
      </c>
      <c r="AT47" s="3">
        <v>246101</v>
      </c>
      <c r="AU47" s="3">
        <v>21673</v>
      </c>
      <c r="AV47" s="3">
        <v>2670</v>
      </c>
      <c r="AW47" s="3">
        <v>32484</v>
      </c>
      <c r="AX47" s="3">
        <v>151786</v>
      </c>
      <c r="AY47" s="4">
        <v>0</v>
      </c>
      <c r="AZ47" s="3">
        <v>642153.5</v>
      </c>
      <c r="BA47" s="3">
        <v>363102.78</v>
      </c>
      <c r="BB47" s="3">
        <v>5601159.7300000004</v>
      </c>
      <c r="BC47" s="3">
        <v>0</v>
      </c>
      <c r="BD47" s="3">
        <v>4895522.01</v>
      </c>
      <c r="BE47" s="3">
        <v>21872</v>
      </c>
      <c r="BF47" s="3">
        <v>700816</v>
      </c>
      <c r="BG47" s="4">
        <v>0</v>
      </c>
      <c r="BH47" s="4">
        <v>0</v>
      </c>
      <c r="BI47" s="4">
        <v>0</v>
      </c>
      <c r="BJ47" s="3">
        <v>131310.74</v>
      </c>
      <c r="BK47" s="4">
        <v>0</v>
      </c>
      <c r="BL47" s="3">
        <v>491866.25</v>
      </c>
      <c r="BM47" s="3">
        <v>89979.5</v>
      </c>
      <c r="BN47" s="3">
        <v>199910.54</v>
      </c>
      <c r="BO47" s="4">
        <v>0</v>
      </c>
      <c r="BP47" s="4">
        <v>0</v>
      </c>
      <c r="BQ47" s="3">
        <v>62236.25</v>
      </c>
      <c r="BR47" s="3">
        <v>15926767.800000001</v>
      </c>
      <c r="BS47" s="3">
        <v>120255</v>
      </c>
      <c r="BT47" s="3">
        <v>41756.75</v>
      </c>
      <c r="BU47" s="4">
        <v>0</v>
      </c>
      <c r="BV47" s="4">
        <v>0</v>
      </c>
      <c r="BW47" s="3">
        <v>797518.27</v>
      </c>
      <c r="BX47" s="3">
        <v>37606.5</v>
      </c>
    </row>
    <row r="48" spans="1:76" x14ac:dyDescent="0.25">
      <c r="A48" s="2">
        <v>44834</v>
      </c>
      <c r="B48" t="s">
        <v>106</v>
      </c>
      <c r="C48" t="s">
        <v>107</v>
      </c>
      <c r="D48" s="3">
        <v>3611717.4</v>
      </c>
      <c r="E48" s="3">
        <v>14012764.300000001</v>
      </c>
      <c r="F48" s="3">
        <v>1312100</v>
      </c>
      <c r="G48" s="3">
        <v>2477823</v>
      </c>
      <c r="H48" s="3">
        <v>3969627.3</v>
      </c>
      <c r="I48" s="3">
        <v>142113</v>
      </c>
      <c r="J48" s="4">
        <v>0</v>
      </c>
      <c r="K48" s="3">
        <v>6415690</v>
      </c>
      <c r="L48" s="3">
        <v>2659474.0499999998</v>
      </c>
      <c r="M48" s="3">
        <v>482400</v>
      </c>
      <c r="N48" s="3">
        <v>42982</v>
      </c>
      <c r="O48" s="3">
        <v>78126.5</v>
      </c>
      <c r="P48" s="3">
        <v>4195281.75</v>
      </c>
      <c r="Q48" s="3">
        <v>1493868.5</v>
      </c>
      <c r="R48" s="3">
        <v>567646</v>
      </c>
      <c r="S48" s="3">
        <v>706393.5</v>
      </c>
      <c r="T48" s="3">
        <v>902749.25</v>
      </c>
      <c r="U48" s="3">
        <v>4825238.5</v>
      </c>
      <c r="V48" s="3">
        <v>356000</v>
      </c>
      <c r="W48" s="3">
        <v>68984</v>
      </c>
      <c r="X48" s="4">
        <v>0</v>
      </c>
      <c r="Y48" s="3">
        <v>490532.16</v>
      </c>
      <c r="Z48" s="3">
        <v>5857151</v>
      </c>
      <c r="AA48" s="4">
        <v>0</v>
      </c>
      <c r="AB48" s="3">
        <v>1038774.55</v>
      </c>
      <c r="AC48" s="3">
        <v>811576.5</v>
      </c>
      <c r="AD48" s="3">
        <v>2548264.25</v>
      </c>
      <c r="AE48" s="3">
        <v>6602267.71</v>
      </c>
      <c r="AF48" s="4">
        <v>0</v>
      </c>
      <c r="AG48" s="3">
        <v>1010761</v>
      </c>
      <c r="AH48" s="3">
        <v>148217</v>
      </c>
      <c r="AI48" s="3">
        <v>111807</v>
      </c>
      <c r="AJ48" s="3">
        <v>254271.67</v>
      </c>
      <c r="AK48" s="3">
        <v>234870</v>
      </c>
      <c r="AL48" s="3">
        <v>140090</v>
      </c>
      <c r="AM48" s="3">
        <v>1800154</v>
      </c>
      <c r="AN48" s="3">
        <v>282083</v>
      </c>
      <c r="AO48" s="3">
        <v>133246</v>
      </c>
      <c r="AP48" s="3">
        <v>84671.25</v>
      </c>
      <c r="AQ48" s="3">
        <v>118943.5</v>
      </c>
      <c r="AR48" s="3">
        <v>58488.92</v>
      </c>
      <c r="AS48" s="3">
        <v>492301</v>
      </c>
      <c r="AT48" s="3">
        <v>200006</v>
      </c>
      <c r="AU48" s="3">
        <v>251342.25</v>
      </c>
      <c r="AV48" s="3">
        <v>0</v>
      </c>
      <c r="AW48" s="3">
        <v>337953.44</v>
      </c>
      <c r="AX48" s="4">
        <v>0</v>
      </c>
      <c r="AY48" s="3">
        <v>229439</v>
      </c>
      <c r="AZ48" s="3">
        <v>4056593.6</v>
      </c>
      <c r="BA48" s="3">
        <v>749645</v>
      </c>
      <c r="BB48" s="3">
        <v>14216303.42</v>
      </c>
      <c r="BC48" s="3">
        <v>833233</v>
      </c>
      <c r="BD48" s="3">
        <v>4985099.84</v>
      </c>
      <c r="BE48" s="3">
        <v>19432.8</v>
      </c>
      <c r="BF48" s="4">
        <v>0</v>
      </c>
      <c r="BG48" s="4">
        <v>0</v>
      </c>
      <c r="BH48" s="3">
        <v>359902.62</v>
      </c>
      <c r="BI48" s="3">
        <v>420042.5</v>
      </c>
      <c r="BJ48" s="3">
        <v>96580</v>
      </c>
      <c r="BK48" s="3">
        <v>594557.5</v>
      </c>
      <c r="BL48" s="3">
        <v>2087875.75</v>
      </c>
      <c r="BM48" s="4">
        <v>0</v>
      </c>
      <c r="BN48" s="3">
        <v>243544.25</v>
      </c>
      <c r="BO48" s="4">
        <v>0</v>
      </c>
      <c r="BP48" s="3">
        <v>492677</v>
      </c>
      <c r="BQ48" s="3">
        <v>330166.40000000002</v>
      </c>
      <c r="BR48" s="3">
        <v>58578</v>
      </c>
      <c r="BS48" s="4">
        <v>0</v>
      </c>
      <c r="BT48" s="4">
        <v>0</v>
      </c>
      <c r="BU48" s="3">
        <v>17929.080000000002</v>
      </c>
      <c r="BV48" s="3">
        <v>94230</v>
      </c>
      <c r="BW48" s="3">
        <v>75721.850000000006</v>
      </c>
      <c r="BX48" s="3">
        <v>66229.5</v>
      </c>
    </row>
    <row r="49" spans="1:76" x14ac:dyDescent="0.25">
      <c r="A49" s="2">
        <v>44834</v>
      </c>
      <c r="B49" t="s">
        <v>108</v>
      </c>
      <c r="C49" t="s">
        <v>109</v>
      </c>
      <c r="D49" s="3">
        <v>4578683.5</v>
      </c>
      <c r="E49" s="3">
        <v>8725312.0999999996</v>
      </c>
      <c r="F49" s="3">
        <v>1293691</v>
      </c>
      <c r="G49" s="3">
        <v>8871663.3599999994</v>
      </c>
      <c r="H49" s="3">
        <v>3703706.31</v>
      </c>
      <c r="I49" s="3">
        <v>41314.949999999997</v>
      </c>
      <c r="J49" s="3">
        <v>0</v>
      </c>
      <c r="K49" s="3">
        <v>5737756</v>
      </c>
      <c r="L49" s="3">
        <v>0</v>
      </c>
      <c r="M49" s="4">
        <v>0</v>
      </c>
      <c r="N49" s="3">
        <v>1589763</v>
      </c>
      <c r="O49" s="3">
        <v>192326</v>
      </c>
      <c r="P49" s="3">
        <v>0</v>
      </c>
      <c r="Q49" s="4">
        <v>0</v>
      </c>
      <c r="R49" s="3">
        <v>20286796.399999999</v>
      </c>
      <c r="S49" s="3">
        <v>1333063</v>
      </c>
      <c r="T49" s="4">
        <v>0</v>
      </c>
      <c r="U49" s="3">
        <v>9686750</v>
      </c>
      <c r="V49" s="3">
        <v>12023.25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3">
        <v>197144.5</v>
      </c>
      <c r="AD49" s="4">
        <v>0</v>
      </c>
      <c r="AE49" s="4">
        <v>0</v>
      </c>
      <c r="AF49" s="4">
        <v>0</v>
      </c>
      <c r="AG49" s="3">
        <v>273763</v>
      </c>
      <c r="AH49" s="3">
        <v>132791</v>
      </c>
      <c r="AI49" s="4">
        <v>0</v>
      </c>
      <c r="AJ49" s="3">
        <v>306465.25</v>
      </c>
      <c r="AK49" s="4">
        <v>0</v>
      </c>
      <c r="AL49" s="3">
        <v>351822</v>
      </c>
      <c r="AM49" s="3">
        <v>0</v>
      </c>
      <c r="AN49" s="3">
        <v>144823</v>
      </c>
      <c r="AO49" s="3">
        <v>0</v>
      </c>
      <c r="AP49" s="4">
        <v>0</v>
      </c>
      <c r="AQ49" s="4">
        <v>0</v>
      </c>
      <c r="AR49" s="3">
        <v>41577.18</v>
      </c>
      <c r="AS49" s="3">
        <v>2477337.6000000001</v>
      </c>
      <c r="AT49" s="3">
        <v>1029423</v>
      </c>
      <c r="AU49" s="3">
        <v>390000</v>
      </c>
      <c r="AV49" s="3">
        <v>0</v>
      </c>
      <c r="AW49" s="4">
        <v>0</v>
      </c>
      <c r="AX49" s="4">
        <v>0</v>
      </c>
      <c r="AY49" s="3">
        <v>1055557.75</v>
      </c>
      <c r="AZ49" s="3">
        <v>276344</v>
      </c>
      <c r="BA49" s="4">
        <v>0</v>
      </c>
      <c r="BB49" s="3">
        <v>139315</v>
      </c>
      <c r="BC49" s="3">
        <v>5149</v>
      </c>
      <c r="BD49" s="3">
        <v>2623173.88</v>
      </c>
      <c r="BE49" s="4">
        <v>0</v>
      </c>
      <c r="BF49" s="4">
        <v>0</v>
      </c>
      <c r="BG49" s="4">
        <v>0</v>
      </c>
      <c r="BH49" s="3">
        <v>59337.9</v>
      </c>
      <c r="BI49" s="4">
        <v>0</v>
      </c>
      <c r="BJ49" s="3">
        <v>0</v>
      </c>
      <c r="BK49" s="3">
        <v>951635.15</v>
      </c>
      <c r="BL49" s="3">
        <v>279392.5</v>
      </c>
      <c r="BM49" s="4">
        <v>0</v>
      </c>
      <c r="BN49" s="4">
        <v>0</v>
      </c>
      <c r="BO49" s="4">
        <v>0</v>
      </c>
      <c r="BP49" s="3">
        <v>1192679.2</v>
      </c>
      <c r="BQ49" s="3">
        <v>497301</v>
      </c>
      <c r="BR49" s="4">
        <v>0</v>
      </c>
      <c r="BS49" s="4">
        <v>0</v>
      </c>
      <c r="BT49" s="4">
        <v>0</v>
      </c>
      <c r="BU49" s="3">
        <v>7596.04</v>
      </c>
      <c r="BV49" s="3">
        <v>355753.6</v>
      </c>
      <c r="BW49" s="3">
        <v>3147</v>
      </c>
      <c r="BX49" s="4">
        <v>0</v>
      </c>
    </row>
    <row r="50" spans="1:76" x14ac:dyDescent="0.25">
      <c r="A50" s="2">
        <v>44834</v>
      </c>
      <c r="B50" t="s">
        <v>110</v>
      </c>
      <c r="C50" t="s">
        <v>111</v>
      </c>
      <c r="D50" s="3">
        <v>76950207.5</v>
      </c>
      <c r="E50" s="3">
        <v>17364629.780000001</v>
      </c>
      <c r="F50" s="3">
        <v>25032597.850000001</v>
      </c>
      <c r="G50" s="3">
        <v>41657346.130000003</v>
      </c>
      <c r="H50" s="3">
        <v>8069593.8499999996</v>
      </c>
      <c r="I50" s="3">
        <v>9412180.6500000004</v>
      </c>
      <c r="J50" s="3">
        <v>38013147.75</v>
      </c>
      <c r="K50" s="3">
        <v>4329137.67</v>
      </c>
      <c r="L50" s="3">
        <v>6702605.6500000004</v>
      </c>
      <c r="M50" s="3">
        <v>930000</v>
      </c>
      <c r="N50" s="3">
        <v>470058</v>
      </c>
      <c r="O50" s="3">
        <v>822831.25</v>
      </c>
      <c r="P50" s="3">
        <v>5500038.7999999998</v>
      </c>
      <c r="Q50" s="3">
        <v>385204</v>
      </c>
      <c r="R50" s="3">
        <v>6229921.2300000004</v>
      </c>
      <c r="S50" s="3">
        <v>621061.38</v>
      </c>
      <c r="T50" s="3">
        <v>489329.75</v>
      </c>
      <c r="U50" s="3">
        <v>1403744.5</v>
      </c>
      <c r="V50" s="3">
        <v>3242790.51</v>
      </c>
      <c r="W50" s="3">
        <v>74735</v>
      </c>
      <c r="X50" s="3">
        <v>3016117.8</v>
      </c>
      <c r="Y50" s="3">
        <v>2014239.3</v>
      </c>
      <c r="Z50" s="3">
        <v>735548.44</v>
      </c>
      <c r="AA50" s="3">
        <v>650042.42000000004</v>
      </c>
      <c r="AB50" s="3">
        <v>5796715.4000000004</v>
      </c>
      <c r="AC50" s="3">
        <v>2029164.5</v>
      </c>
      <c r="AD50" s="3">
        <v>2027983.83</v>
      </c>
      <c r="AE50" s="3">
        <v>2826861.1</v>
      </c>
      <c r="AF50" s="3">
        <v>588467.5</v>
      </c>
      <c r="AG50" s="3">
        <v>3616780</v>
      </c>
      <c r="AH50" s="3">
        <v>1211972.5</v>
      </c>
      <c r="AI50" s="3">
        <v>1413861.58</v>
      </c>
      <c r="AJ50" s="3">
        <v>774027.5</v>
      </c>
      <c r="AK50" s="3">
        <v>1090964</v>
      </c>
      <c r="AL50" s="3">
        <v>1626674.25</v>
      </c>
      <c r="AM50" s="3">
        <v>1416307</v>
      </c>
      <c r="AN50" s="3">
        <v>834103</v>
      </c>
      <c r="AO50" s="3">
        <v>554198</v>
      </c>
      <c r="AP50" s="3">
        <v>1902086.25</v>
      </c>
      <c r="AQ50" s="3">
        <v>1517919</v>
      </c>
      <c r="AR50" s="3">
        <v>365851.46</v>
      </c>
      <c r="AS50" s="3">
        <v>984429.75</v>
      </c>
      <c r="AT50" s="3">
        <v>977613</v>
      </c>
      <c r="AU50" s="3">
        <v>1064282.97</v>
      </c>
      <c r="AV50" s="3">
        <v>98864.5</v>
      </c>
      <c r="AW50" s="3">
        <v>836690.5</v>
      </c>
      <c r="AX50" s="3">
        <v>1556983.7</v>
      </c>
      <c r="AY50" s="3">
        <v>1632149.66</v>
      </c>
      <c r="AZ50" s="3">
        <v>1405475.2</v>
      </c>
      <c r="BA50" s="3">
        <v>5542600.7999999998</v>
      </c>
      <c r="BB50" s="3">
        <v>3652761.5</v>
      </c>
      <c r="BC50" s="3">
        <v>2140955.21</v>
      </c>
      <c r="BD50" s="3">
        <v>230669.8</v>
      </c>
      <c r="BE50" s="3">
        <v>1651541</v>
      </c>
      <c r="BF50" s="3">
        <v>1263132</v>
      </c>
      <c r="BG50" s="3">
        <v>641070</v>
      </c>
      <c r="BH50" s="3">
        <v>1004077.27</v>
      </c>
      <c r="BI50" s="3">
        <v>755121.29</v>
      </c>
      <c r="BJ50" s="3">
        <v>436631</v>
      </c>
      <c r="BK50" s="3">
        <v>1409523.24</v>
      </c>
      <c r="BL50" s="3">
        <v>3664105.75</v>
      </c>
      <c r="BM50" s="3">
        <v>2072636.78</v>
      </c>
      <c r="BN50" s="3">
        <v>16474309.16</v>
      </c>
      <c r="BO50" s="3">
        <v>292712.14</v>
      </c>
      <c r="BP50" s="3">
        <v>167890.75</v>
      </c>
      <c r="BQ50" s="3">
        <v>751332</v>
      </c>
      <c r="BR50" s="3">
        <v>514044.25</v>
      </c>
      <c r="BS50" s="3">
        <v>1264594.52</v>
      </c>
      <c r="BT50" s="3">
        <v>4255731.3499999996</v>
      </c>
      <c r="BU50" s="3">
        <v>2132591.35</v>
      </c>
      <c r="BV50" s="3">
        <v>683357.04</v>
      </c>
      <c r="BW50" s="3">
        <v>207791</v>
      </c>
      <c r="BX50" s="3">
        <v>1132726.3500000001</v>
      </c>
    </row>
    <row r="51" spans="1:76" s="52" customFormat="1" x14ac:dyDescent="0.25">
      <c r="A51" s="51">
        <v>44834</v>
      </c>
      <c r="B51" s="52" t="s">
        <v>112</v>
      </c>
      <c r="C51" s="52" t="s">
        <v>113</v>
      </c>
      <c r="D51" s="53">
        <v>173220456.44999999</v>
      </c>
      <c r="E51" s="53">
        <v>7009599.5</v>
      </c>
      <c r="F51" s="53">
        <v>16655773.619999999</v>
      </c>
      <c r="G51" s="53">
        <v>44137590.549999997</v>
      </c>
      <c r="H51" s="53">
        <v>19304195.420000002</v>
      </c>
      <c r="I51" s="53">
        <v>15277423.039999999</v>
      </c>
      <c r="J51" s="53">
        <v>12975020.25</v>
      </c>
      <c r="K51" s="53">
        <v>7726731.2999999998</v>
      </c>
      <c r="L51" s="53">
        <v>6796445.2400000002</v>
      </c>
      <c r="M51" s="53">
        <v>3006718.46</v>
      </c>
      <c r="N51" s="53">
        <v>548381</v>
      </c>
      <c r="O51" s="53">
        <v>1222470.25</v>
      </c>
      <c r="P51" s="53">
        <v>2779403.18</v>
      </c>
      <c r="Q51" s="53">
        <v>450247</v>
      </c>
      <c r="R51" s="53">
        <v>2946811.82</v>
      </c>
      <c r="S51" s="53">
        <v>181449</v>
      </c>
      <c r="T51" s="53">
        <v>138158.75</v>
      </c>
      <c r="U51" s="53">
        <v>538884</v>
      </c>
      <c r="V51" s="53">
        <v>5522890.2599999998</v>
      </c>
      <c r="W51" s="53">
        <v>18815.39</v>
      </c>
      <c r="X51" s="53">
        <v>614832.71</v>
      </c>
      <c r="Y51" s="53">
        <v>2130494</v>
      </c>
      <c r="Z51" s="53">
        <v>1589846.38</v>
      </c>
      <c r="AA51" s="53">
        <v>382721.28000000003</v>
      </c>
      <c r="AB51" s="53">
        <v>6419410</v>
      </c>
      <c r="AC51" s="53">
        <v>798040</v>
      </c>
      <c r="AD51" s="53">
        <v>1778293.3</v>
      </c>
      <c r="AE51" s="53">
        <v>2764423.41</v>
      </c>
      <c r="AF51" s="53">
        <v>1470275.31</v>
      </c>
      <c r="AG51" s="53">
        <v>486920</v>
      </c>
      <c r="AH51" s="53">
        <v>443109.87</v>
      </c>
      <c r="AI51" s="53">
        <v>581861.98</v>
      </c>
      <c r="AJ51" s="53">
        <v>282807</v>
      </c>
      <c r="AK51" s="53">
        <v>952917.5</v>
      </c>
      <c r="AL51" s="53">
        <v>1583443.75</v>
      </c>
      <c r="AM51" s="53">
        <v>1604009.24</v>
      </c>
      <c r="AN51" s="53">
        <v>480490</v>
      </c>
      <c r="AO51" s="53">
        <v>396754</v>
      </c>
      <c r="AP51" s="53">
        <v>255944.5</v>
      </c>
      <c r="AQ51" s="53">
        <v>835678</v>
      </c>
      <c r="AR51" s="53">
        <v>226728.59</v>
      </c>
      <c r="AS51" s="53">
        <v>192178.41</v>
      </c>
      <c r="AT51" s="53">
        <v>219134.78</v>
      </c>
      <c r="AU51" s="53">
        <v>187937.41</v>
      </c>
      <c r="AV51" s="53">
        <v>5868.5</v>
      </c>
      <c r="AW51" s="53">
        <v>4470068.5199999996</v>
      </c>
      <c r="AX51" s="53">
        <v>983205.89</v>
      </c>
      <c r="AY51" s="53">
        <v>2944954.5</v>
      </c>
      <c r="AZ51" s="53">
        <v>2477841.13</v>
      </c>
      <c r="BA51" s="53">
        <v>2828555.85</v>
      </c>
      <c r="BB51" s="53">
        <v>542472.68999999994</v>
      </c>
      <c r="BC51" s="53">
        <v>4823211.68</v>
      </c>
      <c r="BD51" s="53">
        <v>2547400.29</v>
      </c>
      <c r="BE51" s="53">
        <v>183851.19</v>
      </c>
      <c r="BF51" s="53">
        <v>120463.31</v>
      </c>
      <c r="BG51" s="53">
        <v>155339</v>
      </c>
      <c r="BH51" s="53">
        <v>414920.75</v>
      </c>
      <c r="BI51" s="53">
        <v>432031.53</v>
      </c>
      <c r="BJ51" s="53">
        <v>809732.63</v>
      </c>
      <c r="BK51" s="53">
        <v>275354.2</v>
      </c>
      <c r="BL51" s="53">
        <v>320668.25</v>
      </c>
      <c r="BM51" s="53">
        <v>836725.65</v>
      </c>
      <c r="BN51" s="53">
        <v>10330975.710000001</v>
      </c>
      <c r="BO51" s="53">
        <v>4736.6499999999996</v>
      </c>
      <c r="BP51" s="53">
        <v>106484.12</v>
      </c>
      <c r="BQ51" s="53">
        <v>702066.75</v>
      </c>
      <c r="BR51" s="53">
        <v>21543.22</v>
      </c>
      <c r="BS51" s="53">
        <v>205106.73</v>
      </c>
      <c r="BT51" s="53">
        <v>414984.05</v>
      </c>
      <c r="BU51" s="53">
        <v>123039.14</v>
      </c>
      <c r="BV51" s="53">
        <v>1038404.84</v>
      </c>
      <c r="BW51" s="53">
        <v>1297179.3400000001</v>
      </c>
      <c r="BX51" s="53">
        <v>23570.75</v>
      </c>
    </row>
    <row r="52" spans="1:76" x14ac:dyDescent="0.25">
      <c r="A52" s="2">
        <v>44834</v>
      </c>
      <c r="B52" t="s">
        <v>114</v>
      </c>
      <c r="C52" t="s">
        <v>115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52001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252923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4">
        <v>0</v>
      </c>
      <c r="BS52" s="3">
        <v>0</v>
      </c>
      <c r="BT52" s="3">
        <v>0</v>
      </c>
      <c r="BU52" s="4">
        <v>0</v>
      </c>
      <c r="BV52" s="3">
        <v>0</v>
      </c>
      <c r="BW52" s="3">
        <v>0</v>
      </c>
      <c r="BX52" s="3">
        <v>0</v>
      </c>
    </row>
    <row r="53" spans="1:76" x14ac:dyDescent="0.25">
      <c r="A53" s="2">
        <v>44834</v>
      </c>
      <c r="B53" t="s">
        <v>116</v>
      </c>
      <c r="C53" t="s">
        <v>117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0</v>
      </c>
      <c r="X53" s="4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40666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4">
        <v>0</v>
      </c>
      <c r="AU53" s="3">
        <v>0</v>
      </c>
      <c r="AV53" s="4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320883</v>
      </c>
      <c r="BD53" s="3">
        <v>0</v>
      </c>
      <c r="BE53" s="3">
        <v>0</v>
      </c>
      <c r="BF53" s="4">
        <v>0</v>
      </c>
      <c r="BG53" s="4">
        <v>0</v>
      </c>
      <c r="BH53" s="3">
        <v>0</v>
      </c>
      <c r="BI53" s="4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4">
        <v>0</v>
      </c>
      <c r="BP53" s="4">
        <v>0</v>
      </c>
      <c r="BQ53" s="3">
        <v>0</v>
      </c>
      <c r="BR53" s="4">
        <v>0</v>
      </c>
      <c r="BS53" s="3">
        <v>0</v>
      </c>
      <c r="BT53" s="3">
        <v>0</v>
      </c>
      <c r="BU53" s="4">
        <v>0</v>
      </c>
      <c r="BV53" s="4">
        <v>0</v>
      </c>
      <c r="BW53" s="4">
        <v>0</v>
      </c>
      <c r="BX53" s="4">
        <v>0</v>
      </c>
    </row>
    <row r="54" spans="1:76" x14ac:dyDescent="0.25">
      <c r="A54" s="2">
        <v>44834</v>
      </c>
      <c r="B54" t="s">
        <v>118</v>
      </c>
      <c r="C54" t="s">
        <v>119</v>
      </c>
      <c r="D54" s="3">
        <v>2803551.6</v>
      </c>
      <c r="E54" s="3">
        <v>408493.39</v>
      </c>
      <c r="F54" s="3">
        <v>68655.259999999995</v>
      </c>
      <c r="G54" s="3">
        <v>156395.70000000001</v>
      </c>
      <c r="H54" s="3">
        <v>470960</v>
      </c>
      <c r="I54" s="3">
        <v>14191.75</v>
      </c>
      <c r="J54" s="3">
        <v>530742</v>
      </c>
      <c r="K54" s="3">
        <v>396213</v>
      </c>
      <c r="L54" s="4">
        <v>0</v>
      </c>
      <c r="M54" s="4">
        <v>0</v>
      </c>
      <c r="N54" s="4">
        <v>0</v>
      </c>
      <c r="O54" s="4">
        <v>0</v>
      </c>
      <c r="P54" s="3">
        <v>8793</v>
      </c>
      <c r="Q54" s="4">
        <v>0</v>
      </c>
      <c r="R54" s="3">
        <v>78427</v>
      </c>
      <c r="S54" s="3">
        <v>10756</v>
      </c>
      <c r="T54" s="4">
        <v>0</v>
      </c>
      <c r="U54" s="3">
        <v>128445</v>
      </c>
      <c r="V54" s="3">
        <v>1579</v>
      </c>
      <c r="W54" s="4">
        <v>0</v>
      </c>
      <c r="X54" s="3">
        <v>3420.5</v>
      </c>
      <c r="Y54" s="3">
        <v>650234.5</v>
      </c>
      <c r="Z54" s="3">
        <v>46593</v>
      </c>
      <c r="AA54" s="3">
        <v>700</v>
      </c>
      <c r="AB54" s="3">
        <v>432729.06</v>
      </c>
      <c r="AC54" s="3">
        <v>8974</v>
      </c>
      <c r="AD54" s="3">
        <v>11511</v>
      </c>
      <c r="AE54" s="3">
        <v>46323.5</v>
      </c>
      <c r="AF54" s="4">
        <v>0</v>
      </c>
      <c r="AG54" s="3">
        <v>0</v>
      </c>
      <c r="AH54" s="3">
        <v>520</v>
      </c>
      <c r="AI54" s="3">
        <v>0</v>
      </c>
      <c r="AJ54" s="3">
        <v>3489</v>
      </c>
      <c r="AK54" s="3">
        <v>0</v>
      </c>
      <c r="AL54" s="3">
        <v>62129</v>
      </c>
      <c r="AM54" s="4">
        <v>0</v>
      </c>
      <c r="AN54" s="4">
        <v>0</v>
      </c>
      <c r="AO54" s="3">
        <v>0</v>
      </c>
      <c r="AP54" s="3">
        <v>0</v>
      </c>
      <c r="AQ54" s="3">
        <v>0</v>
      </c>
      <c r="AR54" s="3">
        <v>4483</v>
      </c>
      <c r="AS54" s="3">
        <v>2092</v>
      </c>
      <c r="AT54" s="3">
        <v>51973</v>
      </c>
      <c r="AU54" s="3">
        <v>8514.7900000000009</v>
      </c>
      <c r="AV54" s="4">
        <v>0</v>
      </c>
      <c r="AW54" s="3">
        <v>2616</v>
      </c>
      <c r="AX54" s="4">
        <v>0</v>
      </c>
      <c r="AY54" s="4">
        <v>0</v>
      </c>
      <c r="AZ54" s="4">
        <v>0</v>
      </c>
      <c r="BA54" s="3">
        <v>6288</v>
      </c>
      <c r="BB54" s="3">
        <v>48854</v>
      </c>
      <c r="BC54" s="4">
        <v>0</v>
      </c>
      <c r="BD54" s="3">
        <v>18061.060000000001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3">
        <v>1797</v>
      </c>
      <c r="BK54" s="4">
        <v>0</v>
      </c>
      <c r="BL54" s="4">
        <v>0</v>
      </c>
      <c r="BM54" s="4">
        <v>0</v>
      </c>
      <c r="BN54" s="3">
        <v>30413</v>
      </c>
      <c r="BO54" s="4">
        <v>0</v>
      </c>
      <c r="BP54" s="3">
        <v>110</v>
      </c>
      <c r="BQ54" s="4">
        <v>0</v>
      </c>
      <c r="BR54" s="4">
        <v>0</v>
      </c>
      <c r="BS54" s="4">
        <v>0</v>
      </c>
      <c r="BT54" s="3">
        <v>12165</v>
      </c>
      <c r="BU54" s="4">
        <v>0</v>
      </c>
      <c r="BV54" s="4">
        <v>0</v>
      </c>
      <c r="BW54" s="3">
        <v>800</v>
      </c>
      <c r="BX54" s="4">
        <v>0</v>
      </c>
    </row>
    <row r="55" spans="1:76" x14ac:dyDescent="0.25">
      <c r="A55" s="2">
        <v>44834</v>
      </c>
      <c r="B55" t="s">
        <v>120</v>
      </c>
      <c r="C55" t="s">
        <v>121</v>
      </c>
      <c r="D55" s="3">
        <v>20027808.100000001</v>
      </c>
      <c r="E55" s="3">
        <v>10950331.35</v>
      </c>
      <c r="F55" s="3">
        <v>1618430.04</v>
      </c>
      <c r="G55" s="3">
        <v>1398691.95</v>
      </c>
      <c r="H55" s="3">
        <v>3082170.3</v>
      </c>
      <c r="I55" s="3">
        <v>675874.5</v>
      </c>
      <c r="J55" s="3">
        <v>5918097</v>
      </c>
      <c r="K55" s="3">
        <v>3946531.4</v>
      </c>
      <c r="L55" s="3">
        <v>33283.25</v>
      </c>
      <c r="M55" s="3">
        <v>315700</v>
      </c>
      <c r="N55" s="4">
        <v>0</v>
      </c>
      <c r="O55" s="4">
        <v>0</v>
      </c>
      <c r="P55" s="3">
        <v>182661.55</v>
      </c>
      <c r="Q55" s="4">
        <v>0</v>
      </c>
      <c r="R55" s="3">
        <v>174279.8</v>
      </c>
      <c r="S55" s="3">
        <v>40787.599999999999</v>
      </c>
      <c r="T55" s="4">
        <v>0</v>
      </c>
      <c r="U55" s="3">
        <v>1221269</v>
      </c>
      <c r="V55" s="3">
        <v>177248</v>
      </c>
      <c r="W55" s="4">
        <v>0</v>
      </c>
      <c r="X55" s="4">
        <v>0</v>
      </c>
      <c r="Y55" s="3">
        <v>168934.5</v>
      </c>
      <c r="Z55" s="3">
        <v>271162.42</v>
      </c>
      <c r="AA55" s="4">
        <v>0</v>
      </c>
      <c r="AB55" s="3">
        <v>1168538.1100000001</v>
      </c>
      <c r="AC55" s="3">
        <v>57524</v>
      </c>
      <c r="AD55" s="3">
        <v>40467.4</v>
      </c>
      <c r="AE55" s="3">
        <v>301494.5</v>
      </c>
      <c r="AF55" s="4">
        <v>0</v>
      </c>
      <c r="AG55" s="4">
        <v>0</v>
      </c>
      <c r="AH55" s="4">
        <v>0</v>
      </c>
      <c r="AI55" s="3">
        <v>0</v>
      </c>
      <c r="AJ55" s="3">
        <v>16689</v>
      </c>
      <c r="AK55" s="4">
        <v>0</v>
      </c>
      <c r="AL55" s="3">
        <v>66717</v>
      </c>
      <c r="AM55" s="4">
        <v>0</v>
      </c>
      <c r="AN55" s="4">
        <v>0</v>
      </c>
      <c r="AO55" s="4">
        <v>0</v>
      </c>
      <c r="AP55" s="3">
        <v>0</v>
      </c>
      <c r="AQ55" s="3">
        <v>0</v>
      </c>
      <c r="AR55" s="3">
        <v>28305.53</v>
      </c>
      <c r="AS55" s="3">
        <v>89567</v>
      </c>
      <c r="AT55" s="3">
        <v>13735</v>
      </c>
      <c r="AU55" s="3">
        <v>3100</v>
      </c>
      <c r="AV55" s="4">
        <v>0</v>
      </c>
      <c r="AW55" s="3">
        <v>680</v>
      </c>
      <c r="AX55" s="4">
        <v>0</v>
      </c>
      <c r="AY55" s="4">
        <v>0</v>
      </c>
      <c r="AZ55" s="4">
        <v>0</v>
      </c>
      <c r="BA55" s="3">
        <v>38323</v>
      </c>
      <c r="BB55" s="3">
        <v>943721</v>
      </c>
      <c r="BC55" s="4">
        <v>0</v>
      </c>
      <c r="BD55" s="3">
        <v>629743.31999999995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3">
        <v>23952</v>
      </c>
      <c r="BK55" s="4">
        <v>0</v>
      </c>
      <c r="BL55" s="3">
        <v>10260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3">
        <v>3931</v>
      </c>
      <c r="BU55" s="4">
        <v>0</v>
      </c>
      <c r="BV55" s="4">
        <v>0</v>
      </c>
      <c r="BW55" s="4">
        <v>0</v>
      </c>
      <c r="BX55" s="4">
        <v>0</v>
      </c>
    </row>
    <row r="56" spans="1:76" x14ac:dyDescent="0.25">
      <c r="A56" s="2">
        <v>44834</v>
      </c>
      <c r="B56" t="s">
        <v>122</v>
      </c>
      <c r="C56" t="s">
        <v>123</v>
      </c>
      <c r="D56" s="4">
        <v>0</v>
      </c>
      <c r="E56" s="3">
        <v>44064.65</v>
      </c>
      <c r="F56" s="4">
        <v>0</v>
      </c>
      <c r="G56" s="3">
        <v>211</v>
      </c>
      <c r="H56" s="3">
        <v>46084.2</v>
      </c>
      <c r="I56" s="3">
        <v>247967.37</v>
      </c>
      <c r="J56" s="4">
        <v>0</v>
      </c>
      <c r="K56" s="3">
        <v>0</v>
      </c>
      <c r="L56" s="4">
        <v>0</v>
      </c>
      <c r="M56" s="4">
        <v>0</v>
      </c>
      <c r="N56" s="4">
        <v>0</v>
      </c>
      <c r="O56" s="4">
        <v>0</v>
      </c>
      <c r="P56" s="3">
        <v>26286.9</v>
      </c>
      <c r="Q56" s="3">
        <v>246161</v>
      </c>
      <c r="R56" s="3">
        <v>107525.3</v>
      </c>
      <c r="S56" s="3">
        <v>80516.89</v>
      </c>
      <c r="T56" s="4">
        <v>0</v>
      </c>
      <c r="U56" s="4">
        <v>0</v>
      </c>
      <c r="V56" s="4">
        <v>0</v>
      </c>
      <c r="W56" s="4">
        <v>0</v>
      </c>
      <c r="X56" s="3">
        <v>2110</v>
      </c>
      <c r="Y56" s="3">
        <v>4825.5</v>
      </c>
      <c r="Z56" s="3">
        <v>106606.64</v>
      </c>
      <c r="AA56" s="3">
        <v>36257.339999999997</v>
      </c>
      <c r="AB56" s="3">
        <v>19580.59</v>
      </c>
      <c r="AC56" s="4">
        <v>0</v>
      </c>
      <c r="AD56" s="3">
        <v>645940.84</v>
      </c>
      <c r="AE56" s="4">
        <v>0</v>
      </c>
      <c r="AF56" s="3">
        <v>0</v>
      </c>
      <c r="AG56" s="3">
        <v>15605</v>
      </c>
      <c r="AH56" s="4">
        <v>0</v>
      </c>
      <c r="AI56" s="4">
        <v>0</v>
      </c>
      <c r="AJ56" s="3">
        <v>0</v>
      </c>
      <c r="AK56" s="3">
        <v>1564</v>
      </c>
      <c r="AL56" s="4">
        <v>0</v>
      </c>
      <c r="AM56" s="4">
        <v>0</v>
      </c>
      <c r="AN56" s="3">
        <v>4989</v>
      </c>
      <c r="AO56" s="4">
        <v>0</v>
      </c>
      <c r="AP56" s="3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3">
        <v>29585.87</v>
      </c>
      <c r="AX56" s="4">
        <v>0</v>
      </c>
      <c r="AY56" s="4">
        <v>0</v>
      </c>
      <c r="AZ56" s="4">
        <v>0</v>
      </c>
      <c r="BA56" s="3">
        <v>270</v>
      </c>
      <c r="BB56" s="3">
        <v>1501044</v>
      </c>
      <c r="BC56" s="3">
        <v>59718</v>
      </c>
      <c r="BD56" s="3">
        <v>188035.37</v>
      </c>
      <c r="BE56" s="4">
        <v>0</v>
      </c>
      <c r="BF56" s="4">
        <v>0</v>
      </c>
      <c r="BG56" s="3">
        <v>480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3">
        <v>114366</v>
      </c>
      <c r="BQ56" s="4">
        <v>0</v>
      </c>
      <c r="BR56" s="4">
        <v>0</v>
      </c>
      <c r="BS56" s="4">
        <v>0</v>
      </c>
      <c r="BT56" s="3">
        <v>6723</v>
      </c>
      <c r="BU56" s="4">
        <v>0</v>
      </c>
      <c r="BV56" s="4">
        <v>0</v>
      </c>
      <c r="BW56" s="4">
        <v>0</v>
      </c>
      <c r="BX56" s="4">
        <v>0</v>
      </c>
    </row>
    <row r="57" spans="1:76" x14ac:dyDescent="0.25">
      <c r="A57" s="2">
        <v>44834</v>
      </c>
      <c r="B57" t="s">
        <v>124</v>
      </c>
      <c r="C57" t="s">
        <v>125</v>
      </c>
      <c r="D57" s="3">
        <v>1726654.75</v>
      </c>
      <c r="E57" s="3">
        <v>462789.3</v>
      </c>
      <c r="F57" s="3">
        <v>1023641.29</v>
      </c>
      <c r="G57" s="3">
        <v>3361023</v>
      </c>
      <c r="H57" s="3">
        <v>5373965.2999999998</v>
      </c>
      <c r="I57" s="3">
        <v>271594.71999999997</v>
      </c>
      <c r="J57" s="4">
        <v>0</v>
      </c>
      <c r="K57" s="4">
        <v>0</v>
      </c>
      <c r="L57" s="4">
        <v>0</v>
      </c>
      <c r="M57" s="3">
        <v>1207213.83</v>
      </c>
      <c r="N57" s="4">
        <v>0</v>
      </c>
      <c r="O57" s="4">
        <v>0</v>
      </c>
      <c r="P57" s="3">
        <v>448345.18</v>
      </c>
      <c r="Q57" s="3">
        <v>7658052</v>
      </c>
      <c r="R57" s="3">
        <v>233540.98</v>
      </c>
      <c r="S57" s="3">
        <v>67276</v>
      </c>
      <c r="T57" s="4">
        <v>0</v>
      </c>
      <c r="U57" s="3">
        <v>130203</v>
      </c>
      <c r="V57" s="4">
        <v>0</v>
      </c>
      <c r="W57" s="4">
        <v>0</v>
      </c>
      <c r="X57" s="3">
        <v>36691767.609999999</v>
      </c>
      <c r="Y57" s="3">
        <v>289776.99</v>
      </c>
      <c r="Z57" s="3">
        <v>750904.08</v>
      </c>
      <c r="AA57" s="3">
        <v>32913.5</v>
      </c>
      <c r="AB57" s="3">
        <v>18419480.289999999</v>
      </c>
      <c r="AC57" s="3">
        <v>305176</v>
      </c>
      <c r="AD57" s="3">
        <v>232734.97</v>
      </c>
      <c r="AE57" s="3">
        <v>38116</v>
      </c>
      <c r="AF57" s="4">
        <v>0</v>
      </c>
      <c r="AG57" s="3">
        <v>27609</v>
      </c>
      <c r="AH57" s="3">
        <v>2664</v>
      </c>
      <c r="AI57" s="4">
        <v>0</v>
      </c>
      <c r="AJ57" s="4">
        <v>0</v>
      </c>
      <c r="AK57" s="3">
        <v>67497</v>
      </c>
      <c r="AL57" s="3">
        <v>1074</v>
      </c>
      <c r="AM57" s="4">
        <v>0</v>
      </c>
      <c r="AN57" s="3">
        <v>88526</v>
      </c>
      <c r="AO57" s="4">
        <v>0</v>
      </c>
      <c r="AP57" s="3">
        <v>0</v>
      </c>
      <c r="AQ57" s="4">
        <v>0</v>
      </c>
      <c r="AR57" s="4">
        <v>0</v>
      </c>
      <c r="AS57" s="4">
        <v>0</v>
      </c>
      <c r="AT57" s="3">
        <v>941443.86</v>
      </c>
      <c r="AU57" s="4">
        <v>0</v>
      </c>
      <c r="AV57" s="4">
        <v>0</v>
      </c>
      <c r="AW57" s="3">
        <v>28181</v>
      </c>
      <c r="AX57" s="4">
        <v>0</v>
      </c>
      <c r="AY57" s="3">
        <v>75016.990000000005</v>
      </c>
      <c r="AZ57" s="4">
        <v>0</v>
      </c>
      <c r="BA57" s="3">
        <v>7194933.9100000001</v>
      </c>
      <c r="BB57" s="3">
        <v>804082</v>
      </c>
      <c r="BC57" s="3">
        <v>2091203</v>
      </c>
      <c r="BD57" s="3">
        <v>63621.2</v>
      </c>
      <c r="BE57" s="4">
        <v>0</v>
      </c>
      <c r="BF57" s="4">
        <v>0</v>
      </c>
      <c r="BG57" s="3">
        <v>13506</v>
      </c>
      <c r="BH57" s="4">
        <v>0</v>
      </c>
      <c r="BI57" s="4">
        <v>0</v>
      </c>
      <c r="BJ57" s="3">
        <v>145897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3">
        <v>1097616</v>
      </c>
      <c r="BQ57" s="4">
        <v>0</v>
      </c>
      <c r="BR57" s="4">
        <v>0</v>
      </c>
      <c r="BS57" s="4">
        <v>0</v>
      </c>
      <c r="BT57" s="3">
        <v>912394</v>
      </c>
      <c r="BU57" s="4">
        <v>0</v>
      </c>
      <c r="BV57" s="4">
        <v>0</v>
      </c>
      <c r="BW57" s="3">
        <v>685578</v>
      </c>
      <c r="BX57" s="4">
        <v>0</v>
      </c>
    </row>
    <row r="58" spans="1:76" x14ac:dyDescent="0.25">
      <c r="A58" s="2">
        <v>44834</v>
      </c>
      <c r="B58" t="s">
        <v>126</v>
      </c>
      <c r="C58" t="s">
        <v>127</v>
      </c>
      <c r="D58" s="3">
        <v>149381.5</v>
      </c>
      <c r="E58" s="3">
        <v>0</v>
      </c>
      <c r="F58" s="3">
        <v>0</v>
      </c>
      <c r="G58" s="3">
        <v>97202</v>
      </c>
      <c r="H58" s="3">
        <v>21517</v>
      </c>
      <c r="I58" s="3">
        <v>0</v>
      </c>
      <c r="J58" s="4">
        <v>0</v>
      </c>
      <c r="K58" s="3">
        <v>0</v>
      </c>
      <c r="L58" s="3">
        <v>65764.25</v>
      </c>
      <c r="M58" s="3">
        <v>0</v>
      </c>
      <c r="N58" s="4">
        <v>0</v>
      </c>
      <c r="O58" s="4">
        <v>0</v>
      </c>
      <c r="P58" s="3">
        <v>127243.24</v>
      </c>
      <c r="Q58" s="3">
        <v>158756</v>
      </c>
      <c r="R58" s="3">
        <v>0</v>
      </c>
      <c r="S58" s="3">
        <v>0</v>
      </c>
      <c r="T58" s="4">
        <v>0</v>
      </c>
      <c r="U58" s="3">
        <v>0</v>
      </c>
      <c r="V58" s="3">
        <v>0</v>
      </c>
      <c r="W58" s="4">
        <v>0</v>
      </c>
      <c r="X58" s="4">
        <v>0</v>
      </c>
      <c r="Y58" s="4">
        <v>0</v>
      </c>
      <c r="Z58" s="3">
        <v>0</v>
      </c>
      <c r="AA58" s="3">
        <v>0</v>
      </c>
      <c r="AB58" s="4">
        <v>0</v>
      </c>
      <c r="AC58" s="4">
        <v>0</v>
      </c>
      <c r="AD58" s="3">
        <v>50129.84</v>
      </c>
      <c r="AE58" s="3">
        <v>286338.25</v>
      </c>
      <c r="AF58" s="3">
        <v>0</v>
      </c>
      <c r="AG58" s="4">
        <v>0</v>
      </c>
      <c r="AH58" s="4">
        <v>0</v>
      </c>
      <c r="AI58" s="3">
        <v>0</v>
      </c>
      <c r="AJ58" s="4">
        <v>0</v>
      </c>
      <c r="AK58" s="3">
        <v>0</v>
      </c>
      <c r="AL58" s="4">
        <v>0</v>
      </c>
      <c r="AM58" s="3">
        <v>0</v>
      </c>
      <c r="AN58" s="3">
        <v>0</v>
      </c>
      <c r="AO58" s="3">
        <v>0</v>
      </c>
      <c r="AP58" s="3">
        <v>0</v>
      </c>
      <c r="AQ58" s="4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4">
        <v>0</v>
      </c>
      <c r="AY58" s="3">
        <v>0</v>
      </c>
      <c r="AZ58" s="3">
        <v>1337403.22</v>
      </c>
      <c r="BA58" s="3">
        <v>0</v>
      </c>
      <c r="BB58" s="3">
        <v>0</v>
      </c>
      <c r="BC58" s="3">
        <v>44295</v>
      </c>
      <c r="BD58" s="3">
        <v>89692.59</v>
      </c>
      <c r="BE58" s="3">
        <v>3912.19</v>
      </c>
      <c r="BF58" s="4">
        <v>0</v>
      </c>
      <c r="BG58" s="4">
        <v>0</v>
      </c>
      <c r="BH58" s="4">
        <v>0</v>
      </c>
      <c r="BI58" s="4">
        <v>0</v>
      </c>
      <c r="BJ58" s="3">
        <v>0</v>
      </c>
      <c r="BK58" s="4">
        <v>0</v>
      </c>
      <c r="BL58" s="3">
        <v>0</v>
      </c>
      <c r="BM58" s="4">
        <v>0</v>
      </c>
      <c r="BN58" s="3">
        <v>0</v>
      </c>
      <c r="BO58" s="4">
        <v>0</v>
      </c>
      <c r="BP58" s="3">
        <v>0</v>
      </c>
      <c r="BQ58" s="3">
        <v>1878</v>
      </c>
      <c r="BR58" s="4">
        <v>0</v>
      </c>
      <c r="BS58" s="3">
        <v>3043</v>
      </c>
      <c r="BT58" s="3">
        <v>0</v>
      </c>
      <c r="BU58" s="4">
        <v>0</v>
      </c>
      <c r="BV58" s="3">
        <v>17080</v>
      </c>
      <c r="BW58" s="3">
        <v>145801.17000000001</v>
      </c>
      <c r="BX58" s="4">
        <v>0</v>
      </c>
    </row>
    <row r="59" spans="1:76" x14ac:dyDescent="0.25">
      <c r="A59" s="2">
        <v>44834</v>
      </c>
      <c r="B59" t="s">
        <v>128</v>
      </c>
      <c r="C59" t="s">
        <v>129</v>
      </c>
      <c r="D59" s="3">
        <v>307681</v>
      </c>
      <c r="E59" s="3">
        <v>300686.43</v>
      </c>
      <c r="F59" s="3">
        <v>382355</v>
      </c>
      <c r="G59" s="3">
        <v>81930</v>
      </c>
      <c r="H59" s="3">
        <v>259473</v>
      </c>
      <c r="I59" s="3">
        <v>28752.240000000002</v>
      </c>
      <c r="J59" s="4">
        <v>0</v>
      </c>
      <c r="K59" s="3">
        <v>744291</v>
      </c>
      <c r="L59" s="3">
        <v>1076</v>
      </c>
      <c r="M59" s="4">
        <v>0</v>
      </c>
      <c r="N59" s="4">
        <v>0</v>
      </c>
      <c r="O59" s="4">
        <v>0</v>
      </c>
      <c r="P59" s="3">
        <v>14666.5</v>
      </c>
      <c r="Q59" s="4">
        <v>0</v>
      </c>
      <c r="R59" s="3">
        <v>6534.25</v>
      </c>
      <c r="S59" s="3">
        <v>2991</v>
      </c>
      <c r="T59" s="4">
        <v>0</v>
      </c>
      <c r="U59" s="3">
        <v>735</v>
      </c>
      <c r="V59" s="3">
        <v>5781</v>
      </c>
      <c r="W59" s="4">
        <v>0</v>
      </c>
      <c r="X59" s="4">
        <v>0</v>
      </c>
      <c r="Y59" s="4">
        <v>0</v>
      </c>
      <c r="Z59" s="4">
        <v>0</v>
      </c>
      <c r="AA59" s="3">
        <v>362.25</v>
      </c>
      <c r="AB59" s="3">
        <v>41215.22</v>
      </c>
      <c r="AC59" s="4">
        <v>0</v>
      </c>
      <c r="AD59" s="4">
        <v>0</v>
      </c>
      <c r="AE59" s="3">
        <v>23624.5</v>
      </c>
      <c r="AF59" s="4">
        <v>0</v>
      </c>
      <c r="AG59" s="3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3">
        <v>4039</v>
      </c>
      <c r="AS59" s="3">
        <v>16635</v>
      </c>
      <c r="AT59" s="3">
        <v>66599</v>
      </c>
      <c r="AU59" s="3">
        <v>28286.85</v>
      </c>
      <c r="AV59" s="3">
        <v>3099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2053</v>
      </c>
      <c r="BE59" s="4">
        <v>0</v>
      </c>
      <c r="BF59" s="4">
        <v>0</v>
      </c>
      <c r="BG59" s="4">
        <v>0</v>
      </c>
      <c r="BH59" s="4">
        <v>0</v>
      </c>
      <c r="BI59" s="3">
        <v>1365</v>
      </c>
      <c r="BJ59" s="4">
        <v>0</v>
      </c>
      <c r="BK59" s="4">
        <v>0</v>
      </c>
      <c r="BL59" s="4">
        <v>0</v>
      </c>
      <c r="BM59" s="4">
        <v>0</v>
      </c>
      <c r="BN59" s="3">
        <v>55606</v>
      </c>
      <c r="BO59" s="4">
        <v>0</v>
      </c>
      <c r="BP59" s="3">
        <v>89276</v>
      </c>
      <c r="BQ59" s="4">
        <v>0</v>
      </c>
      <c r="BR59" s="4">
        <v>0</v>
      </c>
      <c r="BS59" s="4">
        <v>0</v>
      </c>
      <c r="BT59" s="3">
        <v>0</v>
      </c>
      <c r="BU59" s="4">
        <v>0</v>
      </c>
      <c r="BV59" s="3">
        <v>1248.79</v>
      </c>
      <c r="BW59" s="3">
        <v>22488</v>
      </c>
      <c r="BX59" s="4">
        <v>0</v>
      </c>
    </row>
    <row r="60" spans="1:76" x14ac:dyDescent="0.25">
      <c r="A60" s="2">
        <v>44834</v>
      </c>
      <c r="B60" t="s">
        <v>130</v>
      </c>
      <c r="C60" t="s">
        <v>131</v>
      </c>
      <c r="D60" s="4">
        <v>0</v>
      </c>
      <c r="E60" s="3">
        <v>3901639.28</v>
      </c>
      <c r="F60" s="3">
        <v>2067482.12</v>
      </c>
      <c r="G60" s="4">
        <v>0</v>
      </c>
      <c r="H60" s="3">
        <v>763714.44</v>
      </c>
      <c r="I60" s="3">
        <v>187508.26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">
        <v>45888</v>
      </c>
      <c r="P60" s="3">
        <v>65266.82</v>
      </c>
      <c r="Q60" s="3">
        <v>148223</v>
      </c>
      <c r="R60" s="3">
        <v>37611</v>
      </c>
      <c r="S60" s="3">
        <v>5847</v>
      </c>
      <c r="T60" s="4">
        <v>0</v>
      </c>
      <c r="U60" s="3">
        <v>1681</v>
      </c>
      <c r="V60" s="4">
        <v>0</v>
      </c>
      <c r="W60" s="4">
        <v>0</v>
      </c>
      <c r="X60" s="3">
        <v>34053.050000000003</v>
      </c>
      <c r="Y60" s="4">
        <v>0</v>
      </c>
      <c r="Z60" s="3">
        <v>81350</v>
      </c>
      <c r="AA60" s="4">
        <v>0</v>
      </c>
      <c r="AB60" s="3">
        <v>80201.740000000005</v>
      </c>
      <c r="AC60" s="4">
        <v>0</v>
      </c>
      <c r="AD60" s="4">
        <v>0</v>
      </c>
      <c r="AE60" s="3">
        <v>6267.6</v>
      </c>
      <c r="AF60" s="3">
        <v>0</v>
      </c>
      <c r="AG60" s="3">
        <v>1441918</v>
      </c>
      <c r="AH60" s="3">
        <v>470.93</v>
      </c>
      <c r="AI60" s="4">
        <v>0</v>
      </c>
      <c r="AJ60" s="3">
        <v>144243</v>
      </c>
      <c r="AK60" s="4">
        <v>0</v>
      </c>
      <c r="AL60" s="4">
        <v>0</v>
      </c>
      <c r="AM60" s="3">
        <v>886805</v>
      </c>
      <c r="AN60" s="3">
        <v>5578</v>
      </c>
      <c r="AO60" s="3">
        <v>804960</v>
      </c>
      <c r="AP60" s="3">
        <v>238790</v>
      </c>
      <c r="AQ60" s="3">
        <v>523456</v>
      </c>
      <c r="AR60" s="4">
        <v>0</v>
      </c>
      <c r="AS60" s="4">
        <v>0</v>
      </c>
      <c r="AT60" s="3">
        <v>2650</v>
      </c>
      <c r="AU60" s="3">
        <v>2824</v>
      </c>
      <c r="AV60" s="4">
        <v>0</v>
      </c>
      <c r="AW60" s="4">
        <v>0</v>
      </c>
      <c r="AX60" s="4">
        <v>0</v>
      </c>
      <c r="AY60" s="4">
        <v>0</v>
      </c>
      <c r="AZ60" s="3">
        <v>57367.6</v>
      </c>
      <c r="BA60" s="3">
        <v>275</v>
      </c>
      <c r="BB60" s="4">
        <v>0</v>
      </c>
      <c r="BC60" s="4">
        <v>0</v>
      </c>
      <c r="BD60" s="3">
        <v>515735.32</v>
      </c>
      <c r="BE60" s="3">
        <v>242.39</v>
      </c>
      <c r="BF60" s="4">
        <v>0</v>
      </c>
      <c r="BG60" s="3">
        <v>0</v>
      </c>
      <c r="BH60" s="4">
        <v>0</v>
      </c>
      <c r="BI60" s="4">
        <v>0</v>
      </c>
      <c r="BJ60" s="3">
        <v>20819</v>
      </c>
      <c r="BK60" s="3">
        <v>65720.36</v>
      </c>
      <c r="BL60" s="3">
        <v>152889</v>
      </c>
      <c r="BM60" s="4">
        <v>0</v>
      </c>
      <c r="BN60" s="3">
        <v>94416</v>
      </c>
      <c r="BO60" s="3">
        <v>90</v>
      </c>
      <c r="BP60" s="3">
        <v>2575970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3">
        <v>108653.26</v>
      </c>
      <c r="BX60" s="4">
        <v>0</v>
      </c>
    </row>
    <row r="61" spans="1:76" x14ac:dyDescent="0.25">
      <c r="A61" s="2">
        <v>44834</v>
      </c>
      <c r="B61" t="s">
        <v>132</v>
      </c>
      <c r="C61" t="s">
        <v>133</v>
      </c>
      <c r="D61" s="3">
        <v>1868809.11</v>
      </c>
      <c r="E61" s="3">
        <v>14177383.93</v>
      </c>
      <c r="F61" s="3">
        <v>7742476.3300000001</v>
      </c>
      <c r="G61" s="3">
        <v>388524.25</v>
      </c>
      <c r="H61" s="3">
        <v>3530270.44</v>
      </c>
      <c r="I61" s="3">
        <v>576118.64</v>
      </c>
      <c r="J61" s="4">
        <v>0</v>
      </c>
      <c r="K61" s="3">
        <v>537192.97</v>
      </c>
      <c r="L61" s="3">
        <v>206543.25</v>
      </c>
      <c r="M61" s="3">
        <v>0</v>
      </c>
      <c r="N61" s="4">
        <v>0</v>
      </c>
      <c r="O61" s="3">
        <v>2147325</v>
      </c>
      <c r="P61" s="3">
        <v>764856.12</v>
      </c>
      <c r="Q61" s="3">
        <v>13338</v>
      </c>
      <c r="R61" s="3">
        <v>622370.06999999995</v>
      </c>
      <c r="S61" s="3">
        <v>102479</v>
      </c>
      <c r="T61" s="4">
        <v>0</v>
      </c>
      <c r="U61" s="3">
        <v>124052.09</v>
      </c>
      <c r="V61" s="3">
        <v>256310.56</v>
      </c>
      <c r="W61" s="4">
        <v>0</v>
      </c>
      <c r="X61" s="3">
        <v>16408.75</v>
      </c>
      <c r="Y61" s="4">
        <v>0</v>
      </c>
      <c r="Z61" s="3">
        <v>974456</v>
      </c>
      <c r="AA61" s="3">
        <v>2029655.95</v>
      </c>
      <c r="AB61" s="3">
        <v>139631.10999999999</v>
      </c>
      <c r="AC61" s="3">
        <v>2691523.5</v>
      </c>
      <c r="AD61" s="3">
        <v>109440</v>
      </c>
      <c r="AE61" s="3">
        <v>620251.75</v>
      </c>
      <c r="AF61" s="3">
        <v>0</v>
      </c>
      <c r="AG61" s="3">
        <v>2807324</v>
      </c>
      <c r="AH61" s="3">
        <v>19134</v>
      </c>
      <c r="AI61" s="3">
        <v>7182</v>
      </c>
      <c r="AJ61" s="3">
        <v>2678013</v>
      </c>
      <c r="AK61" s="3">
        <v>345852</v>
      </c>
      <c r="AL61" s="4">
        <v>0</v>
      </c>
      <c r="AM61" s="3">
        <v>725379</v>
      </c>
      <c r="AN61" s="3">
        <v>269287</v>
      </c>
      <c r="AO61" s="3">
        <v>688143</v>
      </c>
      <c r="AP61" s="3">
        <v>353997</v>
      </c>
      <c r="AQ61" s="3">
        <v>920401</v>
      </c>
      <c r="AR61" s="3">
        <v>286858</v>
      </c>
      <c r="AS61" s="3">
        <v>2785176.39</v>
      </c>
      <c r="AT61" s="3">
        <v>208018</v>
      </c>
      <c r="AU61" s="3">
        <v>36797.56</v>
      </c>
      <c r="AV61" s="3">
        <v>0</v>
      </c>
      <c r="AW61" s="4">
        <v>0</v>
      </c>
      <c r="AX61" s="4">
        <v>0</v>
      </c>
      <c r="AY61" s="3">
        <v>233872.8</v>
      </c>
      <c r="AZ61" s="3">
        <v>1907889.54</v>
      </c>
      <c r="BA61" s="4">
        <v>0</v>
      </c>
      <c r="BB61" s="3">
        <v>322647.84000000003</v>
      </c>
      <c r="BC61" s="3">
        <v>225781.3</v>
      </c>
      <c r="BD61" s="3">
        <v>6572692.2400000002</v>
      </c>
      <c r="BE61" s="4">
        <v>0</v>
      </c>
      <c r="BF61" s="4">
        <v>0</v>
      </c>
      <c r="BG61" s="4">
        <v>0</v>
      </c>
      <c r="BH61" s="4">
        <v>0</v>
      </c>
      <c r="BI61" s="3">
        <v>29461</v>
      </c>
      <c r="BJ61" s="3">
        <v>389789.17</v>
      </c>
      <c r="BK61" s="3">
        <v>33537.64</v>
      </c>
      <c r="BL61" s="3">
        <v>1635313.2</v>
      </c>
      <c r="BM61" s="4">
        <v>0</v>
      </c>
      <c r="BN61" s="3">
        <v>697831.71</v>
      </c>
      <c r="BO61" s="4">
        <v>0</v>
      </c>
      <c r="BP61" s="3">
        <v>95905.8</v>
      </c>
      <c r="BQ61" s="3">
        <v>3908</v>
      </c>
      <c r="BR61" s="3">
        <v>2626330</v>
      </c>
      <c r="BS61" s="4">
        <v>0</v>
      </c>
      <c r="BT61" s="3">
        <v>0</v>
      </c>
      <c r="BU61" s="4">
        <v>0</v>
      </c>
      <c r="BV61" s="3">
        <v>18386.900000000001</v>
      </c>
      <c r="BW61" s="3">
        <v>276138.28000000003</v>
      </c>
      <c r="BX61" s="4">
        <v>0</v>
      </c>
    </row>
    <row r="62" spans="1:76" x14ac:dyDescent="0.25">
      <c r="A62" s="2">
        <v>44834</v>
      </c>
      <c r="B62" t="s">
        <v>134</v>
      </c>
      <c r="C62" t="s">
        <v>135</v>
      </c>
      <c r="D62" s="4">
        <v>0</v>
      </c>
      <c r="E62" s="4">
        <v>0</v>
      </c>
      <c r="F62" s="4">
        <v>0</v>
      </c>
      <c r="G62" s="4">
        <v>0</v>
      </c>
      <c r="H62" s="3">
        <v>3710200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3">
        <v>81600</v>
      </c>
      <c r="S62" s="4">
        <v>0</v>
      </c>
      <c r="T62" s="4">
        <v>0</v>
      </c>
      <c r="U62" s="4">
        <v>0</v>
      </c>
      <c r="V62" s="3">
        <v>3724725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3">
        <v>14597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3">
        <v>11021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3">
        <v>3300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</row>
    <row r="63" spans="1:76" x14ac:dyDescent="0.25">
      <c r="A63" s="2">
        <v>44834</v>
      </c>
      <c r="B63" t="s">
        <v>136</v>
      </c>
      <c r="C63" t="s">
        <v>137</v>
      </c>
      <c r="D63" s="4">
        <v>0</v>
      </c>
      <c r="E63" s="3">
        <v>4168385</v>
      </c>
      <c r="F63" s="3">
        <v>2530</v>
      </c>
      <c r="G63" s="4">
        <v>0</v>
      </c>
      <c r="H63" s="4">
        <v>0</v>
      </c>
      <c r="I63" s="4">
        <v>0</v>
      </c>
      <c r="J63" s="4">
        <v>0</v>
      </c>
      <c r="K63" s="3">
        <v>132580</v>
      </c>
      <c r="L63" s="4">
        <v>0</v>
      </c>
      <c r="M63" s="4">
        <v>0</v>
      </c>
      <c r="N63" s="3">
        <v>0</v>
      </c>
      <c r="O63" s="4">
        <v>0</v>
      </c>
      <c r="P63" s="3">
        <v>131235</v>
      </c>
      <c r="Q63" s="4">
        <v>0</v>
      </c>
      <c r="R63" s="4">
        <v>0</v>
      </c>
      <c r="S63" s="4">
        <v>0</v>
      </c>
      <c r="T63" s="3">
        <v>124070</v>
      </c>
      <c r="U63" s="3">
        <v>121320</v>
      </c>
      <c r="V63" s="3">
        <v>21660</v>
      </c>
      <c r="W63" s="4">
        <v>0</v>
      </c>
      <c r="X63" s="4">
        <v>0</v>
      </c>
      <c r="Y63" s="4">
        <v>0</v>
      </c>
      <c r="Z63" s="3">
        <v>294470</v>
      </c>
      <c r="AA63" s="3">
        <v>103990</v>
      </c>
      <c r="AB63" s="4">
        <v>0</v>
      </c>
      <c r="AC63" s="4">
        <v>0</v>
      </c>
      <c r="AD63" s="3">
        <v>4550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3">
        <v>106190</v>
      </c>
      <c r="AO63" s="4">
        <v>0</v>
      </c>
      <c r="AP63" s="4">
        <v>0</v>
      </c>
      <c r="AQ63" s="3">
        <v>0</v>
      </c>
      <c r="AR63" s="4">
        <v>0</v>
      </c>
      <c r="AS63" s="3">
        <v>10920</v>
      </c>
      <c r="AT63" s="4">
        <v>0</v>
      </c>
      <c r="AU63" s="4">
        <v>0</v>
      </c>
      <c r="AV63" s="3">
        <v>234400</v>
      </c>
      <c r="AW63" s="4">
        <v>0</v>
      </c>
      <c r="AX63" s="4">
        <v>0</v>
      </c>
      <c r="AY63" s="3">
        <v>45430</v>
      </c>
      <c r="AZ63" s="3">
        <v>285839</v>
      </c>
      <c r="BA63" s="3">
        <v>37371</v>
      </c>
      <c r="BB63" s="3">
        <v>0</v>
      </c>
      <c r="BC63" s="3">
        <v>123460</v>
      </c>
      <c r="BD63" s="3">
        <v>0</v>
      </c>
      <c r="BE63" s="3">
        <v>293765</v>
      </c>
      <c r="BF63" s="4">
        <v>0</v>
      </c>
      <c r="BG63" s="4">
        <v>0</v>
      </c>
      <c r="BH63" s="3">
        <v>110082</v>
      </c>
      <c r="BI63" s="3">
        <v>3930</v>
      </c>
      <c r="BJ63" s="4">
        <v>0</v>
      </c>
      <c r="BK63" s="4">
        <v>0</v>
      </c>
      <c r="BL63" s="3">
        <v>0</v>
      </c>
      <c r="BM63" s="4">
        <v>0</v>
      </c>
      <c r="BN63" s="3">
        <v>7240</v>
      </c>
      <c r="BO63" s="4">
        <v>0</v>
      </c>
      <c r="BP63" s="3">
        <v>33035</v>
      </c>
      <c r="BQ63" s="4">
        <v>0</v>
      </c>
      <c r="BR63" s="4">
        <v>0</v>
      </c>
      <c r="BS63" s="4">
        <v>0</v>
      </c>
      <c r="BT63" s="3">
        <v>57000</v>
      </c>
      <c r="BU63" s="4">
        <v>0</v>
      </c>
      <c r="BV63" s="4">
        <v>0</v>
      </c>
      <c r="BW63" s="3">
        <v>270</v>
      </c>
      <c r="BX63" s="4">
        <v>0</v>
      </c>
    </row>
    <row r="64" spans="1:76" x14ac:dyDescent="0.25">
      <c r="A64" s="2">
        <v>44834</v>
      </c>
      <c r="B64" t="s">
        <v>138</v>
      </c>
      <c r="C64" t="s">
        <v>139</v>
      </c>
      <c r="D64" s="4">
        <v>0</v>
      </c>
      <c r="E64" s="4">
        <v>0</v>
      </c>
      <c r="F64" s="4">
        <v>0</v>
      </c>
      <c r="G64" s="3">
        <v>50234.78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3">
        <v>4800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3">
        <v>1222</v>
      </c>
      <c r="BA64" s="4">
        <v>0</v>
      </c>
      <c r="BB64" s="4">
        <v>0</v>
      </c>
      <c r="BC64" s="4">
        <v>0</v>
      </c>
      <c r="BD64" s="4">
        <v>0</v>
      </c>
      <c r="BE64" s="3">
        <v>10920.27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</row>
    <row r="65" spans="1:76" x14ac:dyDescent="0.25">
      <c r="A65" s="2">
        <v>44834</v>
      </c>
      <c r="B65" t="s">
        <v>140</v>
      </c>
      <c r="C65" t="s">
        <v>141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3">
        <v>3155980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3">
        <v>936891.5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</row>
    <row r="66" spans="1:76" x14ac:dyDescent="0.25">
      <c r="A66" s="2">
        <v>44834</v>
      </c>
      <c r="B66" t="s">
        <v>142</v>
      </c>
      <c r="C66" t="s">
        <v>143</v>
      </c>
      <c r="D66" s="3">
        <v>19829312.25</v>
      </c>
      <c r="E66" s="3">
        <v>72754.75</v>
      </c>
      <c r="F66" s="3">
        <v>26000</v>
      </c>
      <c r="G66" s="3">
        <v>222753.95</v>
      </c>
      <c r="H66" s="4">
        <v>0</v>
      </c>
      <c r="I66" s="3">
        <v>2028040.25</v>
      </c>
      <c r="J66" s="3">
        <v>917602</v>
      </c>
      <c r="K66" s="3">
        <v>16079821.73</v>
      </c>
      <c r="L66" s="3">
        <v>6917875.25</v>
      </c>
      <c r="M66" s="4">
        <v>0</v>
      </c>
      <c r="N66" s="3">
        <v>311147</v>
      </c>
      <c r="O66" s="3">
        <v>351239</v>
      </c>
      <c r="P66" s="3">
        <v>3966907.75</v>
      </c>
      <c r="Q66" s="3">
        <v>2387737</v>
      </c>
      <c r="R66" s="4">
        <v>0</v>
      </c>
      <c r="S66" s="3">
        <v>1516548</v>
      </c>
      <c r="T66" s="3">
        <v>757319</v>
      </c>
      <c r="U66" s="4">
        <v>0</v>
      </c>
      <c r="V66" s="4">
        <v>0</v>
      </c>
      <c r="W66" s="3">
        <v>82949</v>
      </c>
      <c r="X66" s="3">
        <v>899310.78</v>
      </c>
      <c r="Y66" s="3">
        <v>2192835</v>
      </c>
      <c r="Z66" s="3">
        <v>5934972</v>
      </c>
      <c r="AA66" s="3">
        <v>463797.87</v>
      </c>
      <c r="AB66" s="3">
        <v>14892168.25</v>
      </c>
      <c r="AC66" s="3">
        <v>4886673</v>
      </c>
      <c r="AD66" s="3">
        <v>4572274</v>
      </c>
      <c r="AE66" s="3">
        <v>1729299.38</v>
      </c>
      <c r="AF66" s="3">
        <v>3318429.5</v>
      </c>
      <c r="AG66" s="3">
        <v>3023671</v>
      </c>
      <c r="AH66" s="3">
        <v>813811</v>
      </c>
      <c r="AI66" s="3">
        <v>212432</v>
      </c>
      <c r="AJ66" s="3">
        <v>665753</v>
      </c>
      <c r="AK66" s="3">
        <v>643355</v>
      </c>
      <c r="AL66" s="3">
        <v>1436407</v>
      </c>
      <c r="AM66" s="3">
        <v>87394</v>
      </c>
      <c r="AN66" s="3">
        <v>1680504</v>
      </c>
      <c r="AO66" s="3">
        <v>648502</v>
      </c>
      <c r="AP66" s="3">
        <v>589845.5</v>
      </c>
      <c r="AQ66" s="3">
        <v>635897</v>
      </c>
      <c r="AR66" s="3">
        <v>422632</v>
      </c>
      <c r="AS66" s="3">
        <v>2348909</v>
      </c>
      <c r="AT66" s="3">
        <v>5049642</v>
      </c>
      <c r="AU66" s="3">
        <v>857358.5</v>
      </c>
      <c r="AV66" s="4">
        <v>0</v>
      </c>
      <c r="AW66" s="3">
        <v>12974246.4</v>
      </c>
      <c r="AX66" s="3">
        <v>9378913</v>
      </c>
      <c r="AY66" s="3">
        <v>462131</v>
      </c>
      <c r="AZ66" s="3">
        <v>1479984.45</v>
      </c>
      <c r="BA66" s="3">
        <v>2946156.5</v>
      </c>
      <c r="BB66" s="3">
        <v>2916601.9</v>
      </c>
      <c r="BC66" s="3">
        <v>1411514.64</v>
      </c>
      <c r="BD66" s="3">
        <v>3008582.94</v>
      </c>
      <c r="BE66" s="3">
        <v>4764391.5</v>
      </c>
      <c r="BF66" s="3">
        <v>2309796</v>
      </c>
      <c r="BG66" s="3">
        <v>711146</v>
      </c>
      <c r="BH66" s="3">
        <v>3415787.76</v>
      </c>
      <c r="BI66" s="3">
        <v>1352263</v>
      </c>
      <c r="BJ66" s="3">
        <v>559357.81000000006</v>
      </c>
      <c r="BK66" s="3">
        <v>1519899.8</v>
      </c>
      <c r="BL66" s="3">
        <v>3660961.24</v>
      </c>
      <c r="BM66" s="3">
        <v>1079386.76</v>
      </c>
      <c r="BN66" s="3">
        <v>21786556.469999999</v>
      </c>
      <c r="BO66" s="3">
        <v>292646</v>
      </c>
      <c r="BP66" s="3">
        <v>2148842</v>
      </c>
      <c r="BQ66" s="3">
        <v>1332559.17</v>
      </c>
      <c r="BR66" s="3">
        <v>1744541</v>
      </c>
      <c r="BS66" s="3">
        <v>4087249.05</v>
      </c>
      <c r="BT66" s="3">
        <v>255782</v>
      </c>
      <c r="BU66" s="3">
        <v>143364.16</v>
      </c>
      <c r="BV66" s="3">
        <v>3037147.5</v>
      </c>
      <c r="BW66" s="3">
        <v>1808771.97</v>
      </c>
      <c r="BX66" s="3">
        <v>571214</v>
      </c>
    </row>
    <row r="67" spans="1:76" x14ac:dyDescent="0.25">
      <c r="A67" s="2">
        <v>44834</v>
      </c>
      <c r="B67" t="s">
        <v>144</v>
      </c>
      <c r="C67" t="s">
        <v>145</v>
      </c>
      <c r="D67" s="3">
        <v>4601153.75</v>
      </c>
      <c r="E67" s="3">
        <v>6462022.4500000002</v>
      </c>
      <c r="F67" s="3">
        <v>3888756.25</v>
      </c>
      <c r="G67" s="3">
        <v>2790178.15</v>
      </c>
      <c r="H67" s="4">
        <v>0</v>
      </c>
      <c r="I67" s="3">
        <v>52143194.409999996</v>
      </c>
      <c r="J67" s="3">
        <v>8431785</v>
      </c>
      <c r="K67" s="3">
        <v>42033445</v>
      </c>
      <c r="L67" s="3">
        <v>14239189</v>
      </c>
      <c r="M67" s="4">
        <v>0</v>
      </c>
      <c r="N67" s="3">
        <v>190113</v>
      </c>
      <c r="O67" s="3">
        <v>157345</v>
      </c>
      <c r="P67" s="3">
        <v>4266554.25</v>
      </c>
      <c r="Q67" s="3">
        <v>961907</v>
      </c>
      <c r="R67" s="4">
        <v>0</v>
      </c>
      <c r="S67" s="3">
        <v>2322226</v>
      </c>
      <c r="T67" s="3">
        <v>1090103</v>
      </c>
      <c r="U67" s="4">
        <v>0</v>
      </c>
      <c r="V67" s="4">
        <v>0</v>
      </c>
      <c r="W67" s="3">
        <v>126848</v>
      </c>
      <c r="X67" s="3">
        <v>243252.75</v>
      </c>
      <c r="Y67" s="3">
        <v>1213595</v>
      </c>
      <c r="Z67" s="3">
        <v>7695103.5</v>
      </c>
      <c r="AA67" s="3">
        <v>306410.33</v>
      </c>
      <c r="AB67" s="3">
        <v>38503580.409999996</v>
      </c>
      <c r="AC67" s="3">
        <v>2041597.5</v>
      </c>
      <c r="AD67" s="3">
        <v>2937960.5</v>
      </c>
      <c r="AE67" s="3">
        <v>672442.37</v>
      </c>
      <c r="AF67" s="3">
        <v>2633288</v>
      </c>
      <c r="AG67" s="3">
        <v>598629</v>
      </c>
      <c r="AH67" s="3">
        <v>268809</v>
      </c>
      <c r="AI67" s="3">
        <v>43260</v>
      </c>
      <c r="AJ67" s="3">
        <v>39369</v>
      </c>
      <c r="AK67" s="3">
        <v>404676</v>
      </c>
      <c r="AL67" s="3">
        <v>654621</v>
      </c>
      <c r="AM67" s="3">
        <v>29491</v>
      </c>
      <c r="AN67" s="3">
        <v>1249229</v>
      </c>
      <c r="AO67" s="3">
        <v>384979</v>
      </c>
      <c r="AP67" s="3">
        <v>392695.5</v>
      </c>
      <c r="AQ67" s="3">
        <v>131872</v>
      </c>
      <c r="AR67" s="3">
        <v>584675</v>
      </c>
      <c r="AS67" s="4">
        <v>0</v>
      </c>
      <c r="AT67" s="3">
        <v>4239750</v>
      </c>
      <c r="AU67" s="3">
        <v>793047</v>
      </c>
      <c r="AV67" s="4">
        <v>0</v>
      </c>
      <c r="AW67" s="3">
        <v>3887835.91</v>
      </c>
      <c r="AX67" s="3">
        <v>5160254</v>
      </c>
      <c r="AY67" s="3">
        <v>473841</v>
      </c>
      <c r="AZ67" s="3">
        <v>1095750.5</v>
      </c>
      <c r="BA67" s="3">
        <v>7278916.0499999998</v>
      </c>
      <c r="BB67" s="3">
        <v>11829862.35</v>
      </c>
      <c r="BC67" s="3">
        <v>1317521.1499999999</v>
      </c>
      <c r="BD67" s="3">
        <v>7305547</v>
      </c>
      <c r="BE67" s="3">
        <v>1446136</v>
      </c>
      <c r="BF67" s="3">
        <v>1189440</v>
      </c>
      <c r="BG67" s="3">
        <v>20359</v>
      </c>
      <c r="BH67" s="3">
        <v>2705860</v>
      </c>
      <c r="BI67" s="3">
        <v>97490</v>
      </c>
      <c r="BJ67" s="3">
        <v>1547564.06</v>
      </c>
      <c r="BK67" s="3">
        <v>1275261.79</v>
      </c>
      <c r="BL67" s="3">
        <v>1195846.6299999999</v>
      </c>
      <c r="BM67" s="3">
        <v>395716.9</v>
      </c>
      <c r="BN67" s="3">
        <v>848</v>
      </c>
      <c r="BO67" s="3">
        <v>273388</v>
      </c>
      <c r="BP67" s="3">
        <v>1670724</v>
      </c>
      <c r="BQ67" s="3">
        <v>426436.78</v>
      </c>
      <c r="BR67" s="3">
        <v>1140796</v>
      </c>
      <c r="BS67" s="3">
        <v>48625</v>
      </c>
      <c r="BT67" s="3">
        <v>265925</v>
      </c>
      <c r="BU67" s="3">
        <v>257206.32</v>
      </c>
      <c r="BV67" s="3">
        <v>2496942</v>
      </c>
      <c r="BW67" s="3">
        <v>864370.13</v>
      </c>
      <c r="BX67" s="3">
        <v>2948203.34</v>
      </c>
    </row>
    <row r="68" spans="1:76" x14ac:dyDescent="0.25">
      <c r="A68" s="2">
        <v>44834</v>
      </c>
      <c r="B68" t="s">
        <v>146</v>
      </c>
      <c r="C68" t="s">
        <v>147</v>
      </c>
      <c r="D68" s="3">
        <v>1432860.5</v>
      </c>
      <c r="E68" s="3">
        <v>2065828.21</v>
      </c>
      <c r="F68" s="3">
        <v>330753</v>
      </c>
      <c r="G68" s="3">
        <v>46765.5</v>
      </c>
      <c r="H68" s="3">
        <v>84451.75</v>
      </c>
      <c r="I68" s="3">
        <v>11702.75</v>
      </c>
      <c r="J68" s="3">
        <v>25090.25</v>
      </c>
      <c r="K68" s="3">
        <v>10744</v>
      </c>
      <c r="L68" s="4">
        <v>0</v>
      </c>
      <c r="M68" s="3">
        <v>334821</v>
      </c>
      <c r="N68" s="3">
        <v>3233</v>
      </c>
      <c r="O68" s="3">
        <v>31056</v>
      </c>
      <c r="P68" s="3">
        <v>31994</v>
      </c>
      <c r="Q68" s="3">
        <v>11377</v>
      </c>
      <c r="R68" s="3">
        <v>419098.75</v>
      </c>
      <c r="S68" s="3">
        <v>46455</v>
      </c>
      <c r="T68" s="3">
        <v>156006</v>
      </c>
      <c r="U68" s="3">
        <v>286970</v>
      </c>
      <c r="V68" s="3">
        <v>77394.5</v>
      </c>
      <c r="W68" s="3">
        <v>12725</v>
      </c>
      <c r="X68" s="3">
        <v>13277</v>
      </c>
      <c r="Y68" s="3">
        <v>50593.5</v>
      </c>
      <c r="Z68" s="3">
        <v>625606</v>
      </c>
      <c r="AA68" s="3">
        <v>168871.93</v>
      </c>
      <c r="AB68" s="3">
        <v>1085725.55</v>
      </c>
      <c r="AC68" s="4">
        <v>0</v>
      </c>
      <c r="AD68" s="3">
        <v>545838</v>
      </c>
      <c r="AE68" s="3">
        <v>189818.75</v>
      </c>
      <c r="AF68" s="3">
        <v>106987</v>
      </c>
      <c r="AG68" s="3">
        <v>0</v>
      </c>
      <c r="AH68" s="3">
        <v>115951</v>
      </c>
      <c r="AI68" s="4">
        <v>0</v>
      </c>
      <c r="AJ68" s="4">
        <v>0</v>
      </c>
      <c r="AK68" s="3">
        <v>110428</v>
      </c>
      <c r="AL68" s="3">
        <v>21031</v>
      </c>
      <c r="AM68" s="4">
        <v>0</v>
      </c>
      <c r="AN68" s="4">
        <v>0</v>
      </c>
      <c r="AO68" s="4">
        <v>0</v>
      </c>
      <c r="AP68" s="3">
        <v>126675.5</v>
      </c>
      <c r="AQ68" s="3">
        <v>76704.75</v>
      </c>
      <c r="AR68" s="4">
        <v>0</v>
      </c>
      <c r="AS68" s="3">
        <v>132139</v>
      </c>
      <c r="AT68" s="4">
        <v>0</v>
      </c>
      <c r="AU68" s="3">
        <v>32077</v>
      </c>
      <c r="AV68" s="4">
        <v>0</v>
      </c>
      <c r="AW68" s="3">
        <v>849543.5</v>
      </c>
      <c r="AX68" s="4">
        <v>0</v>
      </c>
      <c r="AY68" s="4">
        <v>0</v>
      </c>
      <c r="AZ68" s="3">
        <v>1841837.6</v>
      </c>
      <c r="BA68" s="3">
        <v>151413</v>
      </c>
      <c r="BB68" s="3">
        <v>208564.25</v>
      </c>
      <c r="BC68" s="3">
        <v>67315.8</v>
      </c>
      <c r="BD68" s="3">
        <v>0</v>
      </c>
      <c r="BE68" s="3">
        <v>575675</v>
      </c>
      <c r="BF68" s="3">
        <v>1527</v>
      </c>
      <c r="BG68" s="4">
        <v>0</v>
      </c>
      <c r="BH68" s="3">
        <v>2869</v>
      </c>
      <c r="BI68" s="4">
        <v>0</v>
      </c>
      <c r="BJ68" s="3">
        <v>3259</v>
      </c>
      <c r="BK68" s="4">
        <v>0</v>
      </c>
      <c r="BL68" s="3">
        <v>3053.5</v>
      </c>
      <c r="BM68" s="4">
        <v>0</v>
      </c>
      <c r="BN68" s="3">
        <v>779490</v>
      </c>
      <c r="BO68" s="3">
        <v>303147.95</v>
      </c>
      <c r="BP68" s="3">
        <v>32226</v>
      </c>
      <c r="BQ68" s="3">
        <v>12394</v>
      </c>
      <c r="BR68" s="4">
        <v>0</v>
      </c>
      <c r="BS68" s="3">
        <v>178849</v>
      </c>
      <c r="BT68" s="4">
        <v>0</v>
      </c>
      <c r="BU68" s="4">
        <v>0</v>
      </c>
      <c r="BV68" s="3">
        <v>95053.5</v>
      </c>
      <c r="BW68" s="4">
        <v>0</v>
      </c>
      <c r="BX68" s="3">
        <v>48267</v>
      </c>
    </row>
    <row r="69" spans="1:76" x14ac:dyDescent="0.25">
      <c r="A69" s="2">
        <v>44834</v>
      </c>
      <c r="B69" t="s">
        <v>148</v>
      </c>
      <c r="C69" t="s">
        <v>149</v>
      </c>
      <c r="D69" s="3">
        <v>14691946.720000001</v>
      </c>
      <c r="E69" s="3">
        <v>1658032.55</v>
      </c>
      <c r="F69" s="3">
        <v>11510695.15</v>
      </c>
      <c r="G69" s="3">
        <v>3507953.07</v>
      </c>
      <c r="H69" s="3">
        <v>12317997.65</v>
      </c>
      <c r="I69" s="3">
        <v>566791.93000000005</v>
      </c>
      <c r="J69" s="3">
        <v>1349795.5</v>
      </c>
      <c r="K69" s="3">
        <v>1350855</v>
      </c>
      <c r="L69" s="3">
        <v>629214.5</v>
      </c>
      <c r="M69" s="3">
        <v>452054</v>
      </c>
      <c r="N69" s="3">
        <v>287749</v>
      </c>
      <c r="O69" s="3">
        <v>208523</v>
      </c>
      <c r="P69" s="3">
        <v>546634</v>
      </c>
      <c r="Q69" s="3">
        <v>60906</v>
      </c>
      <c r="R69" s="3">
        <v>1225374</v>
      </c>
      <c r="S69" s="3">
        <v>24196.799999999999</v>
      </c>
      <c r="T69" s="3">
        <v>81170</v>
      </c>
      <c r="U69" s="3">
        <v>352361</v>
      </c>
      <c r="V69" s="3">
        <v>284273.25</v>
      </c>
      <c r="W69" s="4">
        <v>0</v>
      </c>
      <c r="X69" s="4">
        <v>0</v>
      </c>
      <c r="Y69" s="3">
        <v>125585.8</v>
      </c>
      <c r="Z69" s="3">
        <v>1605207.25</v>
      </c>
      <c r="AA69" s="3">
        <v>36227.5</v>
      </c>
      <c r="AB69" s="3">
        <v>3884698</v>
      </c>
      <c r="AC69" s="3">
        <v>37221.5</v>
      </c>
      <c r="AD69" s="3">
        <v>15765</v>
      </c>
      <c r="AE69" s="3">
        <v>13621</v>
      </c>
      <c r="AF69" s="4">
        <v>0</v>
      </c>
      <c r="AG69" s="3">
        <v>38634</v>
      </c>
      <c r="AH69" s="3">
        <v>60639</v>
      </c>
      <c r="AI69" s="4">
        <v>0</v>
      </c>
      <c r="AJ69" s="3">
        <v>31782</v>
      </c>
      <c r="AK69" s="3">
        <v>48005</v>
      </c>
      <c r="AL69" s="3">
        <v>136232</v>
      </c>
      <c r="AM69" s="3">
        <v>5730</v>
      </c>
      <c r="AN69" s="3">
        <v>4667</v>
      </c>
      <c r="AO69" s="3">
        <v>3301</v>
      </c>
      <c r="AP69" s="3">
        <v>17786</v>
      </c>
      <c r="AQ69" s="3">
        <v>30873.25</v>
      </c>
      <c r="AR69" s="4">
        <v>0</v>
      </c>
      <c r="AS69" s="3">
        <v>17698</v>
      </c>
      <c r="AT69" s="3">
        <v>24000</v>
      </c>
      <c r="AU69" s="3">
        <v>4813</v>
      </c>
      <c r="AV69" s="4">
        <v>0</v>
      </c>
      <c r="AW69" s="3">
        <v>479631</v>
      </c>
      <c r="AX69" s="3">
        <v>550106</v>
      </c>
      <c r="AY69" s="3">
        <v>65217</v>
      </c>
      <c r="AZ69" s="3">
        <v>1265644.55</v>
      </c>
      <c r="BA69" s="3">
        <v>962047.78</v>
      </c>
      <c r="BB69" s="3">
        <v>0</v>
      </c>
      <c r="BC69" s="3">
        <v>388554.5</v>
      </c>
      <c r="BD69" s="3">
        <v>1692550.54</v>
      </c>
      <c r="BE69" s="3">
        <v>208926</v>
      </c>
      <c r="BF69" s="4">
        <v>0</v>
      </c>
      <c r="BG69" s="3">
        <v>23305</v>
      </c>
      <c r="BH69" s="3">
        <v>54409</v>
      </c>
      <c r="BI69" s="3">
        <v>15416.5</v>
      </c>
      <c r="BJ69" s="3">
        <v>0</v>
      </c>
      <c r="BK69" s="4">
        <v>0</v>
      </c>
      <c r="BL69" s="3">
        <v>8381.25</v>
      </c>
      <c r="BM69" s="3">
        <v>62738.5</v>
      </c>
      <c r="BN69" s="3">
        <v>2549797.19</v>
      </c>
      <c r="BO69" s="3">
        <v>51405</v>
      </c>
      <c r="BP69" s="3">
        <v>55820</v>
      </c>
      <c r="BQ69" s="3">
        <v>13184</v>
      </c>
      <c r="BR69" s="3">
        <v>100</v>
      </c>
      <c r="BS69" s="3">
        <v>9889</v>
      </c>
      <c r="BT69" s="4">
        <v>0</v>
      </c>
      <c r="BU69" s="4">
        <v>0</v>
      </c>
      <c r="BV69" s="3">
        <v>40460</v>
      </c>
      <c r="BW69" s="4">
        <v>0</v>
      </c>
      <c r="BX69" s="3">
        <v>3402</v>
      </c>
    </row>
    <row r="70" spans="1:76" x14ac:dyDescent="0.25">
      <c r="A70" s="2">
        <v>44834</v>
      </c>
      <c r="B70" t="s">
        <v>150</v>
      </c>
      <c r="C70" t="s">
        <v>151</v>
      </c>
      <c r="D70" s="4">
        <v>0</v>
      </c>
      <c r="E70" s="4">
        <v>0</v>
      </c>
      <c r="F70" s="3">
        <v>49191</v>
      </c>
      <c r="G70" s="3">
        <v>73710</v>
      </c>
      <c r="H70" s="4">
        <v>0</v>
      </c>
      <c r="I70" s="4">
        <v>0</v>
      </c>
      <c r="J70" s="3">
        <v>31468.5</v>
      </c>
      <c r="K70" s="4">
        <v>0</v>
      </c>
      <c r="L70" s="4">
        <v>0</v>
      </c>
      <c r="M70" s="4">
        <v>0</v>
      </c>
      <c r="N70" s="3">
        <v>4008</v>
      </c>
      <c r="O70" s="3">
        <v>2381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3">
        <v>20778</v>
      </c>
      <c r="V70" s="4">
        <v>0</v>
      </c>
      <c r="W70" s="4">
        <v>0</v>
      </c>
      <c r="X70" s="4">
        <v>0</v>
      </c>
      <c r="Y70" s="4">
        <v>0</v>
      </c>
      <c r="Z70" s="3">
        <v>1230</v>
      </c>
      <c r="AA70" s="4">
        <v>0</v>
      </c>
      <c r="AB70" s="3">
        <v>248</v>
      </c>
      <c r="AC70" s="4">
        <v>0</v>
      </c>
      <c r="AD70" s="3">
        <v>22950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3">
        <v>12912</v>
      </c>
      <c r="BS70" s="4">
        <v>0</v>
      </c>
      <c r="BT70" s="4">
        <v>0</v>
      </c>
      <c r="BU70" s="4">
        <v>0</v>
      </c>
      <c r="BV70" s="4">
        <v>0</v>
      </c>
      <c r="BW70" s="3">
        <v>3191</v>
      </c>
      <c r="BX70" s="4">
        <v>0</v>
      </c>
    </row>
    <row r="71" spans="1:76" x14ac:dyDescent="0.25">
      <c r="A71" s="2">
        <v>44834</v>
      </c>
      <c r="B71" t="s">
        <v>152</v>
      </c>
      <c r="C71" t="s">
        <v>153</v>
      </c>
      <c r="D71" s="4">
        <v>0</v>
      </c>
      <c r="E71" s="4">
        <v>0</v>
      </c>
      <c r="F71" s="4">
        <v>0</v>
      </c>
      <c r="G71" s="3">
        <v>13060.45</v>
      </c>
      <c r="H71" s="4">
        <v>0</v>
      </c>
      <c r="I71" s="4">
        <v>0</v>
      </c>
      <c r="J71" s="3">
        <v>27434.25</v>
      </c>
      <c r="K71" s="4">
        <v>0</v>
      </c>
      <c r="L71" s="4">
        <v>0</v>
      </c>
      <c r="M71" s="4">
        <v>0</v>
      </c>
      <c r="N71" s="3">
        <v>0</v>
      </c>
      <c r="O71" s="3">
        <v>29868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">
        <v>18619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</row>
    <row r="72" spans="1:76" x14ac:dyDescent="0.25">
      <c r="A72" s="2">
        <v>44834</v>
      </c>
      <c r="B72" t="s">
        <v>154</v>
      </c>
      <c r="C72" t="s">
        <v>155</v>
      </c>
      <c r="D72" s="3">
        <v>9281565.0500000007</v>
      </c>
      <c r="E72" s="4">
        <v>0</v>
      </c>
      <c r="F72" s="4">
        <v>0</v>
      </c>
      <c r="G72" s="3">
        <v>57669</v>
      </c>
      <c r="H72" s="3">
        <v>590396.9</v>
      </c>
      <c r="I72" s="4">
        <v>0</v>
      </c>
      <c r="J72" s="4">
        <v>0</v>
      </c>
      <c r="K72" s="3">
        <v>9101</v>
      </c>
      <c r="L72" s="3">
        <v>1088</v>
      </c>
      <c r="M72" s="3">
        <v>2506161</v>
      </c>
      <c r="N72" s="4">
        <v>0</v>
      </c>
      <c r="O72" s="3">
        <v>5835</v>
      </c>
      <c r="P72" s="3">
        <v>560</v>
      </c>
      <c r="Q72" s="4">
        <v>0</v>
      </c>
      <c r="R72" s="3">
        <v>4723231</v>
      </c>
      <c r="S72" s="4">
        <v>0</v>
      </c>
      <c r="T72" s="3">
        <v>0</v>
      </c>
      <c r="U72" s="3">
        <v>8912</v>
      </c>
      <c r="V72" s="3">
        <v>655730.5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">
        <v>163413.5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3">
        <v>1357048.3</v>
      </c>
      <c r="BD72" s="4">
        <v>0</v>
      </c>
      <c r="BE72" s="4">
        <v>0</v>
      </c>
      <c r="BF72" s="4">
        <v>0</v>
      </c>
      <c r="BG72" s="3">
        <v>14072</v>
      </c>
      <c r="BH72" s="3">
        <v>1691</v>
      </c>
      <c r="BI72" s="3">
        <v>12453</v>
      </c>
      <c r="BJ72" s="3">
        <v>31862</v>
      </c>
      <c r="BK72" s="3">
        <v>47766</v>
      </c>
      <c r="BL72" s="4">
        <v>0</v>
      </c>
      <c r="BM72" s="3">
        <v>9245</v>
      </c>
      <c r="BN72" s="3">
        <v>412960.85</v>
      </c>
      <c r="BO72" s="4">
        <v>0</v>
      </c>
      <c r="BP72" s="4">
        <v>0</v>
      </c>
      <c r="BQ72" s="3">
        <v>12734</v>
      </c>
      <c r="BR72" s="4">
        <v>0</v>
      </c>
      <c r="BS72" s="4">
        <v>0</v>
      </c>
      <c r="BT72" s="3">
        <v>16904.5</v>
      </c>
      <c r="BU72" s="4">
        <v>0</v>
      </c>
      <c r="BV72" s="4">
        <v>0</v>
      </c>
      <c r="BW72" s="3">
        <v>4604</v>
      </c>
      <c r="BX72" s="4">
        <v>0</v>
      </c>
    </row>
    <row r="73" spans="1:76" x14ac:dyDescent="0.25">
      <c r="A73" s="2">
        <v>44834</v>
      </c>
      <c r="B73" t="s">
        <v>156</v>
      </c>
      <c r="C73" t="s">
        <v>157</v>
      </c>
      <c r="D73" s="3">
        <v>35551614.049999997</v>
      </c>
      <c r="E73" s="4">
        <v>0</v>
      </c>
      <c r="F73" s="4">
        <v>0</v>
      </c>
      <c r="G73" s="3">
        <v>185106.75</v>
      </c>
      <c r="H73" s="3">
        <v>114437.75</v>
      </c>
      <c r="I73" s="3">
        <v>644</v>
      </c>
      <c r="J73" s="4">
        <v>0</v>
      </c>
      <c r="K73" s="3">
        <v>20783</v>
      </c>
      <c r="L73" s="4">
        <v>0</v>
      </c>
      <c r="M73" s="3">
        <v>7453</v>
      </c>
      <c r="N73" s="4">
        <v>0</v>
      </c>
      <c r="O73" s="3">
        <v>36553</v>
      </c>
      <c r="P73" s="4">
        <v>0</v>
      </c>
      <c r="Q73" s="4">
        <v>0</v>
      </c>
      <c r="R73" s="3">
        <v>3176593.1</v>
      </c>
      <c r="S73" s="3">
        <v>816374.6</v>
      </c>
      <c r="T73" s="4">
        <v>0</v>
      </c>
      <c r="U73" s="4">
        <v>0</v>
      </c>
      <c r="V73" s="3">
        <v>28375</v>
      </c>
      <c r="W73" s="3">
        <v>211834.5</v>
      </c>
      <c r="X73" s="4">
        <v>0</v>
      </c>
      <c r="Y73" s="4">
        <v>0</v>
      </c>
      <c r="Z73" s="4">
        <v>0</v>
      </c>
      <c r="AA73" s="4">
        <v>0</v>
      </c>
      <c r="AB73" s="3">
        <v>349037.6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6816</v>
      </c>
      <c r="BD73" s="4">
        <v>0</v>
      </c>
      <c r="BE73" s="3">
        <v>33098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</row>
    <row r="74" spans="1:76" x14ac:dyDescent="0.25">
      <c r="A74" s="2">
        <v>44834</v>
      </c>
      <c r="B74" t="s">
        <v>158</v>
      </c>
      <c r="C74" t="s">
        <v>159</v>
      </c>
      <c r="D74" s="3">
        <v>133376492.58</v>
      </c>
      <c r="E74" s="4">
        <v>0</v>
      </c>
      <c r="F74" s="4">
        <v>0</v>
      </c>
      <c r="G74" s="3">
        <v>1271261.6200000001</v>
      </c>
      <c r="H74" s="3">
        <v>10914271.5</v>
      </c>
      <c r="I74" s="3">
        <v>102513.75</v>
      </c>
      <c r="J74" s="4">
        <v>0</v>
      </c>
      <c r="K74" s="3">
        <v>556003.19999999995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3">
        <v>857171.41</v>
      </c>
      <c r="S74" s="3">
        <v>4254552.5</v>
      </c>
      <c r="T74" s="4">
        <v>0</v>
      </c>
      <c r="U74" s="4">
        <v>0</v>
      </c>
      <c r="V74" s="3">
        <v>232875.25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3">
        <v>1663885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</row>
    <row r="75" spans="1:76" x14ac:dyDescent="0.25">
      <c r="A75" s="2">
        <v>44834</v>
      </c>
      <c r="B75" t="s">
        <v>160</v>
      </c>
      <c r="C75" t="s">
        <v>161</v>
      </c>
      <c r="D75" s="3">
        <v>388973.83</v>
      </c>
      <c r="E75" s="3">
        <v>187090</v>
      </c>
      <c r="F75" s="3">
        <v>702825</v>
      </c>
      <c r="G75" s="3">
        <v>20736</v>
      </c>
      <c r="H75" s="3">
        <v>430369</v>
      </c>
      <c r="I75" s="3">
        <v>1941</v>
      </c>
      <c r="J75" s="3">
        <v>1584</v>
      </c>
      <c r="K75" s="3">
        <v>109520</v>
      </c>
      <c r="L75" s="3">
        <v>56300</v>
      </c>
      <c r="M75" s="4">
        <v>0</v>
      </c>
      <c r="N75" s="3">
        <v>7036</v>
      </c>
      <c r="O75" s="4">
        <v>0</v>
      </c>
      <c r="P75" s="3">
        <v>550841.25</v>
      </c>
      <c r="Q75" s="3">
        <v>26214</v>
      </c>
      <c r="R75" s="3">
        <v>1411277</v>
      </c>
      <c r="S75" s="3">
        <v>172719</v>
      </c>
      <c r="T75" s="3">
        <v>171439.75</v>
      </c>
      <c r="U75" s="3">
        <v>409295</v>
      </c>
      <c r="V75" s="3">
        <v>249005.75</v>
      </c>
      <c r="W75" s="4">
        <v>0</v>
      </c>
      <c r="X75" s="3">
        <v>8798.5</v>
      </c>
      <c r="Y75" s="3">
        <v>1216191.3</v>
      </c>
      <c r="Z75" s="3">
        <v>165603</v>
      </c>
      <c r="AA75" s="3">
        <v>2189.75</v>
      </c>
      <c r="AB75" s="3">
        <v>989266.69</v>
      </c>
      <c r="AC75" s="3">
        <v>450530.5</v>
      </c>
      <c r="AD75" s="3">
        <v>270</v>
      </c>
      <c r="AE75" s="3">
        <v>93333.5</v>
      </c>
      <c r="AF75" s="3">
        <v>92231</v>
      </c>
      <c r="AG75" s="3">
        <v>19906</v>
      </c>
      <c r="AH75" s="3">
        <v>1135</v>
      </c>
      <c r="AI75" s="3">
        <v>0</v>
      </c>
      <c r="AJ75" s="3">
        <v>3700</v>
      </c>
      <c r="AK75" s="3">
        <v>128312</v>
      </c>
      <c r="AL75" s="3">
        <v>167649</v>
      </c>
      <c r="AM75" s="4">
        <v>0</v>
      </c>
      <c r="AN75" s="3">
        <v>531606</v>
      </c>
      <c r="AO75" s="3">
        <v>709033</v>
      </c>
      <c r="AP75" s="3">
        <v>879582</v>
      </c>
      <c r="AQ75" s="3">
        <v>64155</v>
      </c>
      <c r="AR75" s="3">
        <v>199193.2</v>
      </c>
      <c r="AS75" s="3">
        <v>54993</v>
      </c>
      <c r="AT75" s="3">
        <v>186217</v>
      </c>
      <c r="AU75" s="3">
        <v>4964</v>
      </c>
      <c r="AV75" s="4">
        <v>0</v>
      </c>
      <c r="AW75" s="3">
        <v>2683731</v>
      </c>
      <c r="AX75" s="3">
        <v>549887</v>
      </c>
      <c r="AY75" s="3">
        <v>46720</v>
      </c>
      <c r="AZ75" s="3">
        <v>731346</v>
      </c>
      <c r="BA75" s="3">
        <v>72710</v>
      </c>
      <c r="BB75" s="3">
        <v>452076</v>
      </c>
      <c r="BC75" s="3">
        <v>23239</v>
      </c>
      <c r="BD75" s="3">
        <v>149555.89000000001</v>
      </c>
      <c r="BE75" s="3">
        <v>38724</v>
      </c>
      <c r="BF75" s="3">
        <v>52553</v>
      </c>
      <c r="BG75" s="3">
        <v>34914</v>
      </c>
      <c r="BH75" s="3">
        <v>615639</v>
      </c>
      <c r="BI75" s="3">
        <v>107463</v>
      </c>
      <c r="BJ75" s="3">
        <v>32599</v>
      </c>
      <c r="BK75" s="3">
        <v>163611</v>
      </c>
      <c r="BL75" s="3">
        <v>309633</v>
      </c>
      <c r="BM75" s="3">
        <v>140568.5</v>
      </c>
      <c r="BN75" s="3">
        <v>60668</v>
      </c>
      <c r="BO75" s="3">
        <v>6489</v>
      </c>
      <c r="BP75" s="3">
        <v>14475</v>
      </c>
      <c r="BQ75" s="3">
        <v>74750</v>
      </c>
      <c r="BR75" s="3">
        <v>169660</v>
      </c>
      <c r="BS75" s="3">
        <v>30766</v>
      </c>
      <c r="BT75" s="3">
        <v>21969</v>
      </c>
      <c r="BU75" s="4">
        <v>0</v>
      </c>
      <c r="BV75" s="3">
        <v>695</v>
      </c>
      <c r="BW75" s="3">
        <v>37800.980000000003</v>
      </c>
      <c r="BX75" s="3">
        <v>37490</v>
      </c>
    </row>
    <row r="76" spans="1:76" x14ac:dyDescent="0.25">
      <c r="A76" s="2">
        <v>44834</v>
      </c>
      <c r="B76" t="s">
        <v>162</v>
      </c>
      <c r="C76" t="s">
        <v>163</v>
      </c>
      <c r="D76" s="3">
        <v>13211004.35</v>
      </c>
      <c r="E76" s="3">
        <v>6353170.0899999999</v>
      </c>
      <c r="F76" s="3">
        <v>9695264.6199999992</v>
      </c>
      <c r="G76" s="3">
        <v>938729.35</v>
      </c>
      <c r="H76" s="3">
        <v>10119186.5</v>
      </c>
      <c r="I76" s="3">
        <v>962425</v>
      </c>
      <c r="J76" s="3">
        <v>1475327</v>
      </c>
      <c r="K76" s="3">
        <v>2132434</v>
      </c>
      <c r="L76" s="3">
        <v>2844307</v>
      </c>
      <c r="M76" s="3">
        <v>1115756</v>
      </c>
      <c r="N76" s="3">
        <v>22280</v>
      </c>
      <c r="O76" s="4">
        <v>0</v>
      </c>
      <c r="P76" s="3">
        <v>452259.5</v>
      </c>
      <c r="Q76" s="3">
        <v>19782</v>
      </c>
      <c r="R76" s="3">
        <v>5829584</v>
      </c>
      <c r="S76" s="3">
        <v>12825</v>
      </c>
      <c r="T76" s="3">
        <v>97822</v>
      </c>
      <c r="U76" s="3">
        <v>4321634.5</v>
      </c>
      <c r="V76" s="3">
        <v>2161477.25</v>
      </c>
      <c r="W76" s="4">
        <v>0</v>
      </c>
      <c r="X76" s="3">
        <v>52051.8</v>
      </c>
      <c r="Y76" s="3">
        <v>1059568.5</v>
      </c>
      <c r="Z76" s="3">
        <v>1464928.75</v>
      </c>
      <c r="AA76" s="3">
        <v>137472.5</v>
      </c>
      <c r="AB76" s="3">
        <v>7996460.6699999999</v>
      </c>
      <c r="AC76" s="3">
        <v>90608</v>
      </c>
      <c r="AD76" s="3">
        <v>146179.5</v>
      </c>
      <c r="AE76" s="3">
        <v>118403.75</v>
      </c>
      <c r="AF76" s="3">
        <v>214918</v>
      </c>
      <c r="AG76" s="3">
        <v>71006</v>
      </c>
      <c r="AH76" s="3">
        <v>17837</v>
      </c>
      <c r="AI76" s="3">
        <v>3071</v>
      </c>
      <c r="AJ76" s="3">
        <v>0</v>
      </c>
      <c r="AK76" s="3">
        <v>18682</v>
      </c>
      <c r="AL76" s="3">
        <v>238571</v>
      </c>
      <c r="AM76" s="3">
        <v>1850</v>
      </c>
      <c r="AN76" s="3">
        <v>636678</v>
      </c>
      <c r="AO76" s="3">
        <v>118309</v>
      </c>
      <c r="AP76" s="3">
        <v>129639.25</v>
      </c>
      <c r="AQ76" s="3">
        <v>7469</v>
      </c>
      <c r="AR76" s="3">
        <v>74128.94</v>
      </c>
      <c r="AS76" s="3">
        <v>31352</v>
      </c>
      <c r="AT76" s="3">
        <v>126046</v>
      </c>
      <c r="AU76" s="3">
        <v>26324</v>
      </c>
      <c r="AV76" s="4">
        <v>0</v>
      </c>
      <c r="AW76" s="3">
        <v>447490.4</v>
      </c>
      <c r="AX76" s="3">
        <v>426488</v>
      </c>
      <c r="AY76" s="3">
        <v>78475</v>
      </c>
      <c r="AZ76" s="3">
        <v>240006.5</v>
      </c>
      <c r="BA76" s="3">
        <v>441308</v>
      </c>
      <c r="BB76" s="3">
        <v>501094</v>
      </c>
      <c r="BC76" s="3">
        <v>84738.35</v>
      </c>
      <c r="BD76" s="3">
        <v>0</v>
      </c>
      <c r="BE76" s="3">
        <v>182027</v>
      </c>
      <c r="BF76" s="3">
        <v>13687</v>
      </c>
      <c r="BG76" s="3">
        <v>0</v>
      </c>
      <c r="BH76" s="3">
        <v>36830</v>
      </c>
      <c r="BI76" s="3">
        <v>13785</v>
      </c>
      <c r="BJ76" s="3">
        <v>9588.5</v>
      </c>
      <c r="BK76" s="3">
        <v>253347</v>
      </c>
      <c r="BL76" s="3">
        <v>82864</v>
      </c>
      <c r="BM76" s="3">
        <v>104816.5</v>
      </c>
      <c r="BN76" s="3">
        <v>583754.37</v>
      </c>
      <c r="BO76" s="3">
        <v>36026</v>
      </c>
      <c r="BP76" s="3">
        <v>11055</v>
      </c>
      <c r="BQ76" s="3">
        <v>156782</v>
      </c>
      <c r="BR76" s="4">
        <v>0</v>
      </c>
      <c r="BS76" s="3">
        <v>52695</v>
      </c>
      <c r="BT76" s="3">
        <v>47343</v>
      </c>
      <c r="BU76" s="4">
        <v>0</v>
      </c>
      <c r="BV76" s="3">
        <v>3707</v>
      </c>
      <c r="BW76" s="3">
        <v>66924.850000000006</v>
      </c>
      <c r="BX76" s="3">
        <v>34006.5</v>
      </c>
    </row>
    <row r="77" spans="1:76" x14ac:dyDescent="0.25">
      <c r="A77" s="2">
        <v>44834</v>
      </c>
      <c r="B77" t="s">
        <v>164</v>
      </c>
      <c r="C77" t="s">
        <v>165</v>
      </c>
      <c r="D77" s="3">
        <v>20907831.5</v>
      </c>
      <c r="E77" s="3">
        <v>9113311.75</v>
      </c>
      <c r="F77" s="3">
        <v>19823490.25</v>
      </c>
      <c r="G77" s="3">
        <v>9315610.8000000007</v>
      </c>
      <c r="H77" s="3">
        <v>5531462.5</v>
      </c>
      <c r="I77" s="3">
        <v>1193694.28</v>
      </c>
      <c r="J77" s="3">
        <v>6235697.75</v>
      </c>
      <c r="K77" s="3">
        <v>5881218.25</v>
      </c>
      <c r="L77" s="3">
        <v>829626.3</v>
      </c>
      <c r="M77" s="3">
        <v>150891.5</v>
      </c>
      <c r="N77" s="3">
        <v>237274</v>
      </c>
      <c r="O77" s="3">
        <v>198719.75</v>
      </c>
      <c r="P77" s="3">
        <v>1020278</v>
      </c>
      <c r="Q77" s="3">
        <v>135518</v>
      </c>
      <c r="R77" s="3">
        <v>805261.65</v>
      </c>
      <c r="S77" s="3">
        <v>137601</v>
      </c>
      <c r="T77" s="3">
        <v>420421.94</v>
      </c>
      <c r="U77" s="3">
        <v>3075189.76</v>
      </c>
      <c r="V77" s="3">
        <v>453101.75</v>
      </c>
      <c r="W77" s="3">
        <v>142085.5</v>
      </c>
      <c r="X77" s="3">
        <v>445214.35</v>
      </c>
      <c r="Y77" s="3">
        <v>487757.66</v>
      </c>
      <c r="Z77" s="3">
        <v>488039.05</v>
      </c>
      <c r="AA77" s="3">
        <v>122811.03</v>
      </c>
      <c r="AB77" s="3">
        <v>1117487.05</v>
      </c>
      <c r="AC77" s="3">
        <v>450326</v>
      </c>
      <c r="AD77" s="3">
        <v>1391185.65</v>
      </c>
      <c r="AE77" s="3">
        <v>237139.20000000001</v>
      </c>
      <c r="AF77" s="3">
        <v>57969.77</v>
      </c>
      <c r="AG77" s="3">
        <v>1448926</v>
      </c>
      <c r="AH77" s="3">
        <v>830424</v>
      </c>
      <c r="AI77" s="3">
        <v>198513.88</v>
      </c>
      <c r="AJ77" s="3">
        <v>903223</v>
      </c>
      <c r="AK77" s="3">
        <v>498745</v>
      </c>
      <c r="AL77" s="3">
        <v>283541</v>
      </c>
      <c r="AM77" s="3">
        <v>851944</v>
      </c>
      <c r="AN77" s="3">
        <v>280972.5</v>
      </c>
      <c r="AO77" s="3">
        <v>215212.5</v>
      </c>
      <c r="AP77" s="3">
        <v>617123.25</v>
      </c>
      <c r="AQ77" s="3">
        <v>386222.75</v>
      </c>
      <c r="AR77" s="3">
        <v>273821.46999999997</v>
      </c>
      <c r="AS77" s="3">
        <v>398799.75</v>
      </c>
      <c r="AT77" s="3">
        <v>562819.68999999994</v>
      </c>
      <c r="AU77" s="3">
        <v>617793.93000000005</v>
      </c>
      <c r="AV77" s="3">
        <v>14628</v>
      </c>
      <c r="AW77" s="3">
        <v>1236489.99</v>
      </c>
      <c r="AX77" s="3">
        <v>375847.55</v>
      </c>
      <c r="AY77" s="3">
        <v>405867.72</v>
      </c>
      <c r="AZ77" s="3">
        <v>650184.95999999996</v>
      </c>
      <c r="BA77" s="3">
        <v>801428</v>
      </c>
      <c r="BB77" s="3">
        <v>1210679.8</v>
      </c>
      <c r="BC77" s="3">
        <v>646132.22</v>
      </c>
      <c r="BD77" s="3">
        <v>1601961.56</v>
      </c>
      <c r="BE77" s="3">
        <v>111306.2</v>
      </c>
      <c r="BF77" s="3">
        <v>357044</v>
      </c>
      <c r="BG77" s="3">
        <v>236392</v>
      </c>
      <c r="BH77" s="3">
        <v>149784.26999999999</v>
      </c>
      <c r="BI77" s="3">
        <v>213801.98</v>
      </c>
      <c r="BJ77" s="3">
        <v>152296.63</v>
      </c>
      <c r="BK77" s="3">
        <v>171362.1</v>
      </c>
      <c r="BL77" s="3">
        <v>957118.76</v>
      </c>
      <c r="BM77" s="3">
        <v>757323.11</v>
      </c>
      <c r="BN77" s="3">
        <v>3296753.43</v>
      </c>
      <c r="BO77" s="3">
        <v>147398.96</v>
      </c>
      <c r="BP77" s="3">
        <v>83753.75</v>
      </c>
      <c r="BQ77" s="3">
        <v>354069.25</v>
      </c>
      <c r="BR77" s="3">
        <v>78485</v>
      </c>
      <c r="BS77" s="3">
        <v>211904.34</v>
      </c>
      <c r="BT77" s="3">
        <v>16770.75</v>
      </c>
      <c r="BU77" s="3">
        <v>353449.86</v>
      </c>
      <c r="BV77" s="3">
        <v>199413.36</v>
      </c>
      <c r="BW77" s="3">
        <v>483695.47</v>
      </c>
      <c r="BX77" s="3">
        <v>236805.54</v>
      </c>
    </row>
    <row r="78" spans="1:76" x14ac:dyDescent="0.25">
      <c r="A78" s="2">
        <v>44834</v>
      </c>
      <c r="B78" t="s">
        <v>166</v>
      </c>
      <c r="C78" t="s">
        <v>167</v>
      </c>
      <c r="D78" s="3">
        <v>9331539.6099999994</v>
      </c>
      <c r="E78" s="3">
        <v>4009533.25</v>
      </c>
      <c r="F78" s="3">
        <v>13477992.619999999</v>
      </c>
      <c r="G78" s="3">
        <v>8088934.25</v>
      </c>
      <c r="H78" s="3">
        <v>6980140.8899999997</v>
      </c>
      <c r="I78" s="3">
        <v>3212668.55</v>
      </c>
      <c r="J78" s="3">
        <v>9770247</v>
      </c>
      <c r="K78" s="3">
        <v>4532953.92</v>
      </c>
      <c r="L78" s="3">
        <v>1102424.33</v>
      </c>
      <c r="M78" s="3">
        <v>258077</v>
      </c>
      <c r="N78" s="3">
        <v>324594</v>
      </c>
      <c r="O78" s="3">
        <v>102884.25</v>
      </c>
      <c r="P78" s="3">
        <v>1471734.13</v>
      </c>
      <c r="Q78" s="3">
        <v>169724.5</v>
      </c>
      <c r="R78" s="3">
        <v>1092640.17</v>
      </c>
      <c r="S78" s="3">
        <v>122338</v>
      </c>
      <c r="T78" s="3">
        <v>143690.62</v>
      </c>
      <c r="U78" s="3">
        <v>3480363.96</v>
      </c>
      <c r="V78" s="3">
        <v>672956.89</v>
      </c>
      <c r="W78" s="3">
        <v>17241.650000000001</v>
      </c>
      <c r="X78" s="3">
        <v>334032.48</v>
      </c>
      <c r="Y78" s="3">
        <v>954955.59</v>
      </c>
      <c r="Z78" s="3">
        <v>919733.16</v>
      </c>
      <c r="AA78" s="3">
        <v>110910.25</v>
      </c>
      <c r="AB78" s="3">
        <v>933270</v>
      </c>
      <c r="AC78" s="3">
        <v>170463</v>
      </c>
      <c r="AD78" s="3">
        <v>39738.75</v>
      </c>
      <c r="AE78" s="3">
        <v>1076631.57</v>
      </c>
      <c r="AF78" s="3">
        <v>641285.5</v>
      </c>
      <c r="AG78" s="3">
        <v>210998</v>
      </c>
      <c r="AH78" s="3">
        <v>171378</v>
      </c>
      <c r="AI78" s="3">
        <v>101545</v>
      </c>
      <c r="AJ78" s="3">
        <v>146006</v>
      </c>
      <c r="AK78" s="3">
        <v>370118</v>
      </c>
      <c r="AL78" s="3">
        <v>392628</v>
      </c>
      <c r="AM78" s="3">
        <v>299525.15000000002</v>
      </c>
      <c r="AN78" s="3">
        <v>196318</v>
      </c>
      <c r="AO78" s="3">
        <v>2504.5</v>
      </c>
      <c r="AP78" s="3">
        <v>315590.59999999998</v>
      </c>
      <c r="AQ78" s="3">
        <v>86485.5</v>
      </c>
      <c r="AR78" s="3">
        <v>182599.44</v>
      </c>
      <c r="AS78" s="3">
        <v>97957.73</v>
      </c>
      <c r="AT78" s="3">
        <v>117256.43</v>
      </c>
      <c r="AU78" s="3">
        <v>214462.29</v>
      </c>
      <c r="AV78" s="4">
        <v>0</v>
      </c>
      <c r="AW78" s="3">
        <v>105987.04</v>
      </c>
      <c r="AX78" s="3">
        <v>2024048.81</v>
      </c>
      <c r="AY78" s="3">
        <v>346380.4</v>
      </c>
      <c r="AZ78" s="3">
        <v>321575.87</v>
      </c>
      <c r="BA78" s="3">
        <v>1812171.31</v>
      </c>
      <c r="BB78" s="3">
        <v>324528.76</v>
      </c>
      <c r="BC78" s="3">
        <v>606866.28</v>
      </c>
      <c r="BD78" s="3">
        <v>675716.33</v>
      </c>
      <c r="BE78" s="3">
        <v>117840.55</v>
      </c>
      <c r="BF78" s="3">
        <v>102180</v>
      </c>
      <c r="BG78" s="3">
        <v>30727</v>
      </c>
      <c r="BH78" s="3">
        <v>135845.5</v>
      </c>
      <c r="BI78" s="3">
        <v>47975</v>
      </c>
      <c r="BJ78" s="3">
        <v>397843.34</v>
      </c>
      <c r="BK78" s="3">
        <v>92506.06</v>
      </c>
      <c r="BL78" s="3">
        <v>219021</v>
      </c>
      <c r="BM78" s="3">
        <v>166613.4</v>
      </c>
      <c r="BN78" s="3">
        <v>649374.12</v>
      </c>
      <c r="BO78" s="3">
        <v>13089.5</v>
      </c>
      <c r="BP78" s="3">
        <v>2780</v>
      </c>
      <c r="BQ78" s="3">
        <v>439993.5</v>
      </c>
      <c r="BR78" s="3">
        <v>4914.67</v>
      </c>
      <c r="BS78" s="3">
        <v>32935.9</v>
      </c>
      <c r="BT78" s="3">
        <v>175880.5</v>
      </c>
      <c r="BU78" s="3">
        <v>57041.95</v>
      </c>
      <c r="BV78" s="3">
        <v>83226.179999999993</v>
      </c>
      <c r="BW78" s="3">
        <v>195553.53</v>
      </c>
      <c r="BX78" s="3">
        <v>84517.45</v>
      </c>
    </row>
    <row r="79" spans="1:76" x14ac:dyDescent="0.25">
      <c r="A79" s="2">
        <v>44834</v>
      </c>
      <c r="B79" t="s">
        <v>168</v>
      </c>
      <c r="C79" t="s">
        <v>169</v>
      </c>
      <c r="D79" s="3">
        <v>592212.25</v>
      </c>
      <c r="E79" s="4">
        <v>0</v>
      </c>
      <c r="F79" s="3">
        <v>289741</v>
      </c>
      <c r="G79" s="3">
        <v>863733.5</v>
      </c>
      <c r="H79" s="3">
        <v>749031.8</v>
      </c>
      <c r="I79" s="3">
        <v>93088</v>
      </c>
      <c r="J79" s="3">
        <v>1337314</v>
      </c>
      <c r="K79" s="3">
        <v>99214.5</v>
      </c>
      <c r="L79" s="4">
        <v>0</v>
      </c>
      <c r="M79" s="4">
        <v>0</v>
      </c>
      <c r="N79" s="3">
        <v>5920</v>
      </c>
      <c r="O79" s="3">
        <v>14033</v>
      </c>
      <c r="P79" s="4">
        <v>0</v>
      </c>
      <c r="Q79" s="4">
        <v>0</v>
      </c>
      <c r="R79" s="3">
        <v>700147.98</v>
      </c>
      <c r="S79" s="3">
        <v>25360</v>
      </c>
      <c r="T79" s="4">
        <v>0</v>
      </c>
      <c r="U79" s="3">
        <v>437968.5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3">
        <v>107940.75</v>
      </c>
      <c r="AB79" s="3">
        <v>19554.150000000001</v>
      </c>
      <c r="AC79" s="3">
        <v>112635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40415</v>
      </c>
      <c r="AK79" s="3">
        <v>382.5</v>
      </c>
      <c r="AL79" s="4">
        <v>0</v>
      </c>
      <c r="AM79" s="4">
        <v>0</v>
      </c>
      <c r="AN79" s="4">
        <v>0</v>
      </c>
      <c r="AO79" s="4">
        <v>0</v>
      </c>
      <c r="AP79" s="3">
        <v>18776.5</v>
      </c>
      <c r="AQ79" s="4">
        <v>0</v>
      </c>
      <c r="AR79" s="4">
        <v>0</v>
      </c>
      <c r="AS79" s="4">
        <v>0</v>
      </c>
      <c r="AT79" s="3">
        <v>14845.5</v>
      </c>
      <c r="AU79" s="4">
        <v>0</v>
      </c>
      <c r="AV79" s="4">
        <v>0</v>
      </c>
      <c r="AW79" s="3">
        <v>96439</v>
      </c>
      <c r="AX79" s="3">
        <v>90616.75</v>
      </c>
      <c r="AY79" s="4">
        <v>0</v>
      </c>
      <c r="AZ79" s="3">
        <v>160.5</v>
      </c>
      <c r="BA79" s="3">
        <v>39938.06</v>
      </c>
      <c r="BB79" s="3">
        <v>1096</v>
      </c>
      <c r="BC79" s="4">
        <v>0</v>
      </c>
      <c r="BD79" s="4">
        <v>0</v>
      </c>
      <c r="BE79" s="4">
        <v>0</v>
      </c>
      <c r="BF79" s="4">
        <v>0</v>
      </c>
      <c r="BG79" s="3">
        <v>11338</v>
      </c>
      <c r="BH79" s="4">
        <v>0</v>
      </c>
      <c r="BI79" s="4">
        <v>0</v>
      </c>
      <c r="BJ79" s="4">
        <v>0</v>
      </c>
      <c r="BK79" s="3">
        <v>180877.75</v>
      </c>
      <c r="BL79" s="4">
        <v>0</v>
      </c>
      <c r="BM79" s="4">
        <v>0</v>
      </c>
      <c r="BN79" s="3">
        <v>588150.21</v>
      </c>
      <c r="BO79" s="4">
        <v>0</v>
      </c>
      <c r="BP79" s="4">
        <v>0</v>
      </c>
      <c r="BQ79" s="3">
        <v>3572</v>
      </c>
      <c r="BR79" s="4">
        <v>0</v>
      </c>
      <c r="BS79" s="4">
        <v>0</v>
      </c>
      <c r="BT79" s="4">
        <v>0</v>
      </c>
      <c r="BU79" s="4">
        <v>0</v>
      </c>
      <c r="BV79" s="3">
        <v>12911.75</v>
      </c>
      <c r="BW79" s="3">
        <v>12372.5</v>
      </c>
      <c r="BX79" s="3">
        <v>39120.5</v>
      </c>
    </row>
    <row r="80" spans="1:76" x14ac:dyDescent="0.25">
      <c r="A80" s="2">
        <v>44834</v>
      </c>
      <c r="B80" t="s">
        <v>170</v>
      </c>
      <c r="C80" t="s">
        <v>171</v>
      </c>
      <c r="D80" s="3">
        <v>400332.25</v>
      </c>
      <c r="E80" s="4">
        <v>0</v>
      </c>
      <c r="F80" s="4">
        <v>0</v>
      </c>
      <c r="G80" s="3">
        <v>977986.12</v>
      </c>
      <c r="H80" s="3">
        <v>539831.56000000006</v>
      </c>
      <c r="I80" s="3">
        <v>98642.41</v>
      </c>
      <c r="J80" s="3">
        <v>116740.75</v>
      </c>
      <c r="K80" s="3">
        <v>68364</v>
      </c>
      <c r="L80" s="4">
        <v>0</v>
      </c>
      <c r="M80" s="3">
        <v>743404.36</v>
      </c>
      <c r="N80" s="3">
        <v>19835</v>
      </c>
      <c r="O80" s="3">
        <v>396483.5</v>
      </c>
      <c r="P80" s="4">
        <v>0</v>
      </c>
      <c r="Q80" s="4">
        <v>0</v>
      </c>
      <c r="R80" s="3">
        <v>841363</v>
      </c>
      <c r="S80" s="3">
        <v>101037</v>
      </c>
      <c r="T80" s="4">
        <v>0</v>
      </c>
      <c r="U80" s="3">
        <v>121164.29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3">
        <v>34362.11</v>
      </c>
      <c r="AC80" s="3">
        <v>51150.5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19313</v>
      </c>
      <c r="AK80" s="3">
        <v>4905</v>
      </c>
      <c r="AL80" s="4">
        <v>0</v>
      </c>
      <c r="AM80" s="4">
        <v>0</v>
      </c>
      <c r="AN80" s="4">
        <v>0</v>
      </c>
      <c r="AO80" s="4">
        <v>0</v>
      </c>
      <c r="AP80" s="3">
        <v>38210.699999999997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3">
        <v>115258.5</v>
      </c>
      <c r="AX80" s="3">
        <v>53926.75</v>
      </c>
      <c r="AY80" s="4">
        <v>0</v>
      </c>
      <c r="AZ80" s="4">
        <v>0</v>
      </c>
      <c r="BA80" s="3">
        <v>370593.43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3">
        <v>16416</v>
      </c>
      <c r="BH80" s="4">
        <v>0</v>
      </c>
      <c r="BI80" s="4">
        <v>0</v>
      </c>
      <c r="BJ80" s="3">
        <v>10075</v>
      </c>
      <c r="BK80" s="3">
        <v>89475.89</v>
      </c>
      <c r="BL80" s="4">
        <v>0</v>
      </c>
      <c r="BM80" s="4">
        <v>0</v>
      </c>
      <c r="BN80" s="3">
        <v>308975.23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3">
        <v>12085.5</v>
      </c>
      <c r="BW80" s="4">
        <v>0</v>
      </c>
      <c r="BX80" s="3">
        <v>7789</v>
      </c>
    </row>
    <row r="81" spans="1:76" x14ac:dyDescent="0.25">
      <c r="A81" s="2">
        <v>44834</v>
      </c>
      <c r="B81" t="s">
        <v>172</v>
      </c>
      <c r="C81" t="s">
        <v>173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27091561.030000001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91219.08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3">
        <v>417840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3">
        <v>1560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</row>
    <row r="82" spans="1:76" x14ac:dyDescent="0.25">
      <c r="A82" s="2">
        <v>44834</v>
      </c>
      <c r="B82" t="s">
        <v>174</v>
      </c>
      <c r="C82" t="s">
        <v>175</v>
      </c>
      <c r="D82" s="3">
        <v>169352905.00999999</v>
      </c>
      <c r="E82" s="4">
        <v>0</v>
      </c>
      <c r="F82" s="3">
        <v>61261.08</v>
      </c>
      <c r="G82" s="3">
        <v>87294102.180000007</v>
      </c>
      <c r="H82" s="4">
        <v>0</v>
      </c>
      <c r="I82" s="3">
        <v>1355616</v>
      </c>
      <c r="J82" s="3">
        <v>74565003.290000007</v>
      </c>
      <c r="K82" s="3">
        <v>4258565.0599999996</v>
      </c>
      <c r="L82" s="4">
        <v>0</v>
      </c>
      <c r="M82" s="4">
        <v>0</v>
      </c>
      <c r="N82" s="3">
        <v>19862</v>
      </c>
      <c r="O82" s="3">
        <v>14256063.76</v>
      </c>
      <c r="P82" s="3">
        <v>18242360.66</v>
      </c>
      <c r="Q82" s="3">
        <v>2517372.52</v>
      </c>
      <c r="R82" s="3">
        <v>40062883.890000001</v>
      </c>
      <c r="S82" s="3">
        <v>4636803</v>
      </c>
      <c r="T82" s="3">
        <v>15987847.130000001</v>
      </c>
      <c r="U82" s="3">
        <v>938227.8</v>
      </c>
      <c r="V82" s="3">
        <v>7864936.4400000004</v>
      </c>
      <c r="W82" s="3">
        <v>187262.46</v>
      </c>
      <c r="X82" s="4">
        <v>0</v>
      </c>
      <c r="Y82" s="3">
        <v>11579144.18</v>
      </c>
      <c r="Z82" s="3">
        <v>485382.06</v>
      </c>
      <c r="AA82" s="3">
        <v>7838382.1500000004</v>
      </c>
      <c r="AB82" s="3">
        <v>175501.55</v>
      </c>
      <c r="AC82" s="3">
        <v>5193998.5</v>
      </c>
      <c r="AD82" s="4">
        <v>0</v>
      </c>
      <c r="AE82" s="3">
        <v>1199228</v>
      </c>
      <c r="AF82" s="3">
        <v>6192210.7300000004</v>
      </c>
      <c r="AG82" s="3">
        <v>14915956.439999999</v>
      </c>
      <c r="AH82" s="3">
        <v>1508828.59</v>
      </c>
      <c r="AI82" s="3">
        <v>1384223.38</v>
      </c>
      <c r="AJ82" s="3">
        <v>1188196.77</v>
      </c>
      <c r="AK82" s="3">
        <v>2340384.39</v>
      </c>
      <c r="AL82" s="3">
        <v>19424669.670000002</v>
      </c>
      <c r="AM82" s="3">
        <v>1640434.88</v>
      </c>
      <c r="AN82" s="3">
        <v>2641780.0499999998</v>
      </c>
      <c r="AO82" s="3">
        <v>2336311.2999999998</v>
      </c>
      <c r="AP82" s="3">
        <v>10206144.439999999</v>
      </c>
      <c r="AQ82" s="3">
        <v>13842819.65</v>
      </c>
      <c r="AR82" s="4">
        <v>0</v>
      </c>
      <c r="AS82" s="4">
        <v>0</v>
      </c>
      <c r="AT82" s="3">
        <v>1359974.88</v>
      </c>
      <c r="AU82" s="4">
        <v>0</v>
      </c>
      <c r="AV82" s="4">
        <v>0</v>
      </c>
      <c r="AW82" s="3">
        <v>8612878.3699999992</v>
      </c>
      <c r="AX82" s="3">
        <v>14883917.859999999</v>
      </c>
      <c r="AY82" s="3">
        <v>38516536.090000004</v>
      </c>
      <c r="AZ82" s="3">
        <v>24202856.77</v>
      </c>
      <c r="BA82" s="3">
        <v>43274159.030000001</v>
      </c>
      <c r="BB82" s="3">
        <v>33664101.079999998</v>
      </c>
      <c r="BC82" s="4">
        <v>0</v>
      </c>
      <c r="BD82" s="4">
        <v>0</v>
      </c>
      <c r="BE82" s="3">
        <v>17932732.559999999</v>
      </c>
      <c r="BF82" s="4">
        <v>0</v>
      </c>
      <c r="BG82" s="3">
        <v>5024251.49</v>
      </c>
      <c r="BH82" s="3">
        <v>39563640.299999997</v>
      </c>
      <c r="BI82" s="3">
        <v>8606936.9199999999</v>
      </c>
      <c r="BJ82" s="3">
        <v>15285624.27</v>
      </c>
      <c r="BK82" s="3">
        <v>2416371.2999999998</v>
      </c>
      <c r="BL82" s="3">
        <v>12232090</v>
      </c>
      <c r="BM82" s="3">
        <v>7075639</v>
      </c>
      <c r="BN82" s="3">
        <v>45292897.299999997</v>
      </c>
      <c r="BO82" s="3">
        <v>15981944.279999999</v>
      </c>
      <c r="BP82" s="3">
        <v>169444</v>
      </c>
      <c r="BQ82" s="3">
        <v>1309091</v>
      </c>
      <c r="BR82" s="4">
        <v>0</v>
      </c>
      <c r="BS82" s="3">
        <v>7726703.29</v>
      </c>
      <c r="BT82" s="3">
        <v>4172025.51</v>
      </c>
      <c r="BU82" s="4">
        <v>0</v>
      </c>
      <c r="BV82" s="3">
        <v>2778033.56</v>
      </c>
      <c r="BW82" s="4">
        <v>0</v>
      </c>
      <c r="BX82" s="3">
        <v>4036574.32</v>
      </c>
    </row>
    <row r="83" spans="1:76" x14ac:dyDescent="0.25">
      <c r="A83" s="2">
        <v>44834</v>
      </c>
      <c r="B83" t="s">
        <v>176</v>
      </c>
      <c r="C83" t="s">
        <v>177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3">
        <v>220354.6</v>
      </c>
      <c r="T83" s="3">
        <v>55165.83</v>
      </c>
      <c r="U83" s="4">
        <v>0</v>
      </c>
      <c r="V83" s="3">
        <v>691903.23</v>
      </c>
      <c r="W83" s="4">
        <v>0</v>
      </c>
      <c r="X83" s="3">
        <v>708001.47</v>
      </c>
      <c r="Y83" s="4">
        <v>0</v>
      </c>
      <c r="Z83" s="4">
        <v>0</v>
      </c>
      <c r="AA83" s="3">
        <v>224500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3">
        <v>144100</v>
      </c>
      <c r="AL83" s="4">
        <v>0</v>
      </c>
      <c r="AM83" s="3">
        <v>1762562.5</v>
      </c>
      <c r="AN83" s="3">
        <v>0</v>
      </c>
      <c r="AO83" s="3">
        <v>2312875</v>
      </c>
      <c r="AP83" s="4">
        <v>0</v>
      </c>
      <c r="AQ83" s="3">
        <v>552287.5</v>
      </c>
      <c r="AR83" s="4">
        <v>0</v>
      </c>
      <c r="AS83" s="3">
        <v>284250</v>
      </c>
      <c r="AT83" s="3">
        <v>0</v>
      </c>
      <c r="AU83" s="3">
        <v>0</v>
      </c>
      <c r="AV83" s="3">
        <v>208093.68</v>
      </c>
      <c r="AW83" s="3">
        <v>13795550</v>
      </c>
      <c r="AX83" s="3">
        <v>11029875</v>
      </c>
      <c r="AY83" s="3">
        <v>5265713</v>
      </c>
      <c r="AZ83" s="3">
        <v>5308500</v>
      </c>
      <c r="BA83" s="3">
        <v>7168895.8799999999</v>
      </c>
      <c r="BB83" s="3">
        <v>8775972.5</v>
      </c>
      <c r="BC83" s="3">
        <v>17000</v>
      </c>
      <c r="BD83" s="4">
        <v>0</v>
      </c>
      <c r="BE83" s="4">
        <v>0</v>
      </c>
      <c r="BF83" s="3">
        <v>21900</v>
      </c>
      <c r="BG83" s="4">
        <v>0</v>
      </c>
      <c r="BH83" s="4">
        <v>0</v>
      </c>
      <c r="BI83" s="4">
        <v>0</v>
      </c>
      <c r="BJ83" s="3">
        <v>607177.42000000004</v>
      </c>
      <c r="BK83" s="3">
        <v>336931.42</v>
      </c>
      <c r="BL83" s="3">
        <v>765583.22</v>
      </c>
      <c r="BM83" s="3">
        <v>482188.17</v>
      </c>
      <c r="BN83" s="4">
        <v>0</v>
      </c>
      <c r="BO83" s="3">
        <v>454750</v>
      </c>
      <c r="BP83" s="3">
        <v>409958.14</v>
      </c>
      <c r="BQ83" s="3">
        <v>914751.94</v>
      </c>
      <c r="BR83" s="4">
        <v>0</v>
      </c>
      <c r="BS83" s="4">
        <v>0</v>
      </c>
      <c r="BT83" s="4">
        <v>0</v>
      </c>
      <c r="BU83" s="4">
        <v>0</v>
      </c>
      <c r="BV83" s="3">
        <v>875204.75</v>
      </c>
      <c r="BW83" s="3">
        <v>501372.7</v>
      </c>
      <c r="BX83" s="3">
        <v>636751</v>
      </c>
    </row>
    <row r="84" spans="1:76" x14ac:dyDescent="0.25">
      <c r="A84" s="2">
        <v>44834</v>
      </c>
      <c r="B84" t="s">
        <v>178</v>
      </c>
      <c r="C84" t="s">
        <v>179</v>
      </c>
      <c r="D84" s="4">
        <v>0</v>
      </c>
      <c r="E84" s="4">
        <v>0</v>
      </c>
      <c r="F84" s="3">
        <v>611719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3">
        <v>134242.25</v>
      </c>
      <c r="W84" s="4">
        <v>0</v>
      </c>
      <c r="X84" s="4">
        <v>0</v>
      </c>
      <c r="Y84" s="4">
        <v>0</v>
      </c>
      <c r="Z84" s="3">
        <v>353202.85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</row>
    <row r="85" spans="1:76" x14ac:dyDescent="0.25">
      <c r="A85" s="2">
        <v>44834</v>
      </c>
      <c r="B85" t="s">
        <v>180</v>
      </c>
      <c r="C85" t="s">
        <v>181</v>
      </c>
      <c r="D85" s="4">
        <v>0</v>
      </c>
      <c r="E85" s="4">
        <v>0</v>
      </c>
      <c r="F85" s="3">
        <v>1465568.44</v>
      </c>
      <c r="G85" s="4">
        <v>0</v>
      </c>
      <c r="H85" s="4">
        <v>0</v>
      </c>
      <c r="I85" s="3">
        <v>10075.299999999999</v>
      </c>
      <c r="J85" s="4">
        <v>0</v>
      </c>
      <c r="K85" s="4">
        <v>0</v>
      </c>
      <c r="L85" s="4">
        <v>0</v>
      </c>
      <c r="M85" s="3">
        <v>0</v>
      </c>
      <c r="N85" s="3">
        <v>64587.32</v>
      </c>
      <c r="O85" s="4">
        <v>0</v>
      </c>
      <c r="P85" s="3">
        <v>0</v>
      </c>
      <c r="Q85" s="3">
        <v>0</v>
      </c>
      <c r="R85" s="3">
        <v>719727</v>
      </c>
      <c r="S85" s="4">
        <v>0</v>
      </c>
      <c r="T85" s="4">
        <v>0</v>
      </c>
      <c r="U85" s="4">
        <v>0</v>
      </c>
      <c r="V85" s="3">
        <v>94899.199999999997</v>
      </c>
      <c r="W85" s="4">
        <v>0</v>
      </c>
      <c r="X85" s="4">
        <v>0</v>
      </c>
      <c r="Y85" s="4">
        <v>0</v>
      </c>
      <c r="Z85" s="3">
        <v>953868.87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3">
        <v>24406.05</v>
      </c>
      <c r="AN85" s="3">
        <v>10690.78</v>
      </c>
      <c r="AO85" s="3">
        <v>43036.87</v>
      </c>
      <c r="AP85" s="3">
        <v>1763.7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</row>
    <row r="86" spans="1:76" x14ac:dyDescent="0.25">
      <c r="A86" s="2">
        <v>44834</v>
      </c>
      <c r="B86" t="s">
        <v>182</v>
      </c>
      <c r="C86" t="s">
        <v>183</v>
      </c>
      <c r="D86" s="4">
        <v>0</v>
      </c>
      <c r="E86" s="4">
        <v>0</v>
      </c>
      <c r="F86" s="3">
        <v>78065.600000000006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3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3">
        <v>4913925.3499999996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3">
        <v>44235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3">
        <v>12515438.880000001</v>
      </c>
      <c r="BV86" s="4">
        <v>0</v>
      </c>
      <c r="BW86" s="4">
        <v>0</v>
      </c>
      <c r="BX86" s="4">
        <v>0</v>
      </c>
    </row>
    <row r="87" spans="1:76" x14ac:dyDescent="0.25">
      <c r="A87" s="2">
        <v>44834</v>
      </c>
      <c r="B87" t="s">
        <v>184</v>
      </c>
      <c r="C87" t="s">
        <v>185</v>
      </c>
      <c r="D87" s="4">
        <v>0</v>
      </c>
      <c r="E87" s="4">
        <v>0</v>
      </c>
      <c r="F87" s="3">
        <v>5063856.04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3">
        <v>0</v>
      </c>
      <c r="N87" s="3">
        <v>12319.89</v>
      </c>
      <c r="O87" s="4">
        <v>0</v>
      </c>
      <c r="P87" s="4">
        <v>0</v>
      </c>
      <c r="Q87" s="4">
        <v>0</v>
      </c>
      <c r="R87" s="3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3">
        <v>4029778.82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3">
        <v>3820.1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3">
        <v>96113.11</v>
      </c>
      <c r="AN87" s="3">
        <v>370253.94</v>
      </c>
      <c r="AO87" s="3">
        <v>382938.9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3">
        <v>4203491.3099999996</v>
      </c>
      <c r="BV87" s="4">
        <v>0</v>
      </c>
      <c r="BW87" s="4">
        <v>0</v>
      </c>
      <c r="BX87" s="4">
        <v>0</v>
      </c>
    </row>
    <row r="88" spans="1:76" x14ac:dyDescent="0.25">
      <c r="A88" s="2">
        <v>44834</v>
      </c>
      <c r="B88" t="s">
        <v>186</v>
      </c>
      <c r="C88" t="s">
        <v>187</v>
      </c>
      <c r="D88" s="3">
        <v>-330900.24</v>
      </c>
      <c r="E88" s="3">
        <v>-379866.8</v>
      </c>
      <c r="F88" s="3">
        <v>-1167143.25</v>
      </c>
      <c r="G88" s="3">
        <v>-87889.600000000006</v>
      </c>
      <c r="H88" s="4">
        <v>0</v>
      </c>
      <c r="I88" s="3">
        <v>-47112.4</v>
      </c>
      <c r="J88" s="4">
        <v>0</v>
      </c>
      <c r="K88" s="3">
        <v>-169324.18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3">
        <v>-143040</v>
      </c>
      <c r="S88" s="4">
        <v>0</v>
      </c>
      <c r="T88" s="4">
        <v>0</v>
      </c>
      <c r="U88" s="4">
        <v>0</v>
      </c>
      <c r="V88" s="3">
        <v>-125.4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3">
        <v>-42396.81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3">
        <v>-21078.68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</row>
    <row r="89" spans="1:76" x14ac:dyDescent="0.25">
      <c r="A89" s="2">
        <v>44834</v>
      </c>
      <c r="B89" t="s">
        <v>188</v>
      </c>
      <c r="C89" t="s">
        <v>189</v>
      </c>
      <c r="D89" s="4">
        <v>0</v>
      </c>
      <c r="E89" s="4">
        <v>0</v>
      </c>
      <c r="F89" s="3">
        <v>-138256.4</v>
      </c>
      <c r="G89" s="3">
        <v>-7881.13</v>
      </c>
      <c r="H89" s="4">
        <v>0</v>
      </c>
      <c r="I89" s="4">
        <v>0</v>
      </c>
      <c r="J89" s="4">
        <v>0</v>
      </c>
      <c r="K89" s="3">
        <v>-21084.59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</row>
    <row r="90" spans="1:76" x14ac:dyDescent="0.25">
      <c r="A90" s="2">
        <v>44834</v>
      </c>
      <c r="B90" t="s">
        <v>190</v>
      </c>
      <c r="C90" t="s">
        <v>191</v>
      </c>
      <c r="D90" s="4">
        <v>0</v>
      </c>
      <c r="E90" s="3">
        <v>-8070.4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3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</row>
    <row r="91" spans="1:76" x14ac:dyDescent="0.25">
      <c r="A91" s="2">
        <v>44834</v>
      </c>
      <c r="B91" t="s">
        <v>192</v>
      </c>
      <c r="C91" t="s">
        <v>193</v>
      </c>
      <c r="D91" s="3">
        <v>-1586344.98</v>
      </c>
      <c r="E91" s="3">
        <v>-55849.68</v>
      </c>
      <c r="F91" s="3">
        <v>-2080</v>
      </c>
      <c r="G91" s="3">
        <v>-17820.32</v>
      </c>
      <c r="H91" s="4">
        <v>0</v>
      </c>
      <c r="I91" s="3">
        <v>-162243.22</v>
      </c>
      <c r="J91" s="3">
        <v>-73408.160000000003</v>
      </c>
      <c r="K91" s="3">
        <v>-1286385.74</v>
      </c>
      <c r="L91" s="3">
        <v>-553430.02</v>
      </c>
      <c r="M91" s="4">
        <v>0</v>
      </c>
      <c r="N91" s="3">
        <v>-24891.759999999998</v>
      </c>
      <c r="O91" s="3">
        <v>-28099.119999999999</v>
      </c>
      <c r="P91" s="3">
        <v>-317352.62</v>
      </c>
      <c r="Q91" s="3">
        <v>-191018.96</v>
      </c>
      <c r="R91" s="4">
        <v>0</v>
      </c>
      <c r="S91" s="3">
        <v>-121323.84</v>
      </c>
      <c r="T91" s="3">
        <v>-60585.52</v>
      </c>
      <c r="U91" s="4">
        <v>0</v>
      </c>
      <c r="V91" s="4">
        <v>0</v>
      </c>
      <c r="W91" s="3">
        <v>-68850</v>
      </c>
      <c r="X91" s="3">
        <v>-71944.86</v>
      </c>
      <c r="Y91" s="3">
        <v>-175426.8</v>
      </c>
      <c r="Z91" s="3">
        <v>-474797.76</v>
      </c>
      <c r="AA91" s="3">
        <v>-37103.83</v>
      </c>
      <c r="AB91" s="3">
        <v>-9028344.8800000008</v>
      </c>
      <c r="AC91" s="3">
        <v>-390933.84</v>
      </c>
      <c r="AD91" s="3">
        <v>-4363485.8</v>
      </c>
      <c r="AE91" s="3">
        <v>-110871.87</v>
      </c>
      <c r="AF91" s="3">
        <v>-3414042.26</v>
      </c>
      <c r="AG91" s="3">
        <v>-241893.68</v>
      </c>
      <c r="AH91" s="3">
        <v>-65104.88</v>
      </c>
      <c r="AI91" s="3">
        <v>-16994.560000000001</v>
      </c>
      <c r="AJ91" s="3">
        <v>-53260.24</v>
      </c>
      <c r="AK91" s="3">
        <v>-51468.4</v>
      </c>
      <c r="AL91" s="3">
        <v>-114912.56</v>
      </c>
      <c r="AM91" s="3">
        <v>-6991.52</v>
      </c>
      <c r="AN91" s="3">
        <v>-134440.32000000001</v>
      </c>
      <c r="AO91" s="3">
        <v>-51880.160000000003</v>
      </c>
      <c r="AP91" s="3">
        <v>-47187.64</v>
      </c>
      <c r="AQ91" s="3">
        <v>-50871.76</v>
      </c>
      <c r="AR91" s="3">
        <v>-33810.559999999998</v>
      </c>
      <c r="AS91" s="3">
        <v>-187912.72</v>
      </c>
      <c r="AT91" s="3">
        <v>-403971.36</v>
      </c>
      <c r="AU91" s="3">
        <v>-68588.679999999993</v>
      </c>
      <c r="AV91" s="4">
        <v>0</v>
      </c>
      <c r="AW91" s="3">
        <v>-1672568.3</v>
      </c>
      <c r="AX91" s="3">
        <v>-7557580.4199999999</v>
      </c>
      <c r="AY91" s="3">
        <v>-133985.04999999999</v>
      </c>
      <c r="AZ91" s="3">
        <v>-1256461.81</v>
      </c>
      <c r="BA91" s="3">
        <v>-2183571.2000000002</v>
      </c>
      <c r="BB91" s="3">
        <v>-1790470.89</v>
      </c>
      <c r="BC91" s="3">
        <v>-107624.65</v>
      </c>
      <c r="BD91" s="3">
        <v>-240686.64</v>
      </c>
      <c r="BE91" s="3">
        <v>-4434018.28</v>
      </c>
      <c r="BF91" s="3">
        <v>-2196360.1</v>
      </c>
      <c r="BG91" s="3">
        <v>-675588.7</v>
      </c>
      <c r="BH91" s="3">
        <v>-3244998.37</v>
      </c>
      <c r="BI91" s="3">
        <v>-1284649.8500000001</v>
      </c>
      <c r="BJ91" s="3">
        <v>-44748.62</v>
      </c>
      <c r="BK91" s="3">
        <v>-121591.98</v>
      </c>
      <c r="BL91" s="3">
        <v>-292876.90000000002</v>
      </c>
      <c r="BM91" s="3">
        <v>-86350.94</v>
      </c>
      <c r="BN91" s="3">
        <v>-1742924.52</v>
      </c>
      <c r="BO91" s="3">
        <v>-69104.38</v>
      </c>
      <c r="BP91" s="3">
        <v>-171907.36</v>
      </c>
      <c r="BQ91" s="3">
        <v>-106604.73</v>
      </c>
      <c r="BR91" s="3">
        <v>-166335.5</v>
      </c>
      <c r="BS91" s="3">
        <v>-2904287.9</v>
      </c>
      <c r="BT91" s="3">
        <v>-20462.560000000001</v>
      </c>
      <c r="BU91" s="3">
        <v>-136195.95000000001</v>
      </c>
      <c r="BV91" s="3">
        <v>-242971.8</v>
      </c>
      <c r="BW91" s="3">
        <v>-144701.76000000001</v>
      </c>
      <c r="BX91" s="3">
        <v>-481602.31</v>
      </c>
    </row>
    <row r="92" spans="1:76" x14ac:dyDescent="0.25">
      <c r="A92" s="2">
        <v>44834</v>
      </c>
      <c r="B92" t="s">
        <v>194</v>
      </c>
      <c r="C92" t="s">
        <v>195</v>
      </c>
      <c r="D92" s="3">
        <v>-368092.3</v>
      </c>
      <c r="E92" s="4">
        <v>0</v>
      </c>
      <c r="F92" s="3">
        <v>-311100.5</v>
      </c>
      <c r="G92" s="3">
        <v>-223214.25</v>
      </c>
      <c r="H92" s="4">
        <v>0</v>
      </c>
      <c r="I92" s="3">
        <v>-4171455.55</v>
      </c>
      <c r="J92" s="3">
        <v>-674542.8</v>
      </c>
      <c r="K92" s="3">
        <v>-3362675.6</v>
      </c>
      <c r="L92" s="3">
        <v>-1139135.1200000001</v>
      </c>
      <c r="M92" s="4">
        <v>0</v>
      </c>
      <c r="N92" s="3">
        <v>-15209.04</v>
      </c>
      <c r="O92" s="3">
        <v>-12587.6</v>
      </c>
      <c r="P92" s="3">
        <v>-341324.34</v>
      </c>
      <c r="Q92" s="3">
        <v>-76952.56</v>
      </c>
      <c r="R92" s="4">
        <v>0</v>
      </c>
      <c r="S92" s="3">
        <v>-185778.08</v>
      </c>
      <c r="T92" s="3">
        <v>-87208.24</v>
      </c>
      <c r="U92" s="4">
        <v>0</v>
      </c>
      <c r="V92" s="4">
        <v>0</v>
      </c>
      <c r="W92" s="3">
        <v>-48950</v>
      </c>
      <c r="X92" s="3">
        <v>-19640.22</v>
      </c>
      <c r="Y92" s="3">
        <v>-97087.6</v>
      </c>
      <c r="Z92" s="3">
        <v>-615608.28</v>
      </c>
      <c r="AA92" s="3">
        <v>-24512.83</v>
      </c>
      <c r="AB92" s="3">
        <v>-23838661.969999999</v>
      </c>
      <c r="AC92" s="3">
        <v>-163327.79999999999</v>
      </c>
      <c r="AD92" s="3">
        <v>-2775785.08</v>
      </c>
      <c r="AE92" s="3">
        <v>-103098.14</v>
      </c>
      <c r="AF92" s="3">
        <v>-1759057.59</v>
      </c>
      <c r="AG92" s="3">
        <v>-47890.32</v>
      </c>
      <c r="AH92" s="3">
        <v>-22172.240000000002</v>
      </c>
      <c r="AI92" s="3">
        <v>-3460.8</v>
      </c>
      <c r="AJ92" s="3">
        <v>-3149.52</v>
      </c>
      <c r="AK92" s="3">
        <v>-32374.080000000002</v>
      </c>
      <c r="AL92" s="3">
        <v>-52369.68</v>
      </c>
      <c r="AM92" s="3">
        <v>-2359.2800000000002</v>
      </c>
      <c r="AN92" s="3">
        <v>-99938.32</v>
      </c>
      <c r="AO92" s="3">
        <v>-30798.32</v>
      </c>
      <c r="AP92" s="3">
        <v>-31415.64</v>
      </c>
      <c r="AQ92" s="3">
        <v>-10549.76</v>
      </c>
      <c r="AR92" s="3">
        <v>-46774</v>
      </c>
      <c r="AS92" s="4">
        <v>0</v>
      </c>
      <c r="AT92" s="3">
        <v>-339180</v>
      </c>
      <c r="AU92" s="3">
        <v>-63443.76</v>
      </c>
      <c r="AV92" s="4">
        <v>0</v>
      </c>
      <c r="AW92" s="3">
        <v>-2176461.96</v>
      </c>
      <c r="AX92" s="3">
        <v>-4173405.19</v>
      </c>
      <c r="AY92" s="3">
        <v>-110061.6</v>
      </c>
      <c r="AZ92" s="3">
        <v>-830796.21</v>
      </c>
      <c r="BA92" s="3">
        <v>-3650228.92</v>
      </c>
      <c r="BB92" s="3">
        <v>-5263728.93</v>
      </c>
      <c r="BC92" s="3">
        <v>-258438.13</v>
      </c>
      <c r="BD92" s="3">
        <v>-584443.76</v>
      </c>
      <c r="BE92" s="3">
        <v>-1297591.7</v>
      </c>
      <c r="BF92" s="3">
        <v>-1127914.1000000001</v>
      </c>
      <c r="BG92" s="3">
        <v>-19341.05</v>
      </c>
      <c r="BH92" s="3">
        <v>-2570567</v>
      </c>
      <c r="BI92" s="3">
        <v>-92615.5</v>
      </c>
      <c r="BJ92" s="3">
        <v>-123805.12</v>
      </c>
      <c r="BK92" s="3">
        <v>-102020.94</v>
      </c>
      <c r="BL92" s="3">
        <v>-95667.73</v>
      </c>
      <c r="BM92" s="3">
        <v>-31657.35</v>
      </c>
      <c r="BN92" s="3">
        <v>-67.84</v>
      </c>
      <c r="BO92" s="3">
        <v>-245989.91</v>
      </c>
      <c r="BP92" s="3">
        <v>-133657.92000000001</v>
      </c>
      <c r="BQ92" s="3">
        <v>-34114.94</v>
      </c>
      <c r="BR92" s="3">
        <v>-106075.28</v>
      </c>
      <c r="BS92" s="3">
        <v>-43224.05</v>
      </c>
      <c r="BT92" s="3">
        <v>-21274</v>
      </c>
      <c r="BU92" s="3">
        <v>-74022.03</v>
      </c>
      <c r="BV92" s="3">
        <v>-199755.36</v>
      </c>
      <c r="BW92" s="3">
        <v>-69149.61</v>
      </c>
      <c r="BX92" s="3">
        <v>-234759.16</v>
      </c>
    </row>
    <row r="93" spans="1:76" x14ac:dyDescent="0.25">
      <c r="A93" s="2">
        <v>44834</v>
      </c>
      <c r="B93" t="s">
        <v>196</v>
      </c>
      <c r="C93" t="s">
        <v>197</v>
      </c>
      <c r="D93" s="3">
        <v>-5279479.7300000004</v>
      </c>
      <c r="E93" s="3">
        <v>-669870.38</v>
      </c>
      <c r="F93" s="3">
        <v>-817216.92</v>
      </c>
      <c r="G93" s="3">
        <v>-1442176.37</v>
      </c>
      <c r="H93" s="4">
        <v>0</v>
      </c>
      <c r="I93" s="3">
        <v>-65618.149999999994</v>
      </c>
      <c r="J93" s="4">
        <v>0</v>
      </c>
      <c r="K93" s="3">
        <v>-176610.78</v>
      </c>
      <c r="L93" s="4">
        <v>0</v>
      </c>
      <c r="M93" s="4">
        <v>0</v>
      </c>
      <c r="N93" s="4">
        <v>0</v>
      </c>
      <c r="O93" s="3">
        <v>-2966.7</v>
      </c>
      <c r="P93" s="4">
        <v>0</v>
      </c>
      <c r="Q93" s="3">
        <v>-12985.65</v>
      </c>
      <c r="R93" s="3">
        <v>-243091.33</v>
      </c>
      <c r="S93" s="3">
        <v>-140960.4</v>
      </c>
      <c r="T93" s="3">
        <v>-6204.98</v>
      </c>
      <c r="U93" s="3">
        <v>-125071.16</v>
      </c>
      <c r="V93" s="3">
        <v>-14978.32</v>
      </c>
      <c r="W93" s="4">
        <v>0</v>
      </c>
      <c r="X93" s="4">
        <v>0</v>
      </c>
      <c r="Y93" s="3">
        <v>-80986.17</v>
      </c>
      <c r="Z93" s="3">
        <v>-76157.399999999994</v>
      </c>
      <c r="AA93" s="3">
        <v>-5543.71</v>
      </c>
      <c r="AB93" s="4">
        <v>0</v>
      </c>
      <c r="AC93" s="3">
        <v>-168264.66</v>
      </c>
      <c r="AD93" s="3">
        <v>-43316.24</v>
      </c>
      <c r="AE93" s="3">
        <v>-609.33000000000004</v>
      </c>
      <c r="AF93" s="4">
        <v>0</v>
      </c>
      <c r="AG93" s="3">
        <v>-2721.3</v>
      </c>
      <c r="AH93" s="3">
        <v>-13944.1</v>
      </c>
      <c r="AI93" s="3">
        <v>-3092.31</v>
      </c>
      <c r="AJ93" s="3">
        <v>-7406.43</v>
      </c>
      <c r="AK93" s="3">
        <v>-6630.6</v>
      </c>
      <c r="AL93" s="3">
        <v>-51727.05</v>
      </c>
      <c r="AM93" s="3">
        <v>-3366.9</v>
      </c>
      <c r="AN93" s="3">
        <v>-3119.58</v>
      </c>
      <c r="AO93" s="3">
        <v>-2627.73</v>
      </c>
      <c r="AP93" s="3">
        <v>-20931.87</v>
      </c>
      <c r="AQ93" s="3">
        <v>-20869.11</v>
      </c>
      <c r="AR93" s="3">
        <v>-3112.62</v>
      </c>
      <c r="AS93" s="3">
        <v>-11545.5</v>
      </c>
      <c r="AT93" s="3">
        <v>-12493.53</v>
      </c>
      <c r="AU93" s="3">
        <v>-4185.93</v>
      </c>
      <c r="AV93" s="3">
        <v>-4587.45</v>
      </c>
      <c r="AW93" s="3">
        <v>-22245.13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3">
        <v>-14184.42</v>
      </c>
      <c r="BK93" s="3">
        <v>-9721.98</v>
      </c>
      <c r="BL93" s="3">
        <v>-10737.52</v>
      </c>
      <c r="BM93" s="3">
        <v>-3462.06</v>
      </c>
      <c r="BN93" s="3">
        <v>-600486.23</v>
      </c>
      <c r="BO93" s="4">
        <v>0</v>
      </c>
      <c r="BP93" s="3">
        <v>-2500.9499999999998</v>
      </c>
      <c r="BQ93" s="3">
        <v>-12430.92</v>
      </c>
      <c r="BR93" s="4">
        <v>0</v>
      </c>
      <c r="BS93" s="4">
        <v>0</v>
      </c>
      <c r="BT93" s="3">
        <v>-19289.689999999999</v>
      </c>
      <c r="BU93" s="4">
        <v>0</v>
      </c>
      <c r="BV93" s="3">
        <v>-1639.67</v>
      </c>
      <c r="BW93" s="3">
        <v>-1285.3599999999999</v>
      </c>
      <c r="BX93" s="4">
        <v>0</v>
      </c>
    </row>
    <row r="94" spans="1:76" x14ac:dyDescent="0.25">
      <c r="A94" s="2">
        <v>44834</v>
      </c>
      <c r="B94" t="s">
        <v>198</v>
      </c>
      <c r="C94" t="s">
        <v>199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3">
        <v>-54071.76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</row>
    <row r="95" spans="1:76" x14ac:dyDescent="0.25">
      <c r="A95" s="2">
        <v>44834</v>
      </c>
      <c r="B95" t="s">
        <v>200</v>
      </c>
      <c r="C95" t="s">
        <v>201</v>
      </c>
      <c r="D95" s="3">
        <v>14500</v>
      </c>
      <c r="E95" s="3">
        <v>4609000</v>
      </c>
      <c r="F95" s="4">
        <v>0</v>
      </c>
      <c r="G95" s="3">
        <v>0</v>
      </c>
      <c r="H95" s="3">
        <v>0</v>
      </c>
      <c r="I95" s="3">
        <v>352753.6</v>
      </c>
      <c r="J95" s="3">
        <v>1551791.28</v>
      </c>
      <c r="K95" s="3">
        <v>3637688.56</v>
      </c>
      <c r="L95" s="4">
        <v>0</v>
      </c>
      <c r="M95" s="3">
        <v>799897.29</v>
      </c>
      <c r="N95" s="4">
        <v>0</v>
      </c>
      <c r="O95" s="4">
        <v>0</v>
      </c>
      <c r="P95" s="4">
        <v>0</v>
      </c>
      <c r="Q95" s="4">
        <v>0</v>
      </c>
      <c r="R95" s="3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3">
        <v>1162070.92</v>
      </c>
      <c r="AA95" s="4">
        <v>0</v>
      </c>
      <c r="AB95" s="3">
        <v>237371.71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3">
        <v>444655.1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</row>
    <row r="96" spans="1:76" x14ac:dyDescent="0.25">
      <c r="A96" s="2">
        <v>44834</v>
      </c>
      <c r="B96" t="s">
        <v>202</v>
      </c>
      <c r="C96" t="s">
        <v>203</v>
      </c>
      <c r="D96" s="4">
        <v>0</v>
      </c>
      <c r="E96" s="4">
        <v>0</v>
      </c>
      <c r="F96" s="4">
        <v>0</v>
      </c>
      <c r="G96" s="3">
        <v>665303.25</v>
      </c>
      <c r="H96" s="4">
        <v>0</v>
      </c>
      <c r="I96" s="4">
        <v>0</v>
      </c>
      <c r="J96" s="4">
        <v>0</v>
      </c>
      <c r="K96" s="3">
        <v>100000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3">
        <v>3000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3">
        <v>7234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3">
        <v>11400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</row>
    <row r="97" spans="1:76" x14ac:dyDescent="0.25">
      <c r="A97" s="2">
        <v>44834</v>
      </c>
      <c r="B97" t="s">
        <v>204</v>
      </c>
      <c r="C97" t="s">
        <v>205</v>
      </c>
      <c r="D97" s="4">
        <v>0</v>
      </c>
      <c r="E97" s="4">
        <v>0</v>
      </c>
      <c r="F97" s="4">
        <v>0</v>
      </c>
      <c r="G97" s="3">
        <v>100461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3">
        <v>37558.5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3">
        <v>17716.71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3">
        <v>518468.6</v>
      </c>
      <c r="BM97" s="3">
        <v>120443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</row>
    <row r="98" spans="1:76" x14ac:dyDescent="0.25">
      <c r="A98" s="2">
        <v>44834</v>
      </c>
      <c r="B98" t="s">
        <v>206</v>
      </c>
      <c r="C98" t="s">
        <v>207</v>
      </c>
      <c r="D98" s="4">
        <v>0</v>
      </c>
      <c r="E98" s="4">
        <v>0</v>
      </c>
      <c r="F98" s="4">
        <v>0</v>
      </c>
      <c r="G98" s="3">
        <v>12260249.15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3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3">
        <v>0</v>
      </c>
      <c r="BM98" s="3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</row>
    <row r="99" spans="1:76" x14ac:dyDescent="0.25">
      <c r="A99" s="2">
        <v>44834</v>
      </c>
      <c r="B99" t="s">
        <v>208</v>
      </c>
      <c r="C99" t="s">
        <v>209</v>
      </c>
      <c r="D99" s="4">
        <v>0</v>
      </c>
      <c r="E99" s="3">
        <v>1221273.3999999999</v>
      </c>
      <c r="F99" s="4">
        <v>0</v>
      </c>
      <c r="G99" s="3">
        <v>42867894.25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>
        <v>26341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3">
        <v>466319.66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3">
        <v>0</v>
      </c>
      <c r="BM99" s="3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</row>
    <row r="100" spans="1:76" x14ac:dyDescent="0.25">
      <c r="A100" s="2">
        <v>44834</v>
      </c>
      <c r="B100" t="s">
        <v>210</v>
      </c>
      <c r="C100" t="s">
        <v>211</v>
      </c>
      <c r="D100" s="3">
        <v>99096815.219999999</v>
      </c>
      <c r="E100" s="3">
        <v>71585797.379999995</v>
      </c>
      <c r="F100" s="3">
        <v>58905365.030000001</v>
      </c>
      <c r="G100" s="3">
        <v>60671333.630000003</v>
      </c>
      <c r="H100" s="3">
        <v>62073316.670000002</v>
      </c>
      <c r="I100" s="3">
        <v>9995425.9199999999</v>
      </c>
      <c r="J100" s="3">
        <v>86093767.569999993</v>
      </c>
      <c r="K100" s="3">
        <v>25514598.699999999</v>
      </c>
      <c r="L100" s="3">
        <v>6791176.6799999997</v>
      </c>
      <c r="M100" s="3">
        <v>9847268.25</v>
      </c>
      <c r="N100" s="3">
        <v>5337655.03</v>
      </c>
      <c r="O100" s="3">
        <v>7143507.6500000004</v>
      </c>
      <c r="P100" s="3">
        <v>5074924.1399999997</v>
      </c>
      <c r="Q100" s="3">
        <v>1137433.3500000001</v>
      </c>
      <c r="R100" s="3">
        <v>27762336.600000001</v>
      </c>
      <c r="S100" s="3">
        <v>2142167.96</v>
      </c>
      <c r="T100" s="3">
        <v>1572926.72</v>
      </c>
      <c r="U100" s="3">
        <v>16506179.039999999</v>
      </c>
      <c r="V100" s="3">
        <v>7558726.5</v>
      </c>
      <c r="W100" s="3">
        <v>742158.91</v>
      </c>
      <c r="X100" s="3">
        <v>1862824.59</v>
      </c>
      <c r="Y100" s="3">
        <v>1513963.62</v>
      </c>
      <c r="Z100" s="3">
        <v>4205525.37</v>
      </c>
      <c r="AA100" s="3">
        <v>2081161.31</v>
      </c>
      <c r="AB100" s="3">
        <v>7610483.2000000002</v>
      </c>
      <c r="AC100" s="3">
        <v>1888175.07</v>
      </c>
      <c r="AD100" s="3">
        <v>3850427.7</v>
      </c>
      <c r="AE100" s="3">
        <v>7002855.8399999999</v>
      </c>
      <c r="AF100" s="3">
        <v>1482591.65</v>
      </c>
      <c r="AG100" s="3">
        <v>4835927.49</v>
      </c>
      <c r="AH100" s="3">
        <v>3166608.6</v>
      </c>
      <c r="AI100" s="3">
        <v>1053902.3500000001</v>
      </c>
      <c r="AJ100" s="3">
        <v>2060561.28</v>
      </c>
      <c r="AK100" s="3">
        <v>732226.31</v>
      </c>
      <c r="AL100" s="3">
        <v>929127.21</v>
      </c>
      <c r="AM100" s="3">
        <v>1393980.14</v>
      </c>
      <c r="AN100" s="3">
        <v>4547475.37</v>
      </c>
      <c r="AO100" s="3">
        <v>1734035.8</v>
      </c>
      <c r="AP100" s="3">
        <v>1083241.94</v>
      </c>
      <c r="AQ100" s="3">
        <v>1181352.46</v>
      </c>
      <c r="AR100" s="3">
        <v>1645219.02</v>
      </c>
      <c r="AS100" s="3">
        <v>1380235.86</v>
      </c>
      <c r="AT100" s="3">
        <v>1177415.98</v>
      </c>
      <c r="AU100" s="3">
        <v>1561053.16</v>
      </c>
      <c r="AV100" s="3">
        <v>280584.26</v>
      </c>
      <c r="AW100" s="3">
        <v>2193850.23</v>
      </c>
      <c r="AX100" s="3">
        <v>6481869.4900000002</v>
      </c>
      <c r="AY100" s="3">
        <v>1085260.48</v>
      </c>
      <c r="AZ100" s="3">
        <v>4406964.22</v>
      </c>
      <c r="BA100" s="3">
        <v>4931148.0999999996</v>
      </c>
      <c r="BB100" s="3">
        <v>2667821.858</v>
      </c>
      <c r="BC100" s="3">
        <v>2307405.52</v>
      </c>
      <c r="BD100" s="3">
        <v>7782734.5300000003</v>
      </c>
      <c r="BE100" s="3">
        <v>1078080.96</v>
      </c>
      <c r="BF100" s="3">
        <v>1740276.32</v>
      </c>
      <c r="BG100" s="3">
        <v>868335.25</v>
      </c>
      <c r="BH100" s="3">
        <v>2426679.02</v>
      </c>
      <c r="BI100" s="3">
        <v>822953.45</v>
      </c>
      <c r="BJ100" s="3">
        <v>1142228.45</v>
      </c>
      <c r="BK100" s="3">
        <v>3134187.85</v>
      </c>
      <c r="BL100" s="3">
        <v>5807178.5199999996</v>
      </c>
      <c r="BM100" s="3">
        <v>1810343.18</v>
      </c>
      <c r="BN100" s="3">
        <v>9475200.3100000005</v>
      </c>
      <c r="BO100" s="3">
        <v>1382518.98</v>
      </c>
      <c r="BP100" s="3">
        <v>378369.94</v>
      </c>
      <c r="BQ100" s="3">
        <v>2907074.01</v>
      </c>
      <c r="BR100" s="3">
        <v>1077853.46</v>
      </c>
      <c r="BS100" s="3">
        <v>3644759.92</v>
      </c>
      <c r="BT100" s="3">
        <v>2182437.33</v>
      </c>
      <c r="BU100" s="3">
        <v>2046283.61</v>
      </c>
      <c r="BV100" s="3">
        <v>2497469.7999999998</v>
      </c>
      <c r="BW100" s="3">
        <v>1591785.11</v>
      </c>
      <c r="BX100" s="3">
        <v>1115141.42</v>
      </c>
    </row>
    <row r="101" spans="1:76" x14ac:dyDescent="0.25">
      <c r="A101" s="2">
        <v>44834</v>
      </c>
      <c r="B101" t="s">
        <v>212</v>
      </c>
      <c r="C101" t="s">
        <v>213</v>
      </c>
      <c r="D101" s="3">
        <v>2850303.25</v>
      </c>
      <c r="E101" s="3">
        <v>230395.07</v>
      </c>
      <c r="F101" s="3">
        <v>371483.71</v>
      </c>
      <c r="G101" s="3">
        <v>10876648.08</v>
      </c>
      <c r="H101" s="3">
        <v>3466804.7</v>
      </c>
      <c r="I101" s="3">
        <v>3337213.02</v>
      </c>
      <c r="J101" s="4">
        <v>0</v>
      </c>
      <c r="K101" s="3">
        <v>397041.91999999998</v>
      </c>
      <c r="L101" s="3">
        <v>134012.39000000001</v>
      </c>
      <c r="M101" s="3">
        <v>4015599.48</v>
      </c>
      <c r="N101" s="4">
        <v>0</v>
      </c>
      <c r="O101" s="4">
        <v>0</v>
      </c>
      <c r="P101" s="3">
        <v>3045585.23</v>
      </c>
      <c r="Q101" s="3">
        <v>793550.02</v>
      </c>
      <c r="R101" s="3">
        <v>162129.79999999999</v>
      </c>
      <c r="S101" s="4">
        <v>0</v>
      </c>
      <c r="T101" s="3">
        <v>39380</v>
      </c>
      <c r="U101" s="3">
        <v>591445.93999999994</v>
      </c>
      <c r="V101" s="3">
        <v>19476.23</v>
      </c>
      <c r="W101" s="3">
        <v>282266.06</v>
      </c>
      <c r="X101" s="3">
        <v>1338045.69</v>
      </c>
      <c r="Y101" s="3">
        <v>627313.77</v>
      </c>
      <c r="Z101" s="3">
        <v>12343.52</v>
      </c>
      <c r="AA101" s="3">
        <v>519526.31</v>
      </c>
      <c r="AB101" s="4">
        <v>0</v>
      </c>
      <c r="AC101" s="3">
        <v>839.99</v>
      </c>
      <c r="AD101" s="3">
        <v>167373.93</v>
      </c>
      <c r="AE101" s="4">
        <v>0</v>
      </c>
      <c r="AF101" s="3">
        <v>68960</v>
      </c>
      <c r="AG101" s="3">
        <v>36544.449999999997</v>
      </c>
      <c r="AH101" s="3">
        <v>854592.01</v>
      </c>
      <c r="AI101" s="4">
        <v>0</v>
      </c>
      <c r="AJ101" s="3">
        <v>56131.7</v>
      </c>
      <c r="AK101" s="3">
        <v>28539.38</v>
      </c>
      <c r="AL101" s="3">
        <v>44173</v>
      </c>
      <c r="AM101" s="4">
        <v>0</v>
      </c>
      <c r="AN101" s="3">
        <v>18273.599999999999</v>
      </c>
      <c r="AO101" s="3">
        <v>88221</v>
      </c>
      <c r="AP101" s="3">
        <v>495040.21</v>
      </c>
      <c r="AQ101" s="3">
        <v>234818.71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3">
        <v>60166</v>
      </c>
      <c r="AX101" s="4">
        <v>0</v>
      </c>
      <c r="AY101" s="4">
        <v>0</v>
      </c>
      <c r="AZ101" s="4">
        <v>0</v>
      </c>
      <c r="BA101" s="3">
        <v>1876738.91</v>
      </c>
      <c r="BB101" s="3">
        <v>375</v>
      </c>
      <c r="BC101" s="3">
        <v>1995.9</v>
      </c>
      <c r="BD101" s="3">
        <v>11499901.689999999</v>
      </c>
      <c r="BE101" s="3">
        <v>377284.76</v>
      </c>
      <c r="BF101" s="4">
        <v>0</v>
      </c>
      <c r="BG101" s="3">
        <v>56744.21</v>
      </c>
      <c r="BH101" s="4">
        <v>0</v>
      </c>
      <c r="BI101" s="3">
        <v>185735.08</v>
      </c>
      <c r="BJ101" s="3">
        <v>16500</v>
      </c>
      <c r="BK101" s="3">
        <v>57268.3</v>
      </c>
      <c r="BL101" s="3">
        <v>13470</v>
      </c>
      <c r="BM101" s="3">
        <v>106221.6</v>
      </c>
      <c r="BN101" s="3">
        <v>476062.23</v>
      </c>
      <c r="BO101" s="3">
        <v>65330</v>
      </c>
      <c r="BP101" s="4">
        <v>0</v>
      </c>
      <c r="BQ101" s="3">
        <v>152425</v>
      </c>
      <c r="BR101" s="4">
        <v>0</v>
      </c>
      <c r="BS101" s="4">
        <v>0</v>
      </c>
      <c r="BT101" s="3">
        <v>710960.19</v>
      </c>
      <c r="BU101" s="4">
        <v>0</v>
      </c>
      <c r="BV101" s="4">
        <v>0</v>
      </c>
      <c r="BW101" s="3">
        <v>332785.65000000002</v>
      </c>
      <c r="BX101" s="4">
        <v>0</v>
      </c>
    </row>
    <row r="102" spans="1:76" x14ac:dyDescent="0.25">
      <c r="A102" s="2">
        <v>44834</v>
      </c>
      <c r="B102" t="s">
        <v>214</v>
      </c>
      <c r="C102" t="s">
        <v>215</v>
      </c>
      <c r="D102" s="3">
        <v>79566177.900000006</v>
      </c>
      <c r="E102" s="3">
        <v>56613376.509999998</v>
      </c>
      <c r="F102" s="3">
        <v>40380736.32</v>
      </c>
      <c r="G102" s="3">
        <v>7488872</v>
      </c>
      <c r="H102" s="3">
        <v>15109833.92</v>
      </c>
      <c r="I102" s="3">
        <v>3916171.2</v>
      </c>
      <c r="J102" s="3">
        <v>24302219.960000001</v>
      </c>
      <c r="K102" s="3">
        <v>6156542.3499999996</v>
      </c>
      <c r="L102" s="3">
        <v>1893287.93</v>
      </c>
      <c r="M102" s="3">
        <v>162996</v>
      </c>
      <c r="N102" s="3">
        <v>1555028.04</v>
      </c>
      <c r="O102" s="3">
        <v>1785662.01</v>
      </c>
      <c r="P102" s="3">
        <v>36380</v>
      </c>
      <c r="Q102" s="3">
        <v>0</v>
      </c>
      <c r="R102" s="3">
        <v>17431638.489999998</v>
      </c>
      <c r="S102" s="3">
        <v>533673.88</v>
      </c>
      <c r="T102" s="3">
        <v>739822.42</v>
      </c>
      <c r="U102" s="3">
        <v>4221294.32</v>
      </c>
      <c r="V102" s="3">
        <v>1984243.41</v>
      </c>
      <c r="W102" s="3">
        <v>77451.23</v>
      </c>
      <c r="X102" s="4">
        <v>0</v>
      </c>
      <c r="Y102" s="3">
        <v>0</v>
      </c>
      <c r="Z102" s="3">
        <v>4423194.26</v>
      </c>
      <c r="AA102" s="3">
        <v>447418.5</v>
      </c>
      <c r="AB102" s="3">
        <v>4537088.92</v>
      </c>
      <c r="AC102" s="3">
        <v>529743.49</v>
      </c>
      <c r="AD102" s="3">
        <v>1269157.1399999999</v>
      </c>
      <c r="AE102" s="3">
        <v>1643961.71</v>
      </c>
      <c r="AF102" s="3">
        <v>1439245.3</v>
      </c>
      <c r="AG102" s="3">
        <v>1585772.66</v>
      </c>
      <c r="AH102" s="3">
        <v>67125.399999999994</v>
      </c>
      <c r="AI102" s="3">
        <v>645988.76</v>
      </c>
      <c r="AJ102" s="3">
        <v>442709.51</v>
      </c>
      <c r="AK102" s="3">
        <v>940201.97</v>
      </c>
      <c r="AL102" s="3">
        <v>326946.57</v>
      </c>
      <c r="AM102" s="3">
        <v>411248.08</v>
      </c>
      <c r="AN102" s="3">
        <v>2583412.36</v>
      </c>
      <c r="AO102" s="3">
        <v>689763.35</v>
      </c>
      <c r="AP102" s="3">
        <v>1400</v>
      </c>
      <c r="AQ102" s="3">
        <v>211365.6</v>
      </c>
      <c r="AR102" s="3">
        <v>100115.18</v>
      </c>
      <c r="AS102" s="3">
        <v>265611.94</v>
      </c>
      <c r="AT102" s="3">
        <v>384378.49</v>
      </c>
      <c r="AU102" s="3">
        <v>285405.65000000002</v>
      </c>
      <c r="AV102" s="3">
        <v>155648.22</v>
      </c>
      <c r="AW102" s="3">
        <v>883952.19</v>
      </c>
      <c r="AX102" s="3">
        <v>930400.26</v>
      </c>
      <c r="AY102" s="3">
        <v>1007598.97</v>
      </c>
      <c r="AZ102" s="3">
        <v>498459.19</v>
      </c>
      <c r="BA102" s="3">
        <v>1688007.79</v>
      </c>
      <c r="BB102" s="3">
        <v>1115864.44</v>
      </c>
      <c r="BC102" s="3">
        <v>1641602.83</v>
      </c>
      <c r="BD102" s="3">
        <v>7889658</v>
      </c>
      <c r="BE102" s="3">
        <v>313704</v>
      </c>
      <c r="BF102" s="3">
        <v>388235.78</v>
      </c>
      <c r="BG102" s="3">
        <v>528201.56999999995</v>
      </c>
      <c r="BH102" s="3">
        <v>1438610.02</v>
      </c>
      <c r="BI102" s="4">
        <v>0</v>
      </c>
      <c r="BJ102" s="3">
        <v>963947.45</v>
      </c>
      <c r="BK102" s="3">
        <v>1383068.13</v>
      </c>
      <c r="BL102" s="3">
        <v>962393.34</v>
      </c>
      <c r="BM102" s="3">
        <v>852818.03</v>
      </c>
      <c r="BN102" s="3">
        <v>5126534.38</v>
      </c>
      <c r="BO102" s="3">
        <v>236337.37</v>
      </c>
      <c r="BP102" s="3">
        <v>134847.57999999999</v>
      </c>
      <c r="BQ102" s="3">
        <v>2020803.45</v>
      </c>
      <c r="BR102" s="3">
        <v>348579.77</v>
      </c>
      <c r="BS102" s="3">
        <v>1064841.47</v>
      </c>
      <c r="BT102" s="3">
        <v>442071.3</v>
      </c>
      <c r="BU102" s="3">
        <v>1065119.07</v>
      </c>
      <c r="BV102" s="3">
        <v>973649.21</v>
      </c>
      <c r="BW102" s="3">
        <v>150618</v>
      </c>
      <c r="BX102" s="3">
        <v>604686.37</v>
      </c>
    </row>
    <row r="103" spans="1:76" x14ac:dyDescent="0.25">
      <c r="A103" s="2">
        <v>44834</v>
      </c>
      <c r="B103" t="s">
        <v>216</v>
      </c>
      <c r="C103" t="s">
        <v>217</v>
      </c>
      <c r="D103" s="3">
        <v>12924634.880000001</v>
      </c>
      <c r="E103" s="3">
        <v>16681054.869999999</v>
      </c>
      <c r="F103" s="3">
        <v>15477746.33</v>
      </c>
      <c r="G103" s="3">
        <v>12100845.119999999</v>
      </c>
      <c r="H103" s="3">
        <v>2267723.5499999998</v>
      </c>
      <c r="I103" s="3">
        <v>2169411.3199999998</v>
      </c>
      <c r="J103" s="3">
        <v>18607423.879999999</v>
      </c>
      <c r="K103" s="3">
        <v>380660.18</v>
      </c>
      <c r="L103" s="3">
        <v>370812.8</v>
      </c>
      <c r="M103" s="3">
        <v>3305739.35</v>
      </c>
      <c r="N103" s="3">
        <v>243172.09</v>
      </c>
      <c r="O103" s="3">
        <v>223855.96</v>
      </c>
      <c r="P103" s="3">
        <v>639632.06999999995</v>
      </c>
      <c r="Q103" s="3">
        <v>2125</v>
      </c>
      <c r="R103" s="3">
        <v>1322125.2</v>
      </c>
      <c r="S103" s="3">
        <v>229824.5</v>
      </c>
      <c r="T103" s="3">
        <v>172140</v>
      </c>
      <c r="U103" s="3">
        <v>942879</v>
      </c>
      <c r="V103" s="3">
        <v>1669574.8</v>
      </c>
      <c r="W103" s="3">
        <v>21852</v>
      </c>
      <c r="X103" s="3">
        <v>292384.84000000003</v>
      </c>
      <c r="Y103" s="3">
        <v>186022</v>
      </c>
      <c r="Z103" s="3">
        <v>1507982.5</v>
      </c>
      <c r="AA103" s="3">
        <v>369956</v>
      </c>
      <c r="AB103" s="3">
        <v>310679.3</v>
      </c>
      <c r="AC103" s="3">
        <v>310702</v>
      </c>
      <c r="AD103" s="3">
        <v>415101.84</v>
      </c>
      <c r="AE103" s="3">
        <v>1078736</v>
      </c>
      <c r="AF103" s="3">
        <v>673137</v>
      </c>
      <c r="AG103" s="3">
        <v>519835.67</v>
      </c>
      <c r="AH103" s="3">
        <v>214491.5</v>
      </c>
      <c r="AI103" s="3">
        <v>844335.26</v>
      </c>
      <c r="AJ103" s="3">
        <v>211448.5</v>
      </c>
      <c r="AK103" s="3">
        <v>1331201.51</v>
      </c>
      <c r="AL103" s="3">
        <v>604390.5</v>
      </c>
      <c r="AM103" s="3">
        <v>328457.59999999998</v>
      </c>
      <c r="AN103" s="3">
        <v>999267.58</v>
      </c>
      <c r="AO103" s="3">
        <v>282041</v>
      </c>
      <c r="AP103" s="3">
        <v>487856.31</v>
      </c>
      <c r="AQ103" s="3">
        <v>578763.68000000005</v>
      </c>
      <c r="AR103" s="3">
        <v>310663.74</v>
      </c>
      <c r="AS103" s="3">
        <v>90229.58</v>
      </c>
      <c r="AT103" s="3">
        <v>224367</v>
      </c>
      <c r="AU103" s="3">
        <v>225203.75</v>
      </c>
      <c r="AV103" s="3">
        <v>2359</v>
      </c>
      <c r="AW103" s="3">
        <v>36068</v>
      </c>
      <c r="AX103" s="3">
        <v>1611160.95</v>
      </c>
      <c r="AY103" s="3">
        <v>1227328.5</v>
      </c>
      <c r="AZ103" s="3">
        <v>263473</v>
      </c>
      <c r="BA103" s="3">
        <v>398526.99</v>
      </c>
      <c r="BB103" s="3">
        <v>278963</v>
      </c>
      <c r="BC103" s="3">
        <v>561640</v>
      </c>
      <c r="BD103" s="3">
        <v>3321214</v>
      </c>
      <c r="BE103" s="3">
        <v>155223</v>
      </c>
      <c r="BF103" s="3">
        <v>538389</v>
      </c>
      <c r="BG103" s="3">
        <v>208300</v>
      </c>
      <c r="BH103" s="3">
        <v>335741</v>
      </c>
      <c r="BI103" s="3">
        <v>353686.6</v>
      </c>
      <c r="BJ103" s="3">
        <v>347254.59</v>
      </c>
      <c r="BK103" s="3">
        <v>682669.25</v>
      </c>
      <c r="BL103" s="3">
        <v>875762.9</v>
      </c>
      <c r="BM103" s="3">
        <v>652820.93999999994</v>
      </c>
      <c r="BN103" s="3">
        <v>6953238.2000000002</v>
      </c>
      <c r="BO103" s="3">
        <v>74707</v>
      </c>
      <c r="BP103" s="3">
        <v>48589</v>
      </c>
      <c r="BQ103" s="3">
        <v>667109.76</v>
      </c>
      <c r="BR103" s="3">
        <v>0</v>
      </c>
      <c r="BS103" s="3">
        <v>1240797.54</v>
      </c>
      <c r="BT103" s="3">
        <v>349890</v>
      </c>
      <c r="BU103" s="3">
        <v>317302.12</v>
      </c>
      <c r="BV103" s="3">
        <v>353690.75</v>
      </c>
      <c r="BW103" s="3">
        <v>313857.71999999997</v>
      </c>
      <c r="BX103" s="3">
        <v>197699</v>
      </c>
    </row>
    <row r="104" spans="1:76" x14ac:dyDescent="0.25">
      <c r="A104" s="2">
        <v>44834</v>
      </c>
      <c r="B104" t="s">
        <v>218</v>
      </c>
      <c r="C104" t="s">
        <v>219</v>
      </c>
      <c r="D104" s="4">
        <v>0</v>
      </c>
      <c r="E104" s="4">
        <v>0</v>
      </c>
      <c r="F104" s="3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3">
        <v>13210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3">
        <v>2940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3">
        <v>79700</v>
      </c>
      <c r="BH104" s="4">
        <v>0</v>
      </c>
      <c r="BI104" s="4">
        <v>0</v>
      </c>
      <c r="BJ104" s="3">
        <v>1600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3">
        <v>0</v>
      </c>
      <c r="BR104" s="3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</row>
    <row r="105" spans="1:76" x14ac:dyDescent="0.25">
      <c r="A105" s="2">
        <v>44834</v>
      </c>
      <c r="B105" t="s">
        <v>220</v>
      </c>
      <c r="C105" t="s">
        <v>221</v>
      </c>
      <c r="D105" s="3">
        <v>621041.93000000005</v>
      </c>
      <c r="E105" s="3">
        <v>4226597.1900000004</v>
      </c>
      <c r="F105" s="3">
        <v>41284.400000000001</v>
      </c>
      <c r="G105" s="3">
        <v>5156359.84</v>
      </c>
      <c r="H105" s="3">
        <v>580705.59</v>
      </c>
      <c r="I105" s="3">
        <v>792069.45</v>
      </c>
      <c r="J105" s="3">
        <v>229279.66</v>
      </c>
      <c r="K105" s="3">
        <v>135756.46</v>
      </c>
      <c r="L105" s="3">
        <v>0</v>
      </c>
      <c r="M105" s="3">
        <v>594776.36</v>
      </c>
      <c r="N105" s="3">
        <v>122431.14</v>
      </c>
      <c r="O105" s="3">
        <v>208311.84</v>
      </c>
      <c r="P105" s="3">
        <v>53466.19</v>
      </c>
      <c r="Q105" s="3">
        <v>120049.01</v>
      </c>
      <c r="R105" s="3">
        <v>721454.75</v>
      </c>
      <c r="S105" s="3">
        <v>86185.1</v>
      </c>
      <c r="T105" s="3">
        <v>86069.19</v>
      </c>
      <c r="U105" s="3">
        <v>242462.59</v>
      </c>
      <c r="V105" s="3">
        <v>86328.58</v>
      </c>
      <c r="W105" s="3">
        <v>73820.97</v>
      </c>
      <c r="X105" s="3">
        <v>405989.12</v>
      </c>
      <c r="Y105" s="3">
        <v>365076.69</v>
      </c>
      <c r="Z105" s="3">
        <v>0</v>
      </c>
      <c r="AA105" s="3">
        <v>217065.66</v>
      </c>
      <c r="AB105" s="3">
        <v>627245.80000000005</v>
      </c>
      <c r="AC105" s="3">
        <v>41443.879999999997</v>
      </c>
      <c r="AD105" s="3">
        <v>24466.5</v>
      </c>
      <c r="AE105" s="3">
        <v>53377.67</v>
      </c>
      <c r="AF105" s="3">
        <v>119069.64</v>
      </c>
      <c r="AG105" s="3">
        <v>155131.42000000001</v>
      </c>
      <c r="AH105" s="3">
        <v>153248.67000000001</v>
      </c>
      <c r="AI105" s="3">
        <v>143712.6</v>
      </c>
      <c r="AJ105" s="3">
        <v>256337.42</v>
      </c>
      <c r="AK105" s="3">
        <v>151153.44</v>
      </c>
      <c r="AL105" s="3">
        <v>196968.06</v>
      </c>
      <c r="AM105" s="3">
        <v>79150.460000000006</v>
      </c>
      <c r="AN105" s="3">
        <v>148185.75</v>
      </c>
      <c r="AO105" s="3">
        <v>154367.04000000001</v>
      </c>
      <c r="AP105" s="3">
        <v>172411.46</v>
      </c>
      <c r="AQ105" s="3">
        <v>118402.19</v>
      </c>
      <c r="AR105" s="3">
        <v>145687.96</v>
      </c>
      <c r="AS105" s="3">
        <v>39674</v>
      </c>
      <c r="AT105" s="3">
        <v>67319.210000000006</v>
      </c>
      <c r="AU105" s="3">
        <v>95043.1</v>
      </c>
      <c r="AV105" s="3">
        <v>30005.38</v>
      </c>
      <c r="AW105" s="3">
        <v>138608.10999999999</v>
      </c>
      <c r="AX105" s="3">
        <v>234721.38</v>
      </c>
      <c r="AY105" s="3">
        <v>40170.85</v>
      </c>
      <c r="AZ105" s="3">
        <v>441961.75</v>
      </c>
      <c r="BA105" s="3">
        <v>119781.01</v>
      </c>
      <c r="BB105" s="3">
        <v>217634.41</v>
      </c>
      <c r="BC105" s="3">
        <v>152253.6</v>
      </c>
      <c r="BD105" s="3">
        <v>622985.14</v>
      </c>
      <c r="BE105" s="3">
        <v>442708.82</v>
      </c>
      <c r="BF105" s="3">
        <v>179768.91</v>
      </c>
      <c r="BG105" s="3">
        <v>43438.09</v>
      </c>
      <c r="BH105" s="3">
        <v>22683.279999999999</v>
      </c>
      <c r="BI105" s="3">
        <v>63960.34</v>
      </c>
      <c r="BJ105" s="3">
        <v>418222.47</v>
      </c>
      <c r="BK105" s="3">
        <v>70213.3</v>
      </c>
      <c r="BL105" s="3">
        <v>304366.01</v>
      </c>
      <c r="BM105" s="3">
        <v>188069.45</v>
      </c>
      <c r="BN105" s="3">
        <v>289519.27</v>
      </c>
      <c r="BO105" s="3">
        <v>123720.4</v>
      </c>
      <c r="BP105" s="3">
        <v>67528.289999999994</v>
      </c>
      <c r="BQ105" s="3">
        <v>62032.78</v>
      </c>
      <c r="BR105" s="3">
        <v>282632.15999999997</v>
      </c>
      <c r="BS105" s="3">
        <v>167909.25</v>
      </c>
      <c r="BT105" s="3">
        <v>50837.68</v>
      </c>
      <c r="BU105" s="3">
        <v>396320.22</v>
      </c>
      <c r="BV105" s="3">
        <v>260019.04</v>
      </c>
      <c r="BW105" s="3">
        <v>98596.22</v>
      </c>
      <c r="BX105" s="3">
        <v>77368.800000000003</v>
      </c>
    </row>
    <row r="106" spans="1:76" x14ac:dyDescent="0.25">
      <c r="A106" s="2">
        <v>44834</v>
      </c>
      <c r="B106" t="s">
        <v>222</v>
      </c>
      <c r="C106" t="s">
        <v>223</v>
      </c>
      <c r="D106" s="3">
        <v>0</v>
      </c>
      <c r="E106" s="3">
        <v>392653.62</v>
      </c>
      <c r="F106" s="3">
        <v>107850.48</v>
      </c>
      <c r="G106" s="3">
        <v>138251</v>
      </c>
      <c r="H106" s="3">
        <v>729981.75</v>
      </c>
      <c r="I106" s="3">
        <v>0</v>
      </c>
      <c r="J106" s="3">
        <v>379956.3</v>
      </c>
      <c r="K106" s="3">
        <v>364252.07</v>
      </c>
      <c r="L106" s="3">
        <v>0</v>
      </c>
      <c r="M106" s="3">
        <v>148159.6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0</v>
      </c>
      <c r="T106" s="3">
        <v>0</v>
      </c>
      <c r="U106" s="3">
        <v>127097.13</v>
      </c>
      <c r="V106" s="3">
        <v>0</v>
      </c>
      <c r="W106" s="4">
        <v>0</v>
      </c>
      <c r="X106" s="4">
        <v>0</v>
      </c>
      <c r="Y106" s="3">
        <v>0</v>
      </c>
      <c r="Z106" s="3">
        <v>0</v>
      </c>
      <c r="AA106" s="3">
        <v>276918</v>
      </c>
      <c r="AB106" s="3">
        <v>5715</v>
      </c>
      <c r="AC106" s="3">
        <v>0</v>
      </c>
      <c r="AD106" s="3">
        <v>55930</v>
      </c>
      <c r="AE106" s="3">
        <v>0</v>
      </c>
      <c r="AF106" s="4">
        <v>0</v>
      </c>
      <c r="AG106" s="3">
        <v>0</v>
      </c>
      <c r="AH106" s="4">
        <v>0</v>
      </c>
      <c r="AI106" s="3">
        <v>0</v>
      </c>
      <c r="AJ106" s="4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626</v>
      </c>
      <c r="AQ106" s="4">
        <v>0</v>
      </c>
      <c r="AR106" s="3">
        <v>0</v>
      </c>
      <c r="AS106" s="3">
        <v>1081</v>
      </c>
      <c r="AT106" s="3">
        <v>12516</v>
      </c>
      <c r="AU106" s="3">
        <v>1290</v>
      </c>
      <c r="AV106" s="4">
        <v>0</v>
      </c>
      <c r="AW106" s="4">
        <v>0</v>
      </c>
      <c r="AX106" s="3">
        <v>0</v>
      </c>
      <c r="AY106" s="4">
        <v>0</v>
      </c>
      <c r="AZ106" s="3">
        <v>0</v>
      </c>
      <c r="BA106" s="3">
        <v>1875</v>
      </c>
      <c r="BB106" s="3">
        <v>0</v>
      </c>
      <c r="BC106" s="3">
        <v>10971</v>
      </c>
      <c r="BD106" s="3">
        <v>0</v>
      </c>
      <c r="BE106" s="4">
        <v>0</v>
      </c>
      <c r="BF106" s="4">
        <v>0</v>
      </c>
      <c r="BG106" s="4">
        <v>0</v>
      </c>
      <c r="BH106" s="4">
        <v>0</v>
      </c>
      <c r="BI106" s="3">
        <v>0</v>
      </c>
      <c r="BJ106" s="3">
        <v>0</v>
      </c>
      <c r="BK106" s="3">
        <v>2320</v>
      </c>
      <c r="BL106" s="3">
        <v>1911</v>
      </c>
      <c r="BM106" s="3">
        <v>0</v>
      </c>
      <c r="BN106" s="3">
        <v>0</v>
      </c>
      <c r="BO106" s="4">
        <v>0</v>
      </c>
      <c r="BP106" s="3">
        <v>0</v>
      </c>
      <c r="BQ106" s="4">
        <v>0</v>
      </c>
      <c r="BR106" s="4">
        <v>0</v>
      </c>
      <c r="BS106" s="3">
        <v>0</v>
      </c>
      <c r="BT106" s="3">
        <v>99.96</v>
      </c>
      <c r="BU106" s="4">
        <v>0</v>
      </c>
      <c r="BV106" s="3">
        <v>0</v>
      </c>
      <c r="BW106" s="3">
        <v>0</v>
      </c>
      <c r="BX106" s="4">
        <v>0</v>
      </c>
    </row>
    <row r="107" spans="1:76" x14ac:dyDescent="0.25">
      <c r="A107" s="2">
        <v>44834</v>
      </c>
      <c r="B107" t="s">
        <v>224</v>
      </c>
      <c r="C107" t="s">
        <v>225</v>
      </c>
      <c r="D107" s="4">
        <v>0</v>
      </c>
      <c r="E107" s="4">
        <v>0</v>
      </c>
      <c r="F107" s="4">
        <v>0</v>
      </c>
      <c r="G107" s="3">
        <v>0</v>
      </c>
      <c r="H107" s="3">
        <v>21979</v>
      </c>
      <c r="I107" s="4">
        <v>0</v>
      </c>
      <c r="J107" s="3">
        <v>0</v>
      </c>
      <c r="K107" s="3">
        <v>0</v>
      </c>
      <c r="L107" s="4">
        <v>0</v>
      </c>
      <c r="M107" s="4">
        <v>0</v>
      </c>
      <c r="N107" s="3">
        <v>0</v>
      </c>
      <c r="O107" s="4">
        <v>0</v>
      </c>
      <c r="P107" s="4">
        <v>0</v>
      </c>
      <c r="Q107" s="3">
        <v>0</v>
      </c>
      <c r="R107" s="4">
        <v>0</v>
      </c>
      <c r="S107" s="4">
        <v>0</v>
      </c>
      <c r="T107" s="4">
        <v>0</v>
      </c>
      <c r="U107" s="3">
        <v>0</v>
      </c>
      <c r="V107" s="3">
        <v>0</v>
      </c>
      <c r="W107" s="4">
        <v>0</v>
      </c>
      <c r="X107" s="4">
        <v>0</v>
      </c>
      <c r="Y107" s="3">
        <v>9600</v>
      </c>
      <c r="Z107" s="3">
        <v>0</v>
      </c>
      <c r="AA107" s="4">
        <v>0</v>
      </c>
      <c r="AB107" s="3">
        <v>488307.7</v>
      </c>
      <c r="AC107" s="4">
        <v>0</v>
      </c>
      <c r="AD107" s="3">
        <v>139107.9</v>
      </c>
      <c r="AE107" s="3">
        <v>0</v>
      </c>
      <c r="AF107" s="4">
        <v>0</v>
      </c>
      <c r="AG107" s="3">
        <v>0</v>
      </c>
      <c r="AH107" s="3">
        <v>0</v>
      </c>
      <c r="AI107" s="4">
        <v>0</v>
      </c>
      <c r="AJ107" s="4">
        <v>0</v>
      </c>
      <c r="AK107" s="4">
        <v>0</v>
      </c>
      <c r="AL107" s="3">
        <v>0</v>
      </c>
      <c r="AM107" s="4">
        <v>0</v>
      </c>
      <c r="AN107" s="4">
        <v>0</v>
      </c>
      <c r="AO107" s="4">
        <v>0</v>
      </c>
      <c r="AP107" s="4">
        <v>0</v>
      </c>
      <c r="AQ107" s="3">
        <v>0</v>
      </c>
      <c r="AR107" s="4">
        <v>0</v>
      </c>
      <c r="AS107" s="4">
        <v>0</v>
      </c>
      <c r="AT107" s="4">
        <v>0</v>
      </c>
      <c r="AU107" s="3">
        <v>0</v>
      </c>
      <c r="AV107" s="4">
        <v>0</v>
      </c>
      <c r="AW107" s="3">
        <v>74980</v>
      </c>
      <c r="AX107" s="4">
        <v>0</v>
      </c>
      <c r="AY107" s="3">
        <v>0</v>
      </c>
      <c r="AZ107" s="4">
        <v>0</v>
      </c>
      <c r="BA107" s="3">
        <v>0</v>
      </c>
      <c r="BB107" s="3">
        <v>402040</v>
      </c>
      <c r="BC107" s="3">
        <v>63900</v>
      </c>
      <c r="BD107" s="3">
        <v>0</v>
      </c>
      <c r="BE107" s="3">
        <v>148705</v>
      </c>
      <c r="BF107" s="4">
        <v>0</v>
      </c>
      <c r="BG107" s="4">
        <v>0</v>
      </c>
      <c r="BH107" s="4">
        <v>0</v>
      </c>
      <c r="BI107" s="4">
        <v>0</v>
      </c>
      <c r="BJ107" s="3">
        <v>34650</v>
      </c>
      <c r="BK107" s="3">
        <v>0</v>
      </c>
      <c r="BL107" s="4">
        <v>0</v>
      </c>
      <c r="BM107" s="3">
        <v>0</v>
      </c>
      <c r="BN107" s="3">
        <v>6480</v>
      </c>
      <c r="BO107" s="4">
        <v>0</v>
      </c>
      <c r="BP107" s="4">
        <v>0</v>
      </c>
      <c r="BQ107" s="3">
        <v>63690</v>
      </c>
      <c r="BR107" s="4">
        <v>0</v>
      </c>
      <c r="BS107" s="3">
        <v>0</v>
      </c>
      <c r="BT107" s="3">
        <v>0</v>
      </c>
      <c r="BU107" s="4">
        <v>0</v>
      </c>
      <c r="BV107" s="3">
        <v>146210</v>
      </c>
      <c r="BW107" s="3">
        <v>5000</v>
      </c>
      <c r="BX107" s="4">
        <v>0</v>
      </c>
    </row>
    <row r="108" spans="1:76" x14ac:dyDescent="0.25">
      <c r="A108" s="2">
        <v>44834</v>
      </c>
      <c r="B108" t="s">
        <v>226</v>
      </c>
      <c r="C108" t="s">
        <v>227</v>
      </c>
      <c r="D108" s="3">
        <v>631972.99</v>
      </c>
      <c r="E108" s="3">
        <v>675748.58</v>
      </c>
      <c r="F108" s="3">
        <v>900312.33</v>
      </c>
      <c r="G108" s="3">
        <v>707253.77</v>
      </c>
      <c r="H108" s="3">
        <v>8096130.3899999997</v>
      </c>
      <c r="I108" s="3">
        <v>195243.33</v>
      </c>
      <c r="J108" s="3">
        <v>570500.82999999996</v>
      </c>
      <c r="K108" s="3">
        <v>432717.11</v>
      </c>
      <c r="L108" s="3">
        <v>144064.48000000001</v>
      </c>
      <c r="M108" s="3">
        <v>348561.9</v>
      </c>
      <c r="N108" s="3">
        <v>32882.239999999998</v>
      </c>
      <c r="O108" s="3">
        <v>20214.439999999999</v>
      </c>
      <c r="P108" s="3">
        <v>100944.63</v>
      </c>
      <c r="Q108" s="3">
        <v>22486</v>
      </c>
      <c r="R108" s="3">
        <v>396637.96</v>
      </c>
      <c r="S108" s="3">
        <v>29498.48</v>
      </c>
      <c r="T108" s="3">
        <v>52379.73</v>
      </c>
      <c r="U108" s="3">
        <v>76129.37</v>
      </c>
      <c r="V108" s="3">
        <v>885764.92</v>
      </c>
      <c r="W108" s="3">
        <v>28364.26</v>
      </c>
      <c r="X108" s="3">
        <v>117846.74</v>
      </c>
      <c r="Y108" s="3">
        <v>30173.9</v>
      </c>
      <c r="Z108" s="3">
        <v>7375.5</v>
      </c>
      <c r="AA108" s="3">
        <v>464718.2</v>
      </c>
      <c r="AB108" s="3">
        <v>647975.28</v>
      </c>
      <c r="AC108" s="3">
        <v>80220.039999999994</v>
      </c>
      <c r="AD108" s="3">
        <v>171087.94</v>
      </c>
      <c r="AE108" s="3">
        <v>55700.3</v>
      </c>
      <c r="AF108" s="3">
        <v>142749.04999999999</v>
      </c>
      <c r="AG108" s="3">
        <v>7418.56</v>
      </c>
      <c r="AH108" s="3">
        <v>138150.16</v>
      </c>
      <c r="AI108" s="3">
        <v>77580.800000000003</v>
      </c>
      <c r="AJ108" s="3">
        <v>101377.5</v>
      </c>
      <c r="AK108" s="3">
        <v>124395</v>
      </c>
      <c r="AL108" s="3">
        <v>43388</v>
      </c>
      <c r="AM108" s="3">
        <v>53868.37</v>
      </c>
      <c r="AN108" s="3">
        <v>7333</v>
      </c>
      <c r="AO108" s="3">
        <v>124706.5</v>
      </c>
      <c r="AP108" s="3">
        <v>80028</v>
      </c>
      <c r="AQ108" s="3">
        <v>15837</v>
      </c>
      <c r="AR108" s="3">
        <v>48919</v>
      </c>
      <c r="AS108" s="3">
        <v>183509.4</v>
      </c>
      <c r="AT108" s="3">
        <v>83135</v>
      </c>
      <c r="AU108" s="3">
        <v>13649.1</v>
      </c>
      <c r="AV108" s="3">
        <v>31244</v>
      </c>
      <c r="AW108" s="3">
        <v>289866.99</v>
      </c>
      <c r="AX108" s="3">
        <v>133062.71</v>
      </c>
      <c r="AY108" s="3">
        <v>151389.69</v>
      </c>
      <c r="AZ108" s="3">
        <v>80343.960000000006</v>
      </c>
      <c r="BA108" s="3">
        <v>93028.22</v>
      </c>
      <c r="BB108" s="3">
        <v>241436.62</v>
      </c>
      <c r="BC108" s="3">
        <v>229156.84</v>
      </c>
      <c r="BD108" s="3">
        <v>2374518.42</v>
      </c>
      <c r="BE108" s="3">
        <v>89906.43</v>
      </c>
      <c r="BF108" s="3">
        <v>12656.04</v>
      </c>
      <c r="BG108" s="3">
        <v>141937</v>
      </c>
      <c r="BH108" s="3">
        <v>224097.5</v>
      </c>
      <c r="BI108" s="3">
        <v>39725.5</v>
      </c>
      <c r="BJ108" s="3">
        <v>268308</v>
      </c>
      <c r="BK108" s="3">
        <v>383916.24</v>
      </c>
      <c r="BL108" s="3">
        <v>315401.5</v>
      </c>
      <c r="BM108" s="3">
        <v>76504.87</v>
      </c>
      <c r="BN108" s="3">
        <v>327045.59999999998</v>
      </c>
      <c r="BO108" s="3">
        <v>44294.2</v>
      </c>
      <c r="BP108" s="3">
        <v>127186</v>
      </c>
      <c r="BQ108" s="3">
        <v>57601.27</v>
      </c>
      <c r="BR108" s="3">
        <v>9869.2000000000007</v>
      </c>
      <c r="BS108" s="3">
        <v>175372.38</v>
      </c>
      <c r="BT108" s="3">
        <v>123131.69</v>
      </c>
      <c r="BU108" s="3">
        <v>46039.4</v>
      </c>
      <c r="BV108" s="3">
        <v>194003.61</v>
      </c>
      <c r="BW108" s="3">
        <v>132284.75</v>
      </c>
      <c r="BX108" s="3">
        <v>183690.87</v>
      </c>
    </row>
    <row r="109" spans="1:76" x14ac:dyDescent="0.25">
      <c r="A109" s="2">
        <v>44834</v>
      </c>
      <c r="B109" t="s">
        <v>228</v>
      </c>
      <c r="C109" t="s">
        <v>229</v>
      </c>
      <c r="D109" s="4">
        <v>0</v>
      </c>
      <c r="E109" s="4">
        <v>0</v>
      </c>
      <c r="F109" s="3">
        <v>0</v>
      </c>
      <c r="G109" s="4">
        <v>0</v>
      </c>
      <c r="H109" s="4">
        <v>0</v>
      </c>
      <c r="I109" s="3">
        <v>0</v>
      </c>
      <c r="J109" s="4">
        <v>0</v>
      </c>
      <c r="K109" s="3">
        <v>79.67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4">
        <v>0</v>
      </c>
      <c r="R109" s="3">
        <v>0</v>
      </c>
      <c r="S109" s="4">
        <v>0</v>
      </c>
      <c r="T109" s="4">
        <v>0</v>
      </c>
      <c r="U109" s="3">
        <v>0</v>
      </c>
      <c r="V109" s="3">
        <v>0</v>
      </c>
      <c r="W109" s="3">
        <v>0</v>
      </c>
      <c r="X109" s="4">
        <v>0</v>
      </c>
      <c r="Y109" s="4">
        <v>0</v>
      </c>
      <c r="Z109" s="4">
        <v>0</v>
      </c>
      <c r="AA109" s="3">
        <v>0</v>
      </c>
      <c r="AB109" s="3">
        <v>0</v>
      </c>
      <c r="AC109" s="4">
        <v>0</v>
      </c>
      <c r="AD109" s="4">
        <v>0</v>
      </c>
      <c r="AE109" s="3">
        <v>0</v>
      </c>
      <c r="AF109" s="4">
        <v>0</v>
      </c>
      <c r="AG109" s="4">
        <v>0</v>
      </c>
      <c r="AH109" s="4">
        <v>0</v>
      </c>
      <c r="AI109" s="3">
        <v>0</v>
      </c>
      <c r="AJ109" s="4">
        <v>0</v>
      </c>
      <c r="AK109" s="4">
        <v>0</v>
      </c>
      <c r="AL109" s="4">
        <v>0</v>
      </c>
      <c r="AM109" s="3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3">
        <v>0</v>
      </c>
      <c r="AX109" s="4">
        <v>0</v>
      </c>
      <c r="AY109" s="4">
        <v>0</v>
      </c>
      <c r="AZ109" s="3">
        <v>535</v>
      </c>
      <c r="BA109" s="4">
        <v>0</v>
      </c>
      <c r="BB109" s="4">
        <v>0</v>
      </c>
      <c r="BC109" s="3">
        <v>14630</v>
      </c>
      <c r="BD109" s="4">
        <v>0</v>
      </c>
      <c r="BE109" s="3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3">
        <v>0</v>
      </c>
      <c r="BM109" s="3">
        <v>0</v>
      </c>
      <c r="BN109" s="4">
        <v>0</v>
      </c>
      <c r="BO109" s="4">
        <v>0</v>
      </c>
      <c r="BP109" s="3">
        <v>0</v>
      </c>
      <c r="BQ109" s="4">
        <v>0</v>
      </c>
      <c r="BR109" s="3">
        <v>0</v>
      </c>
      <c r="BS109" s="3">
        <v>94300</v>
      </c>
      <c r="BT109" s="4">
        <v>0</v>
      </c>
      <c r="BU109" s="4">
        <v>0</v>
      </c>
      <c r="BV109" s="3">
        <v>0</v>
      </c>
      <c r="BW109" s="3">
        <v>370</v>
      </c>
      <c r="BX109" s="3">
        <v>0</v>
      </c>
    </row>
    <row r="110" spans="1:76" x14ac:dyDescent="0.25">
      <c r="A110" s="2">
        <v>44834</v>
      </c>
      <c r="B110" t="s">
        <v>230</v>
      </c>
      <c r="C110" t="s">
        <v>231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v>0</v>
      </c>
      <c r="Y110" s="3">
        <v>0</v>
      </c>
      <c r="Z110" s="3">
        <v>1320</v>
      </c>
      <c r="AA110" s="3">
        <v>0</v>
      </c>
      <c r="AB110" s="4">
        <v>0</v>
      </c>
      <c r="AC110" s="3">
        <v>0</v>
      </c>
      <c r="AD110" s="3">
        <v>0</v>
      </c>
      <c r="AE110" s="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4193.72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4">
        <v>0</v>
      </c>
      <c r="AZ110" s="3">
        <v>0</v>
      </c>
      <c r="BA110" s="4">
        <v>0</v>
      </c>
      <c r="BB110" s="4">
        <v>0</v>
      </c>
      <c r="BC110" s="4">
        <v>0</v>
      </c>
      <c r="BD110" s="3">
        <v>0</v>
      </c>
      <c r="BE110" s="3">
        <v>0</v>
      </c>
      <c r="BF110" s="4">
        <v>0</v>
      </c>
      <c r="BG110" s="4">
        <v>0</v>
      </c>
      <c r="BH110" s="4">
        <v>0</v>
      </c>
      <c r="BI110" s="3">
        <v>121152.03</v>
      </c>
      <c r="BJ110" s="3">
        <v>0</v>
      </c>
      <c r="BK110" s="3">
        <v>0</v>
      </c>
      <c r="BL110" s="3">
        <v>2060</v>
      </c>
      <c r="BM110" s="3">
        <v>0</v>
      </c>
      <c r="BN110" s="3">
        <v>0</v>
      </c>
      <c r="BO110" s="3">
        <v>0</v>
      </c>
      <c r="BP110" s="3">
        <v>0</v>
      </c>
      <c r="BQ110" s="3">
        <v>1480</v>
      </c>
      <c r="BR110" s="3">
        <v>0</v>
      </c>
      <c r="BS110" s="3">
        <v>0</v>
      </c>
      <c r="BT110" s="3">
        <v>0</v>
      </c>
      <c r="BU110" s="4">
        <v>0</v>
      </c>
      <c r="BV110" s="3">
        <v>0</v>
      </c>
      <c r="BW110" s="3">
        <v>0</v>
      </c>
      <c r="BX110" s="4">
        <v>0</v>
      </c>
    </row>
    <row r="111" spans="1:76" x14ac:dyDescent="0.25">
      <c r="A111" s="2">
        <v>44834</v>
      </c>
      <c r="B111" t="s">
        <v>232</v>
      </c>
      <c r="C111" t="s">
        <v>233</v>
      </c>
      <c r="D111" s="3">
        <v>67350</v>
      </c>
      <c r="E111" s="3">
        <v>227370.07</v>
      </c>
      <c r="F111" s="3">
        <v>36615.4</v>
      </c>
      <c r="G111" s="3">
        <v>0</v>
      </c>
      <c r="H111" s="3">
        <v>20913.14</v>
      </c>
      <c r="I111" s="3">
        <v>68812.5</v>
      </c>
      <c r="J111" s="3">
        <v>102501.5</v>
      </c>
      <c r="K111" s="3">
        <v>10123</v>
      </c>
      <c r="L111" s="3">
        <v>3297.5</v>
      </c>
      <c r="M111" s="3">
        <v>54045.7</v>
      </c>
      <c r="N111" s="3">
        <v>0</v>
      </c>
      <c r="O111" s="3">
        <v>0</v>
      </c>
      <c r="P111" s="3">
        <v>0</v>
      </c>
      <c r="Q111" s="3">
        <v>420</v>
      </c>
      <c r="R111" s="3">
        <v>0</v>
      </c>
      <c r="S111" s="3">
        <v>0</v>
      </c>
      <c r="T111" s="3">
        <v>0</v>
      </c>
      <c r="U111" s="3">
        <v>0</v>
      </c>
      <c r="V111" s="3">
        <v>45268.49</v>
      </c>
      <c r="W111" s="3">
        <v>8019.28</v>
      </c>
      <c r="X111" s="3">
        <v>8805</v>
      </c>
      <c r="Y111" s="3">
        <v>0</v>
      </c>
      <c r="Z111" s="3">
        <v>0</v>
      </c>
      <c r="AA111" s="3">
        <v>11385.03</v>
      </c>
      <c r="AB111" s="3">
        <v>49050</v>
      </c>
      <c r="AC111" s="3">
        <v>0</v>
      </c>
      <c r="AD111" s="3">
        <v>0</v>
      </c>
      <c r="AE111" s="3">
        <v>23179</v>
      </c>
      <c r="AF111" s="3">
        <v>3804.72</v>
      </c>
      <c r="AG111" s="3">
        <v>590</v>
      </c>
      <c r="AH111" s="3">
        <v>24043</v>
      </c>
      <c r="AI111" s="3">
        <v>7306</v>
      </c>
      <c r="AJ111" s="3">
        <v>17495</v>
      </c>
      <c r="AK111" s="3">
        <v>555</v>
      </c>
      <c r="AL111" s="3">
        <v>4755</v>
      </c>
      <c r="AM111" s="3">
        <v>3753</v>
      </c>
      <c r="AN111" s="4">
        <v>0</v>
      </c>
      <c r="AO111" s="3">
        <v>11387</v>
      </c>
      <c r="AP111" s="3">
        <v>15572</v>
      </c>
      <c r="AQ111" s="3">
        <v>1912</v>
      </c>
      <c r="AR111" s="3">
        <v>4116</v>
      </c>
      <c r="AS111" s="3">
        <v>0</v>
      </c>
      <c r="AT111" s="3">
        <v>585</v>
      </c>
      <c r="AU111" s="3">
        <v>48</v>
      </c>
      <c r="AV111" s="3">
        <v>11429.5</v>
      </c>
      <c r="AW111" s="3">
        <v>32016</v>
      </c>
      <c r="AX111" s="3">
        <v>26548.04</v>
      </c>
      <c r="AY111" s="3">
        <v>0</v>
      </c>
      <c r="AZ111" s="3">
        <v>29124.93</v>
      </c>
      <c r="BA111" s="3">
        <v>43409.98</v>
      </c>
      <c r="BB111" s="3">
        <v>0</v>
      </c>
      <c r="BC111" s="3">
        <v>39376.230000000003</v>
      </c>
      <c r="BD111" s="3">
        <v>793502.64</v>
      </c>
      <c r="BE111" s="3">
        <v>0</v>
      </c>
      <c r="BF111" s="4">
        <v>0</v>
      </c>
      <c r="BG111" s="3">
        <v>0</v>
      </c>
      <c r="BH111" s="3">
        <v>0</v>
      </c>
      <c r="BI111" s="4">
        <v>0</v>
      </c>
      <c r="BJ111" s="3">
        <v>0</v>
      </c>
      <c r="BK111" s="3">
        <v>31200</v>
      </c>
      <c r="BL111" s="3">
        <v>64160</v>
      </c>
      <c r="BM111" s="3">
        <v>0</v>
      </c>
      <c r="BN111" s="3">
        <v>13080</v>
      </c>
      <c r="BO111" s="3">
        <v>2730</v>
      </c>
      <c r="BP111" s="3">
        <v>865</v>
      </c>
      <c r="BQ111" s="3">
        <v>39375</v>
      </c>
      <c r="BR111" s="3">
        <v>2170.34</v>
      </c>
      <c r="BS111" s="3">
        <v>1450</v>
      </c>
      <c r="BT111" s="4">
        <v>0</v>
      </c>
      <c r="BU111" s="4">
        <v>0</v>
      </c>
      <c r="BV111" s="3">
        <v>14402.6</v>
      </c>
      <c r="BW111" s="3">
        <v>10662.3</v>
      </c>
      <c r="BX111" s="4">
        <v>0</v>
      </c>
    </row>
    <row r="112" spans="1:76" x14ac:dyDescent="0.25">
      <c r="A112" s="2">
        <v>44834</v>
      </c>
      <c r="B112" t="s">
        <v>234</v>
      </c>
      <c r="C112" t="s">
        <v>235</v>
      </c>
      <c r="D112" s="4">
        <v>0</v>
      </c>
      <c r="E112" s="4">
        <v>0</v>
      </c>
      <c r="F112" s="4">
        <v>0</v>
      </c>
      <c r="G112" s="4">
        <v>0</v>
      </c>
      <c r="H112" s="3">
        <v>36090.78</v>
      </c>
      <c r="I112" s="4">
        <v>0</v>
      </c>
      <c r="J112" s="3">
        <v>16720</v>
      </c>
      <c r="K112" s="4">
        <v>0</v>
      </c>
      <c r="L112" s="3">
        <v>0</v>
      </c>
      <c r="M112" s="3">
        <v>0</v>
      </c>
      <c r="N112" s="4">
        <v>0</v>
      </c>
      <c r="O112" s="3">
        <v>0</v>
      </c>
      <c r="P112" s="4">
        <v>0</v>
      </c>
      <c r="Q112" s="4">
        <v>0</v>
      </c>
      <c r="R112" s="3">
        <v>0</v>
      </c>
      <c r="S112" s="4">
        <v>0</v>
      </c>
      <c r="T112" s="4">
        <v>0</v>
      </c>
      <c r="U112" s="4">
        <v>0</v>
      </c>
      <c r="V112" s="3">
        <v>12978.03</v>
      </c>
      <c r="W112" s="3">
        <v>0</v>
      </c>
      <c r="X112" s="4">
        <v>0</v>
      </c>
      <c r="Y112" s="3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3">
        <v>0</v>
      </c>
      <c r="AJ112" s="4">
        <v>0</v>
      </c>
      <c r="AK112" s="4">
        <v>0</v>
      </c>
      <c r="AL112" s="4">
        <v>0</v>
      </c>
      <c r="AM112" s="3">
        <v>0</v>
      </c>
      <c r="AN112" s="4">
        <v>0</v>
      </c>
      <c r="AO112" s="3">
        <v>0</v>
      </c>
      <c r="AP112" s="4">
        <v>0</v>
      </c>
      <c r="AQ112" s="4">
        <v>0</v>
      </c>
      <c r="AR112" s="4">
        <v>0</v>
      </c>
      <c r="AS112" s="4">
        <v>0</v>
      </c>
      <c r="AT112" s="3">
        <v>0</v>
      </c>
      <c r="AU112" s="3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3">
        <v>32825</v>
      </c>
      <c r="BD112" s="3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3">
        <v>185136.7</v>
      </c>
      <c r="BM112" s="3">
        <v>0</v>
      </c>
      <c r="BN112" s="3">
        <v>12457</v>
      </c>
      <c r="BO112" s="4">
        <v>0</v>
      </c>
      <c r="BP112" s="4">
        <v>0</v>
      </c>
      <c r="BQ112" s="3">
        <v>17325</v>
      </c>
      <c r="BR112" s="4">
        <v>0</v>
      </c>
      <c r="BS112" s="3">
        <v>0</v>
      </c>
      <c r="BT112" s="4">
        <v>0</v>
      </c>
      <c r="BU112" s="3">
        <v>0</v>
      </c>
      <c r="BV112" s="4">
        <v>0</v>
      </c>
      <c r="BW112" s="4">
        <v>0</v>
      </c>
      <c r="BX112" s="4">
        <v>0</v>
      </c>
    </row>
    <row r="113" spans="1:76" x14ac:dyDescent="0.25">
      <c r="A113" s="2">
        <v>44834</v>
      </c>
      <c r="B113" t="s">
        <v>236</v>
      </c>
      <c r="C113" t="s">
        <v>237</v>
      </c>
      <c r="D113" s="3">
        <v>881750</v>
      </c>
      <c r="E113" s="3">
        <v>0</v>
      </c>
      <c r="F113" s="3">
        <v>252030</v>
      </c>
      <c r="G113" s="3">
        <v>263701.09999999998</v>
      </c>
      <c r="H113" s="3">
        <v>574264.02</v>
      </c>
      <c r="I113" s="3">
        <v>128920</v>
      </c>
      <c r="J113" s="3">
        <v>1585908</v>
      </c>
      <c r="K113" s="3">
        <v>52835</v>
      </c>
      <c r="L113" s="3">
        <v>1415.92</v>
      </c>
      <c r="M113" s="3">
        <v>133322.15</v>
      </c>
      <c r="N113" s="3">
        <v>376037.71</v>
      </c>
      <c r="O113" s="3">
        <v>213261.36</v>
      </c>
      <c r="P113" s="3">
        <v>115257.37</v>
      </c>
      <c r="Q113" s="3">
        <v>48650</v>
      </c>
      <c r="R113" s="3">
        <v>230258</v>
      </c>
      <c r="S113" s="3">
        <v>10217.5</v>
      </c>
      <c r="T113" s="3">
        <v>72319.600000000006</v>
      </c>
      <c r="U113" s="3">
        <v>187756</v>
      </c>
      <c r="V113" s="3">
        <v>139274.6</v>
      </c>
      <c r="W113" s="3">
        <v>0</v>
      </c>
      <c r="X113" s="4">
        <v>0</v>
      </c>
      <c r="Y113" s="3">
        <v>167200</v>
      </c>
      <c r="Z113" s="3">
        <v>16210</v>
      </c>
      <c r="AA113" s="3">
        <v>249335.05</v>
      </c>
      <c r="AB113" s="3">
        <v>133645.91</v>
      </c>
      <c r="AC113" s="3">
        <v>0</v>
      </c>
      <c r="AD113" s="3">
        <v>115777</v>
      </c>
      <c r="AE113" s="3">
        <v>250402.5</v>
      </c>
      <c r="AF113" s="3">
        <v>16160</v>
      </c>
      <c r="AG113" s="3">
        <v>106595</v>
      </c>
      <c r="AH113" s="3">
        <v>77508</v>
      </c>
      <c r="AI113" s="3">
        <v>51402</v>
      </c>
      <c r="AJ113" s="3">
        <v>76902</v>
      </c>
      <c r="AK113" s="3">
        <v>78960</v>
      </c>
      <c r="AL113" s="3">
        <v>53000</v>
      </c>
      <c r="AM113" s="3">
        <v>32525</v>
      </c>
      <c r="AN113" s="3">
        <v>1780</v>
      </c>
      <c r="AO113" s="3">
        <v>70490</v>
      </c>
      <c r="AP113" s="3">
        <v>98745</v>
      </c>
      <c r="AQ113" s="3">
        <v>49212</v>
      </c>
      <c r="AR113" s="3">
        <v>31790</v>
      </c>
      <c r="AS113" s="3">
        <v>49295</v>
      </c>
      <c r="AT113" s="3">
        <v>39030</v>
      </c>
      <c r="AU113" s="3">
        <v>4850</v>
      </c>
      <c r="AV113" s="3">
        <v>41015</v>
      </c>
      <c r="AW113" s="3">
        <v>71544.7</v>
      </c>
      <c r="AX113" s="3">
        <v>417753.8</v>
      </c>
      <c r="AY113" s="3">
        <v>8633.9</v>
      </c>
      <c r="AZ113" s="3">
        <v>124150</v>
      </c>
      <c r="BA113" s="3">
        <v>103347.77</v>
      </c>
      <c r="BB113" s="3">
        <v>47076</v>
      </c>
      <c r="BC113" s="3">
        <v>257266.03</v>
      </c>
      <c r="BD113" s="3">
        <v>550623.5</v>
      </c>
      <c r="BE113" s="3">
        <v>54179.3</v>
      </c>
      <c r="BF113" s="3">
        <v>85057.5</v>
      </c>
      <c r="BG113" s="3">
        <v>0</v>
      </c>
      <c r="BH113" s="3">
        <v>75860</v>
      </c>
      <c r="BI113" s="4">
        <v>0</v>
      </c>
      <c r="BJ113" s="3">
        <v>91821</v>
      </c>
      <c r="BK113" s="3">
        <v>103100</v>
      </c>
      <c r="BL113" s="3">
        <v>147562.29999999999</v>
      </c>
      <c r="BM113" s="3">
        <v>36909.94</v>
      </c>
      <c r="BN113" s="3">
        <v>241495.5</v>
      </c>
      <c r="BO113" s="3">
        <v>49499</v>
      </c>
      <c r="BP113" s="3">
        <v>97910</v>
      </c>
      <c r="BQ113" s="3">
        <v>28570</v>
      </c>
      <c r="BR113" s="3">
        <v>9100</v>
      </c>
      <c r="BS113" s="3">
        <v>140320</v>
      </c>
      <c r="BT113" s="3">
        <v>179100.6</v>
      </c>
      <c r="BU113" s="3">
        <v>99948.98</v>
      </c>
      <c r="BV113" s="3">
        <v>54800</v>
      </c>
      <c r="BW113" s="3">
        <v>99746</v>
      </c>
      <c r="BX113" s="3">
        <v>156330.31</v>
      </c>
    </row>
    <row r="114" spans="1:76" x14ac:dyDescent="0.25">
      <c r="A114" s="2">
        <v>44834</v>
      </c>
      <c r="B114" t="s">
        <v>238</v>
      </c>
      <c r="C114" t="s">
        <v>239</v>
      </c>
      <c r="D114" s="3">
        <v>1005432.17</v>
      </c>
      <c r="E114" s="3">
        <v>887082.32</v>
      </c>
      <c r="F114" s="3">
        <v>799806.12</v>
      </c>
      <c r="G114" s="3">
        <v>657626.34</v>
      </c>
      <c r="H114" s="3">
        <v>683368.42</v>
      </c>
      <c r="I114" s="3">
        <v>497847.88</v>
      </c>
      <c r="J114" s="3">
        <v>669796.36</v>
      </c>
      <c r="K114" s="3">
        <v>576011.55000000005</v>
      </c>
      <c r="L114" s="3">
        <v>45325.5</v>
      </c>
      <c r="M114" s="3">
        <v>608879.28</v>
      </c>
      <c r="N114" s="3">
        <v>30500</v>
      </c>
      <c r="O114" s="3">
        <v>54900.63</v>
      </c>
      <c r="P114" s="3">
        <v>167891.96</v>
      </c>
      <c r="Q114" s="3">
        <v>345</v>
      </c>
      <c r="R114" s="3">
        <v>710123.66</v>
      </c>
      <c r="S114" s="3">
        <v>66856.53</v>
      </c>
      <c r="T114" s="3">
        <v>76388.649999999994</v>
      </c>
      <c r="U114" s="3">
        <v>223469.67</v>
      </c>
      <c r="V114" s="3">
        <v>535778.1</v>
      </c>
      <c r="W114" s="3">
        <v>52121.83</v>
      </c>
      <c r="X114" s="3">
        <v>165638.57999999999</v>
      </c>
      <c r="Y114" s="3">
        <v>42703.95</v>
      </c>
      <c r="Z114" s="3">
        <v>10050</v>
      </c>
      <c r="AA114" s="3">
        <v>343872.59</v>
      </c>
      <c r="AB114" s="3">
        <v>906856.63</v>
      </c>
      <c r="AC114" s="3">
        <v>118259.7</v>
      </c>
      <c r="AD114" s="3">
        <v>163776.97</v>
      </c>
      <c r="AE114" s="3">
        <v>169022.07999999999</v>
      </c>
      <c r="AF114" s="3">
        <v>42590.67</v>
      </c>
      <c r="AG114" s="3">
        <v>69370.740000000005</v>
      </c>
      <c r="AH114" s="3">
        <v>91782</v>
      </c>
      <c r="AI114" s="3">
        <v>83407.399999999994</v>
      </c>
      <c r="AJ114" s="3">
        <v>39727.800000000003</v>
      </c>
      <c r="AK114" s="3">
        <v>131211.04999999999</v>
      </c>
      <c r="AL114" s="3">
        <v>47976.12</v>
      </c>
      <c r="AM114" s="3">
        <v>65004.01</v>
      </c>
      <c r="AN114" s="3">
        <v>33718</v>
      </c>
      <c r="AO114" s="3">
        <v>150518.38</v>
      </c>
      <c r="AP114" s="3">
        <v>41944.1</v>
      </c>
      <c r="AQ114" s="3">
        <v>82923</v>
      </c>
      <c r="AR114" s="3">
        <v>48520.55</v>
      </c>
      <c r="AS114" s="3">
        <v>124011.5</v>
      </c>
      <c r="AT114" s="3">
        <v>128518</v>
      </c>
      <c r="AU114" s="3">
        <v>13284.52</v>
      </c>
      <c r="AV114" s="3">
        <v>39251.800000000003</v>
      </c>
      <c r="AW114" s="3">
        <v>180101.09</v>
      </c>
      <c r="AX114" s="3">
        <v>359765.39</v>
      </c>
      <c r="AY114" s="3">
        <v>96328.960000000006</v>
      </c>
      <c r="AZ114" s="3">
        <v>34825.53</v>
      </c>
      <c r="BA114" s="3">
        <v>85255.28</v>
      </c>
      <c r="BB114" s="3">
        <v>78041.919999999998</v>
      </c>
      <c r="BC114" s="3">
        <v>382417.21</v>
      </c>
      <c r="BD114" s="3">
        <v>7682808.0199999996</v>
      </c>
      <c r="BE114" s="3">
        <v>98340.47</v>
      </c>
      <c r="BF114" s="3">
        <v>47952.82</v>
      </c>
      <c r="BG114" s="3">
        <v>236083.45</v>
      </c>
      <c r="BH114" s="3">
        <v>307751.13</v>
      </c>
      <c r="BI114" s="4">
        <v>0</v>
      </c>
      <c r="BJ114" s="3">
        <v>388337</v>
      </c>
      <c r="BK114" s="3">
        <v>335883</v>
      </c>
      <c r="BL114" s="3">
        <v>409485.67</v>
      </c>
      <c r="BM114" s="3">
        <v>98556.89</v>
      </c>
      <c r="BN114" s="3">
        <v>151534.03</v>
      </c>
      <c r="BO114" s="3">
        <v>36231.620000000003</v>
      </c>
      <c r="BP114" s="3">
        <v>93493.66</v>
      </c>
      <c r="BQ114" s="3">
        <v>208209</v>
      </c>
      <c r="BR114" s="3">
        <v>58951.24</v>
      </c>
      <c r="BS114" s="3">
        <v>109535.62</v>
      </c>
      <c r="BT114" s="3">
        <v>240515.82</v>
      </c>
      <c r="BU114" s="3">
        <v>205306.92</v>
      </c>
      <c r="BV114" s="3">
        <v>323206.75</v>
      </c>
      <c r="BW114" s="3">
        <v>432349.82</v>
      </c>
      <c r="BX114" s="3">
        <v>135469.29999999999</v>
      </c>
    </row>
    <row r="115" spans="1:76" x14ac:dyDescent="0.25">
      <c r="A115" s="2">
        <v>44834</v>
      </c>
      <c r="B115" t="s">
        <v>240</v>
      </c>
      <c r="C115" t="s">
        <v>241</v>
      </c>
      <c r="D115" s="3">
        <v>0</v>
      </c>
      <c r="E115" s="3">
        <v>195952</v>
      </c>
      <c r="F115" s="3">
        <v>720</v>
      </c>
      <c r="G115" s="3">
        <v>0</v>
      </c>
      <c r="H115" s="3">
        <v>4070.28</v>
      </c>
      <c r="I115" s="3">
        <v>32180</v>
      </c>
      <c r="J115" s="3">
        <v>0</v>
      </c>
      <c r="K115" s="4">
        <v>0</v>
      </c>
      <c r="L115" s="3">
        <v>0</v>
      </c>
      <c r="M115" s="3">
        <v>176280.36</v>
      </c>
      <c r="N115" s="3">
        <v>0</v>
      </c>
      <c r="O115" s="3">
        <v>0</v>
      </c>
      <c r="P115" s="3">
        <v>0</v>
      </c>
      <c r="Q115" s="4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34387.72</v>
      </c>
      <c r="W115" s="3">
        <v>0</v>
      </c>
      <c r="X115" s="4">
        <v>0</v>
      </c>
      <c r="Y115" s="3">
        <v>0</v>
      </c>
      <c r="Z115" s="3">
        <v>0</v>
      </c>
      <c r="AA115" s="4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4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867</v>
      </c>
      <c r="AW115" s="3">
        <v>0</v>
      </c>
      <c r="AX115" s="3">
        <v>0</v>
      </c>
      <c r="AY115" s="3">
        <v>0</v>
      </c>
      <c r="AZ115" s="3">
        <v>0</v>
      </c>
      <c r="BA115" s="3">
        <v>11589.17</v>
      </c>
      <c r="BB115" s="4">
        <v>0</v>
      </c>
      <c r="BC115" s="3">
        <v>24213.61</v>
      </c>
      <c r="BD115" s="3">
        <v>393147</v>
      </c>
      <c r="BE115" s="3">
        <v>0</v>
      </c>
      <c r="BF115" s="3">
        <v>0</v>
      </c>
      <c r="BG115" s="3">
        <v>0</v>
      </c>
      <c r="BH115" s="4">
        <v>0</v>
      </c>
      <c r="BI115" s="4">
        <v>0</v>
      </c>
      <c r="BJ115" s="3">
        <v>0</v>
      </c>
      <c r="BK115" s="3">
        <v>0</v>
      </c>
      <c r="BL115" s="3">
        <v>13879</v>
      </c>
      <c r="BM115" s="4">
        <v>0</v>
      </c>
      <c r="BN115" s="3">
        <v>37310</v>
      </c>
      <c r="BO115" s="3">
        <v>0</v>
      </c>
      <c r="BP115" s="3">
        <v>0</v>
      </c>
      <c r="BQ115" s="3">
        <v>9029</v>
      </c>
      <c r="BR115" s="3">
        <v>0</v>
      </c>
      <c r="BS115" s="3">
        <v>0</v>
      </c>
      <c r="BT115" s="3">
        <v>37485.730000000003</v>
      </c>
      <c r="BU115" s="4">
        <v>0</v>
      </c>
      <c r="BV115" s="3">
        <v>3845</v>
      </c>
      <c r="BW115" s="3">
        <v>4060</v>
      </c>
      <c r="BX115" s="3">
        <v>0</v>
      </c>
    </row>
    <row r="116" spans="1:76" x14ac:dyDescent="0.25">
      <c r="A116" s="2">
        <v>44834</v>
      </c>
      <c r="B116" t="s">
        <v>242</v>
      </c>
      <c r="C116" t="s">
        <v>243</v>
      </c>
      <c r="D116" s="4">
        <v>0</v>
      </c>
      <c r="E116" s="3">
        <v>0</v>
      </c>
      <c r="F116" s="3">
        <v>0</v>
      </c>
      <c r="G116" s="3">
        <v>1281139.5</v>
      </c>
      <c r="H116" s="4">
        <v>0</v>
      </c>
      <c r="I116" s="3">
        <v>4387.5</v>
      </c>
      <c r="J116" s="3">
        <v>1134956.82</v>
      </c>
      <c r="K116" s="3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3">
        <v>0</v>
      </c>
      <c r="U116" s="4">
        <v>0</v>
      </c>
      <c r="V116" s="4">
        <v>0</v>
      </c>
      <c r="W116" s="4">
        <v>0</v>
      </c>
      <c r="X116" s="4">
        <v>0</v>
      </c>
      <c r="Y116" s="3">
        <v>0</v>
      </c>
      <c r="Z116" s="3">
        <v>0</v>
      </c>
      <c r="AA116" s="4">
        <v>0</v>
      </c>
      <c r="AB116" s="3">
        <v>0</v>
      </c>
      <c r="AC116" s="3">
        <v>0</v>
      </c>
      <c r="AD116" s="3">
        <v>2248</v>
      </c>
      <c r="AE116" s="3">
        <v>0</v>
      </c>
      <c r="AF116" s="3">
        <v>0</v>
      </c>
      <c r="AG116" s="4">
        <v>0</v>
      </c>
      <c r="AH116" s="4">
        <v>0</v>
      </c>
      <c r="AI116" s="3">
        <v>0</v>
      </c>
      <c r="AJ116" s="4">
        <v>0</v>
      </c>
      <c r="AK116" s="3">
        <v>0</v>
      </c>
      <c r="AL116" s="4">
        <v>0</v>
      </c>
      <c r="AM116" s="3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3">
        <v>12480</v>
      </c>
      <c r="AT116" s="3">
        <v>13276</v>
      </c>
      <c r="AU116" s="3">
        <v>1960</v>
      </c>
      <c r="AV116" s="4">
        <v>0</v>
      </c>
      <c r="AW116" s="3">
        <v>1800</v>
      </c>
      <c r="AX116" s="3">
        <v>36841.129999999997</v>
      </c>
      <c r="AY116" s="3">
        <v>32594.45</v>
      </c>
      <c r="AZ116" s="3">
        <v>6570.23</v>
      </c>
      <c r="BA116" s="3">
        <v>0</v>
      </c>
      <c r="BB116" s="3">
        <v>27710</v>
      </c>
      <c r="BC116" s="3">
        <v>5840</v>
      </c>
      <c r="BD116" s="3">
        <v>0</v>
      </c>
      <c r="BE116" s="3">
        <v>0</v>
      </c>
      <c r="BF116" s="4">
        <v>0</v>
      </c>
      <c r="BG116" s="3">
        <v>0</v>
      </c>
      <c r="BH116" s="4">
        <v>0</v>
      </c>
      <c r="BI116" s="4">
        <v>0</v>
      </c>
      <c r="BJ116" s="4">
        <v>0</v>
      </c>
      <c r="BK116" s="4">
        <v>0</v>
      </c>
      <c r="BL116" s="3">
        <v>301120.76</v>
      </c>
      <c r="BM116" s="4">
        <v>0</v>
      </c>
      <c r="BN116" s="3">
        <v>160000</v>
      </c>
      <c r="BO116" s="4">
        <v>0</v>
      </c>
      <c r="BP116" s="3">
        <v>0</v>
      </c>
      <c r="BQ116" s="4">
        <v>0</v>
      </c>
      <c r="BR116" s="4">
        <v>0</v>
      </c>
      <c r="BS116" s="3">
        <v>-270</v>
      </c>
      <c r="BT116" s="3">
        <v>0</v>
      </c>
      <c r="BU116" s="4">
        <v>0</v>
      </c>
      <c r="BV116" s="3">
        <v>642</v>
      </c>
      <c r="BW116" s="3">
        <v>1058</v>
      </c>
      <c r="BX116" s="4">
        <v>0</v>
      </c>
    </row>
    <row r="117" spans="1:76" x14ac:dyDescent="0.25">
      <c r="A117" s="2">
        <v>44834</v>
      </c>
      <c r="B117" t="s">
        <v>244</v>
      </c>
      <c r="C117" t="s">
        <v>245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>
        <v>47215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3">
        <v>70768.36</v>
      </c>
      <c r="R117" s="4">
        <v>0</v>
      </c>
      <c r="S117" s="4">
        <v>0</v>
      </c>
      <c r="T117" s="4">
        <v>0</v>
      </c>
      <c r="U117" s="4">
        <v>0</v>
      </c>
      <c r="V117" s="3">
        <v>11993.76</v>
      </c>
      <c r="W117" s="4">
        <v>0</v>
      </c>
      <c r="X117" s="4">
        <v>0</v>
      </c>
      <c r="Y117" s="3">
        <v>69666.679999999993</v>
      </c>
      <c r="Z117" s="3">
        <v>2084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3">
        <v>35484.120000000003</v>
      </c>
      <c r="AH117" s="3">
        <v>45473.02</v>
      </c>
      <c r="AI117" s="3">
        <v>61465.3</v>
      </c>
      <c r="AJ117" s="3">
        <v>31176.42</v>
      </c>
      <c r="AK117" s="3">
        <v>33455.25</v>
      </c>
      <c r="AL117" s="3">
        <v>52782.13</v>
      </c>
      <c r="AM117" s="3">
        <v>38439.42</v>
      </c>
      <c r="AN117" s="3">
        <v>126859.41</v>
      </c>
      <c r="AO117" s="3">
        <v>163731.76999999999</v>
      </c>
      <c r="AP117" s="3">
        <v>105390.09</v>
      </c>
      <c r="AQ117" s="3">
        <v>60541.277000000002</v>
      </c>
      <c r="AR117" s="4">
        <v>0</v>
      </c>
      <c r="AS117" s="4">
        <v>0</v>
      </c>
      <c r="AT117" s="4">
        <v>0</v>
      </c>
      <c r="AU117" s="3">
        <v>44545.48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3">
        <v>11993.72</v>
      </c>
      <c r="BB117" s="3">
        <v>68716.639999999999</v>
      </c>
      <c r="BC117" s="3">
        <v>0.8</v>
      </c>
      <c r="BD117" s="3">
        <v>30636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3">
        <v>400.56</v>
      </c>
      <c r="BQ117" s="4">
        <v>0</v>
      </c>
      <c r="BR117" s="3">
        <v>103736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</row>
    <row r="118" spans="1:76" x14ac:dyDescent="0.25">
      <c r="A118" s="2">
        <v>44834</v>
      </c>
      <c r="B118" t="s">
        <v>246</v>
      </c>
      <c r="C118" t="s">
        <v>247</v>
      </c>
      <c r="D118" s="4">
        <v>0</v>
      </c>
      <c r="E118" s="4">
        <v>0</v>
      </c>
      <c r="F118" s="4">
        <v>0</v>
      </c>
      <c r="G118" s="4">
        <v>0</v>
      </c>
      <c r="H118" s="3">
        <v>7047368.6699999999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3">
        <v>32269.07</v>
      </c>
      <c r="AE118" s="4">
        <v>0</v>
      </c>
      <c r="AF118" s="4">
        <v>0</v>
      </c>
      <c r="AG118" s="3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</row>
    <row r="119" spans="1:76" x14ac:dyDescent="0.25">
      <c r="A119" s="2">
        <v>44834</v>
      </c>
      <c r="B119" t="s">
        <v>248</v>
      </c>
      <c r="C119" t="s">
        <v>249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3">
        <v>12750</v>
      </c>
      <c r="Y119" s="4">
        <v>0</v>
      </c>
      <c r="Z119" s="4">
        <v>0</v>
      </c>
      <c r="AA119" s="4">
        <v>0</v>
      </c>
      <c r="AB119" s="3">
        <v>1014993.49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</row>
    <row r="120" spans="1:76" x14ac:dyDescent="0.25">
      <c r="A120" s="2">
        <v>44834</v>
      </c>
      <c r="B120" t="s">
        <v>250</v>
      </c>
      <c r="C120" t="s">
        <v>251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3">
        <v>0</v>
      </c>
      <c r="AZ120" s="4">
        <v>0</v>
      </c>
      <c r="BA120" s="3">
        <v>20510460</v>
      </c>
      <c r="BB120" s="4">
        <v>0</v>
      </c>
      <c r="BC120" s="3">
        <v>297238.95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3">
        <v>2062059</v>
      </c>
      <c r="BM120" s="4">
        <v>0</v>
      </c>
      <c r="BN120" s="4">
        <v>0</v>
      </c>
      <c r="BO120" s="3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</row>
    <row r="121" spans="1:76" x14ac:dyDescent="0.25">
      <c r="A121" s="2">
        <v>44834</v>
      </c>
      <c r="B121" t="s">
        <v>252</v>
      </c>
      <c r="C121" t="s">
        <v>253</v>
      </c>
      <c r="D121" s="3">
        <v>12879999</v>
      </c>
      <c r="E121" s="3">
        <v>49981299</v>
      </c>
      <c r="F121" s="3">
        <v>198548669</v>
      </c>
      <c r="G121" s="3">
        <v>140399777.53</v>
      </c>
      <c r="H121" s="3">
        <v>133172460.56</v>
      </c>
      <c r="I121" s="3">
        <v>90928188.799999997</v>
      </c>
      <c r="J121" s="3">
        <v>210005061</v>
      </c>
      <c r="K121" s="3">
        <v>263387106.68000001</v>
      </c>
      <c r="L121" s="3">
        <v>39753051</v>
      </c>
      <c r="M121" s="3">
        <v>6907625.9800000004</v>
      </c>
      <c r="N121" s="3">
        <v>1460000</v>
      </c>
      <c r="O121" s="3">
        <v>7580000</v>
      </c>
      <c r="P121" s="3">
        <v>30752675.370000001</v>
      </c>
      <c r="Q121" s="3">
        <v>13523500</v>
      </c>
      <c r="R121" s="4">
        <v>0</v>
      </c>
      <c r="S121" s="3">
        <v>8943900</v>
      </c>
      <c r="T121" s="4">
        <v>0</v>
      </c>
      <c r="U121" s="3">
        <v>8560000</v>
      </c>
      <c r="V121" s="3">
        <v>19437806.379999999</v>
      </c>
      <c r="W121" s="3">
        <v>9226860</v>
      </c>
      <c r="X121" s="3">
        <v>18858577.25</v>
      </c>
      <c r="Y121" s="3">
        <v>34419426.399999999</v>
      </c>
      <c r="Z121" s="3">
        <v>64005077.350000001</v>
      </c>
      <c r="AA121" s="3">
        <v>18468972.059999999</v>
      </c>
      <c r="AB121" s="3">
        <v>10832800</v>
      </c>
      <c r="AC121" s="4">
        <v>0</v>
      </c>
      <c r="AD121" s="3">
        <v>1819147.54</v>
      </c>
      <c r="AE121" s="4">
        <v>0</v>
      </c>
      <c r="AF121" s="3">
        <v>14297000</v>
      </c>
      <c r="AG121" s="3">
        <v>5995000</v>
      </c>
      <c r="AH121" s="3">
        <v>10904768</v>
      </c>
      <c r="AI121" s="3">
        <v>8212231.3399999999</v>
      </c>
      <c r="AJ121" s="3">
        <v>10045500</v>
      </c>
      <c r="AK121" s="3">
        <v>5995700</v>
      </c>
      <c r="AL121" s="3">
        <v>14275993</v>
      </c>
      <c r="AM121" s="3">
        <v>953000</v>
      </c>
      <c r="AN121" s="3">
        <v>8356960</v>
      </c>
      <c r="AO121" s="3">
        <v>949999</v>
      </c>
      <c r="AP121" s="3">
        <v>17807081</v>
      </c>
      <c r="AQ121" s="3">
        <v>9009000</v>
      </c>
      <c r="AR121" s="3">
        <v>16987548</v>
      </c>
      <c r="AS121" s="3">
        <v>7586050</v>
      </c>
      <c r="AT121" s="3">
        <v>3086603.75</v>
      </c>
      <c r="AU121" s="3">
        <v>2249600</v>
      </c>
      <c r="AV121" s="3">
        <v>18657900</v>
      </c>
      <c r="AW121" s="3">
        <v>31276283.390000001</v>
      </c>
      <c r="AX121" s="3">
        <v>33405332</v>
      </c>
      <c r="AY121" s="3">
        <v>15890000</v>
      </c>
      <c r="AZ121" s="4">
        <v>0</v>
      </c>
      <c r="BA121" s="3">
        <v>26530100</v>
      </c>
      <c r="BB121" s="3">
        <v>15520250</v>
      </c>
      <c r="BC121" s="3">
        <v>0</v>
      </c>
      <c r="BD121" s="3">
        <v>62443100</v>
      </c>
      <c r="BE121" s="3">
        <v>8561830</v>
      </c>
      <c r="BF121" s="3">
        <v>8706100</v>
      </c>
      <c r="BG121" s="3">
        <v>8645100</v>
      </c>
      <c r="BH121" s="3">
        <v>17404462</v>
      </c>
      <c r="BI121" s="3">
        <v>9394962</v>
      </c>
      <c r="BJ121" s="3">
        <v>24373100</v>
      </c>
      <c r="BK121" s="3">
        <v>19428200</v>
      </c>
      <c r="BL121" s="3">
        <v>16147850</v>
      </c>
      <c r="BM121" s="3">
        <v>21897247</v>
      </c>
      <c r="BN121" s="3">
        <v>181016971.56999999</v>
      </c>
      <c r="BO121" s="3">
        <v>10131050.5</v>
      </c>
      <c r="BP121" s="3">
        <v>9883255</v>
      </c>
      <c r="BQ121" s="3">
        <v>7860800</v>
      </c>
      <c r="BR121" s="4">
        <v>0</v>
      </c>
      <c r="BS121" s="3">
        <v>7697458.7400000002</v>
      </c>
      <c r="BT121" s="3">
        <v>17410215</v>
      </c>
      <c r="BU121" s="3">
        <v>10564000</v>
      </c>
      <c r="BV121" s="3">
        <v>9079657</v>
      </c>
      <c r="BW121" s="3">
        <v>19472585.210000001</v>
      </c>
      <c r="BX121" s="3">
        <v>4049100</v>
      </c>
    </row>
    <row r="122" spans="1:76" x14ac:dyDescent="0.25">
      <c r="A122" s="2">
        <v>44834</v>
      </c>
      <c r="B122" t="s">
        <v>254</v>
      </c>
      <c r="C122" t="s">
        <v>255</v>
      </c>
      <c r="D122" s="3">
        <v>-1946634.59</v>
      </c>
      <c r="E122" s="3">
        <v>-7958666.04</v>
      </c>
      <c r="F122" s="3">
        <v>-117175245.22</v>
      </c>
      <c r="G122" s="3">
        <v>-58953233.539999999</v>
      </c>
      <c r="H122" s="3">
        <v>-42178007.789999999</v>
      </c>
      <c r="I122" s="3">
        <v>-38926911.659999996</v>
      </c>
      <c r="J122" s="3">
        <v>-166933347.53</v>
      </c>
      <c r="K122" s="3">
        <v>-98832293.730000004</v>
      </c>
      <c r="L122" s="3">
        <v>-31282460.890000001</v>
      </c>
      <c r="M122" s="3">
        <v>-3232125.54</v>
      </c>
      <c r="N122" s="3">
        <v>-1459997</v>
      </c>
      <c r="O122" s="3">
        <v>-7579998</v>
      </c>
      <c r="P122" s="3">
        <v>-24056374.370000001</v>
      </c>
      <c r="Q122" s="3">
        <v>-9250896.3300000001</v>
      </c>
      <c r="R122" s="4">
        <v>0</v>
      </c>
      <c r="S122" s="3">
        <v>-3841635.29</v>
      </c>
      <c r="T122" s="4">
        <v>0</v>
      </c>
      <c r="U122" s="3">
        <v>-6277333.3700000001</v>
      </c>
      <c r="V122" s="3">
        <v>-12529417.640000001</v>
      </c>
      <c r="W122" s="3">
        <v>-7492572.0199999996</v>
      </c>
      <c r="X122" s="3">
        <v>-11618552.34</v>
      </c>
      <c r="Y122" s="3">
        <v>-9149161.0700000003</v>
      </c>
      <c r="Z122" s="3">
        <v>-40766952.859999999</v>
      </c>
      <c r="AA122" s="3">
        <v>-15175940.619999999</v>
      </c>
      <c r="AB122" s="3">
        <v>-16154416.779999999</v>
      </c>
      <c r="AC122" s="4">
        <v>0</v>
      </c>
      <c r="AD122" s="3">
        <v>-1394387.07</v>
      </c>
      <c r="AE122" s="4">
        <v>0</v>
      </c>
      <c r="AF122" s="3">
        <v>-6927209.9400000004</v>
      </c>
      <c r="AG122" s="3">
        <v>-1237327.54</v>
      </c>
      <c r="AH122" s="3">
        <v>-3093454.2</v>
      </c>
      <c r="AI122" s="3">
        <v>-1541649.68</v>
      </c>
      <c r="AJ122" s="3">
        <v>-1494121.78</v>
      </c>
      <c r="AK122" s="3">
        <v>-1188023.8700000001</v>
      </c>
      <c r="AL122" s="3">
        <v>-2243441.83</v>
      </c>
      <c r="AM122" s="3">
        <v>-38956.120000000003</v>
      </c>
      <c r="AN122" s="3">
        <v>-1641169.56</v>
      </c>
      <c r="AO122" s="4">
        <v>0</v>
      </c>
      <c r="AP122" s="3">
        <v>-1520192.01</v>
      </c>
      <c r="AQ122" s="4">
        <v>0</v>
      </c>
      <c r="AR122" s="3">
        <v>-16428005.789999999</v>
      </c>
      <c r="AS122" s="3">
        <v>-7586034</v>
      </c>
      <c r="AT122" s="3">
        <v>-3086596.75</v>
      </c>
      <c r="AU122" s="3">
        <v>-2249596</v>
      </c>
      <c r="AV122" s="3">
        <v>-18264962.699999999</v>
      </c>
      <c r="AW122" s="3">
        <v>-28462449.73</v>
      </c>
      <c r="AX122" s="3">
        <v>-21614857.260000002</v>
      </c>
      <c r="AY122" s="3">
        <v>-3432240</v>
      </c>
      <c r="AZ122" s="4">
        <v>0</v>
      </c>
      <c r="BA122" s="3">
        <v>-5578067.1299999999</v>
      </c>
      <c r="BB122" s="3">
        <v>-3362720.83</v>
      </c>
      <c r="BC122" s="3">
        <v>-582287.21</v>
      </c>
      <c r="BD122" s="3">
        <v>-9882575.4299999997</v>
      </c>
      <c r="BE122" s="3">
        <v>-3372475.49</v>
      </c>
      <c r="BF122" s="3">
        <v>-3115061.1</v>
      </c>
      <c r="BG122" s="3">
        <v>-3267680.75</v>
      </c>
      <c r="BH122" s="3">
        <v>-6559757.04</v>
      </c>
      <c r="BI122" s="3">
        <v>-3288555.51</v>
      </c>
      <c r="BJ122" s="3">
        <v>-17074975.620000001</v>
      </c>
      <c r="BK122" s="3">
        <v>-16244492.43</v>
      </c>
      <c r="BL122" s="3">
        <v>-14477891.59</v>
      </c>
      <c r="BM122" s="3">
        <v>-19549332.34</v>
      </c>
      <c r="BN122" s="3">
        <v>-41009318.850000001</v>
      </c>
      <c r="BO122" s="3">
        <v>-9356218.8800000008</v>
      </c>
      <c r="BP122" s="3">
        <v>-8194880.5499999998</v>
      </c>
      <c r="BQ122" s="3">
        <v>-6748519.9699999997</v>
      </c>
      <c r="BR122" s="4">
        <v>0</v>
      </c>
      <c r="BS122" s="3">
        <v>-7790488.0300000003</v>
      </c>
      <c r="BT122" s="3">
        <v>-7320873.6399999997</v>
      </c>
      <c r="BU122" s="3">
        <v>-2651893.04</v>
      </c>
      <c r="BV122" s="3">
        <v>-1831950.81</v>
      </c>
      <c r="BW122" s="3">
        <v>-4955167.79</v>
      </c>
      <c r="BX122" s="3">
        <v>-1512341.67</v>
      </c>
    </row>
    <row r="123" spans="1:76" x14ac:dyDescent="0.25">
      <c r="A123" s="2">
        <v>44834</v>
      </c>
      <c r="B123" t="s">
        <v>256</v>
      </c>
      <c r="C123" t="s">
        <v>257</v>
      </c>
      <c r="D123" s="3">
        <v>68301005</v>
      </c>
      <c r="E123" s="3">
        <v>764444567.92999995</v>
      </c>
      <c r="F123" s="3">
        <v>104731041</v>
      </c>
      <c r="G123" s="3">
        <v>1039334598</v>
      </c>
      <c r="H123" s="3">
        <v>88712265.409999996</v>
      </c>
      <c r="I123" s="4">
        <v>0</v>
      </c>
      <c r="J123" s="3">
        <v>131322200</v>
      </c>
      <c r="K123" s="4">
        <v>0</v>
      </c>
      <c r="L123" s="4">
        <v>0</v>
      </c>
      <c r="M123" s="3">
        <v>299698359.06</v>
      </c>
      <c r="N123" s="4">
        <v>0</v>
      </c>
      <c r="O123" s="4">
        <v>0</v>
      </c>
      <c r="P123" s="3">
        <v>105046955</v>
      </c>
      <c r="Q123" s="3">
        <v>21910600</v>
      </c>
      <c r="R123" s="4">
        <v>0</v>
      </c>
      <c r="S123" s="4">
        <v>0</v>
      </c>
      <c r="T123" s="4">
        <v>0</v>
      </c>
      <c r="U123" s="3">
        <v>196139961</v>
      </c>
      <c r="V123" s="3">
        <v>81920290</v>
      </c>
      <c r="W123" s="4">
        <v>0</v>
      </c>
      <c r="X123" s="3">
        <v>71741010</v>
      </c>
      <c r="Y123" s="4">
        <v>0</v>
      </c>
      <c r="Z123" s="3">
        <v>348866313.5</v>
      </c>
      <c r="AA123" s="3">
        <v>196085180</v>
      </c>
      <c r="AB123" s="4">
        <v>0</v>
      </c>
      <c r="AC123" s="3">
        <v>37708834.399999999</v>
      </c>
      <c r="AD123" s="3">
        <v>72119191.629999995</v>
      </c>
      <c r="AE123" s="4">
        <v>0</v>
      </c>
      <c r="AF123" s="3">
        <v>17462100</v>
      </c>
      <c r="AG123" s="3">
        <v>43718249</v>
      </c>
      <c r="AH123" s="3">
        <v>11300000</v>
      </c>
      <c r="AI123" s="3">
        <v>5350000</v>
      </c>
      <c r="AJ123" s="4">
        <v>0</v>
      </c>
      <c r="AK123" s="4">
        <v>0</v>
      </c>
      <c r="AL123" s="4">
        <v>0</v>
      </c>
      <c r="AM123" s="3">
        <v>3495000</v>
      </c>
      <c r="AN123" s="3">
        <v>71375730</v>
      </c>
      <c r="AO123" s="4">
        <v>0</v>
      </c>
      <c r="AP123" s="3">
        <v>8525083</v>
      </c>
      <c r="AQ123" s="4">
        <v>0</v>
      </c>
      <c r="AR123" s="3">
        <v>25050645.699999999</v>
      </c>
      <c r="AS123" s="3">
        <v>14012401</v>
      </c>
      <c r="AT123" s="3">
        <v>16507005</v>
      </c>
      <c r="AU123" s="3">
        <v>17044173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3">
        <v>202191000</v>
      </c>
      <c r="BB123" s="4">
        <v>0</v>
      </c>
      <c r="BC123" s="3">
        <v>0</v>
      </c>
      <c r="BD123" s="3">
        <v>167467159.44999999</v>
      </c>
      <c r="BE123" s="4">
        <v>0</v>
      </c>
      <c r="BF123" s="4">
        <v>0</v>
      </c>
      <c r="BG123" s="4">
        <v>0</v>
      </c>
      <c r="BH123" s="3">
        <v>49427175</v>
      </c>
      <c r="BI123" s="4">
        <v>0</v>
      </c>
      <c r="BJ123" s="4">
        <v>0</v>
      </c>
      <c r="BK123" s="3">
        <v>17251500</v>
      </c>
      <c r="BL123" s="3">
        <v>101002215</v>
      </c>
      <c r="BM123" s="3">
        <v>4297000</v>
      </c>
      <c r="BN123" s="3">
        <v>50646290.5</v>
      </c>
      <c r="BO123" s="4">
        <v>0</v>
      </c>
      <c r="BP123" s="3">
        <v>20322542</v>
      </c>
      <c r="BQ123" s="3">
        <v>8665000</v>
      </c>
      <c r="BR123" s="4">
        <v>0</v>
      </c>
      <c r="BS123" s="3">
        <v>42215886.619999997</v>
      </c>
      <c r="BT123" s="3">
        <v>53957848</v>
      </c>
      <c r="BU123" s="4">
        <v>0</v>
      </c>
      <c r="BV123" s="4">
        <v>0</v>
      </c>
      <c r="BW123" s="3">
        <v>17802312.039999999</v>
      </c>
      <c r="BX123" s="3">
        <v>11640000</v>
      </c>
    </row>
    <row r="124" spans="1:76" x14ac:dyDescent="0.25">
      <c r="A124" s="2">
        <v>44834</v>
      </c>
      <c r="B124" t="s">
        <v>258</v>
      </c>
      <c r="C124" t="s">
        <v>259</v>
      </c>
      <c r="D124" s="3">
        <v>-10696124.52</v>
      </c>
      <c r="E124" s="3">
        <v>-215420560.66999999</v>
      </c>
      <c r="F124" s="3">
        <v>-63612962.759999998</v>
      </c>
      <c r="G124" s="3">
        <v>-404105747.00999999</v>
      </c>
      <c r="H124" s="3">
        <v>-88712263.400000006</v>
      </c>
      <c r="I124" s="4">
        <v>0</v>
      </c>
      <c r="J124" s="3">
        <v>-28384539.75</v>
      </c>
      <c r="K124" s="4">
        <v>0</v>
      </c>
      <c r="L124" s="4">
        <v>0</v>
      </c>
      <c r="M124" s="3">
        <v>-152713484.55000001</v>
      </c>
      <c r="N124" s="4">
        <v>0</v>
      </c>
      <c r="O124" s="4">
        <v>0</v>
      </c>
      <c r="P124" s="3">
        <v>-25849706.75</v>
      </c>
      <c r="Q124" s="3">
        <v>-16692486.67</v>
      </c>
      <c r="R124" s="4">
        <v>0</v>
      </c>
      <c r="S124" s="4">
        <v>0</v>
      </c>
      <c r="T124" s="4">
        <v>0</v>
      </c>
      <c r="U124" s="3">
        <v>-55489275.270000003</v>
      </c>
      <c r="V124" s="3">
        <v>-70187703.549999997</v>
      </c>
      <c r="W124" s="4">
        <v>0</v>
      </c>
      <c r="X124" s="3">
        <v>-33827599.789999999</v>
      </c>
      <c r="Y124" s="4">
        <v>0</v>
      </c>
      <c r="Z124" s="3">
        <v>-78820578.849999994</v>
      </c>
      <c r="AA124" s="3">
        <v>-95419938.670000002</v>
      </c>
      <c r="AB124" s="4">
        <v>0</v>
      </c>
      <c r="AC124" s="3">
        <v>-35807147.170000002</v>
      </c>
      <c r="AD124" s="3">
        <v>-58788725.479999997</v>
      </c>
      <c r="AE124" s="4">
        <v>0</v>
      </c>
      <c r="AF124" s="3">
        <v>-17000920.48</v>
      </c>
      <c r="AG124" s="3">
        <v>-5785182</v>
      </c>
      <c r="AH124" s="3">
        <v>-9303666.6699999999</v>
      </c>
      <c r="AI124" s="3">
        <v>-547625.16</v>
      </c>
      <c r="AJ124" s="4">
        <v>0</v>
      </c>
      <c r="AK124" s="4">
        <v>0</v>
      </c>
      <c r="AL124" s="4">
        <v>0</v>
      </c>
      <c r="AM124" s="3">
        <v>-687892.61</v>
      </c>
      <c r="AN124" s="3">
        <v>-13054914.35</v>
      </c>
      <c r="AO124" s="4">
        <v>0</v>
      </c>
      <c r="AP124" s="3">
        <v>-2818033.39</v>
      </c>
      <c r="AQ124" s="4">
        <v>0</v>
      </c>
      <c r="AR124" s="3">
        <v>-19550537.170000002</v>
      </c>
      <c r="AS124" s="3">
        <v>-13807035.16</v>
      </c>
      <c r="AT124" s="3">
        <v>-16460724.279999999</v>
      </c>
      <c r="AU124" s="3">
        <v>-17044166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3">
        <v>-63628062.710000001</v>
      </c>
      <c r="BB124" s="4">
        <v>0</v>
      </c>
      <c r="BC124" s="3">
        <v>-272387.12</v>
      </c>
      <c r="BD124" s="3">
        <v>-14035059.550000001</v>
      </c>
      <c r="BE124" s="4">
        <v>0</v>
      </c>
      <c r="BF124" s="4">
        <v>0</v>
      </c>
      <c r="BG124" s="4">
        <v>0</v>
      </c>
      <c r="BH124" s="3">
        <v>-10668210.73</v>
      </c>
      <c r="BI124" s="4">
        <v>0</v>
      </c>
      <c r="BJ124" s="4">
        <v>0</v>
      </c>
      <c r="BK124" s="3">
        <v>-11486361.890000001</v>
      </c>
      <c r="BL124" s="3">
        <v>-44683062.329999998</v>
      </c>
      <c r="BM124" s="3">
        <v>-992194.73</v>
      </c>
      <c r="BN124" s="3">
        <v>-37654300.789999999</v>
      </c>
      <c r="BO124" s="4">
        <v>0</v>
      </c>
      <c r="BP124" s="3">
        <v>-14679176.310000001</v>
      </c>
      <c r="BQ124" s="3">
        <v>-8664999</v>
      </c>
      <c r="BR124" s="4">
        <v>0</v>
      </c>
      <c r="BS124" s="3">
        <v>-11995441.060000001</v>
      </c>
      <c r="BT124" s="3">
        <v>-19180462.219999999</v>
      </c>
      <c r="BU124" s="4">
        <v>0</v>
      </c>
      <c r="BV124" s="4">
        <v>0</v>
      </c>
      <c r="BW124" s="3">
        <v>-5027038.3099999996</v>
      </c>
      <c r="BX124" s="3">
        <v>-4888800</v>
      </c>
    </row>
    <row r="125" spans="1:76" x14ac:dyDescent="0.25">
      <c r="A125" s="2">
        <v>44834</v>
      </c>
      <c r="B125" t="s">
        <v>260</v>
      </c>
      <c r="C125" t="s">
        <v>261</v>
      </c>
      <c r="D125" s="3">
        <v>326380442</v>
      </c>
      <c r="E125" s="4">
        <v>0</v>
      </c>
      <c r="F125" s="3">
        <v>1095197685.3499999</v>
      </c>
      <c r="G125" s="3">
        <v>120698168.01000001</v>
      </c>
      <c r="H125" s="3">
        <v>958968599.16999996</v>
      </c>
      <c r="I125" s="3">
        <v>672878340.88999999</v>
      </c>
      <c r="J125" s="3">
        <v>1239321797.5599999</v>
      </c>
      <c r="K125" s="3">
        <v>464918759</v>
      </c>
      <c r="L125" s="3">
        <v>286133372.86000001</v>
      </c>
      <c r="M125" s="3">
        <v>40073641.310000002</v>
      </c>
      <c r="N125" s="3">
        <v>21856838</v>
      </c>
      <c r="O125" s="3">
        <v>91420439</v>
      </c>
      <c r="P125" s="4">
        <v>0</v>
      </c>
      <c r="Q125" s="4">
        <v>0</v>
      </c>
      <c r="R125" s="3">
        <v>226120000</v>
      </c>
      <c r="S125" s="4">
        <v>0</v>
      </c>
      <c r="T125" s="3">
        <v>84232704</v>
      </c>
      <c r="U125" s="4">
        <v>0</v>
      </c>
      <c r="V125" s="3">
        <v>45819042.5</v>
      </c>
      <c r="W125" s="3">
        <v>51150000</v>
      </c>
      <c r="X125" s="3">
        <v>4476800</v>
      </c>
      <c r="Y125" s="4">
        <v>0</v>
      </c>
      <c r="Z125" s="3">
        <v>628600</v>
      </c>
      <c r="AA125" s="3">
        <v>7340531</v>
      </c>
      <c r="AB125" s="3">
        <v>132605380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3">
        <v>7583083</v>
      </c>
      <c r="AL125" s="4">
        <v>0</v>
      </c>
      <c r="AM125" s="3">
        <v>10100000</v>
      </c>
      <c r="AN125" s="4">
        <v>0</v>
      </c>
      <c r="AO125" s="4">
        <v>0</v>
      </c>
      <c r="AP125" s="4">
        <v>0</v>
      </c>
      <c r="AQ125" s="3">
        <v>4460000</v>
      </c>
      <c r="AR125" s="3">
        <v>5668360.2000000002</v>
      </c>
      <c r="AS125" s="4">
        <v>0</v>
      </c>
      <c r="AT125" s="4">
        <v>0</v>
      </c>
      <c r="AU125" s="4">
        <v>0</v>
      </c>
      <c r="AV125" s="4">
        <v>0</v>
      </c>
      <c r="AW125" s="3">
        <v>2990500</v>
      </c>
      <c r="AX125" s="3">
        <v>86623238.989999995</v>
      </c>
      <c r="AY125" s="4">
        <v>0</v>
      </c>
      <c r="AZ125" s="4">
        <v>0</v>
      </c>
      <c r="BA125" s="4">
        <v>0</v>
      </c>
      <c r="BB125" s="3">
        <v>86867700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3">
        <v>30693944.52</v>
      </c>
      <c r="BK125" s="3">
        <v>4533000</v>
      </c>
      <c r="BL125" s="3">
        <v>12590477</v>
      </c>
      <c r="BM125" s="3">
        <v>65855440</v>
      </c>
      <c r="BN125" s="3">
        <v>302248203.31999999</v>
      </c>
      <c r="BO125" s="3">
        <v>22447857</v>
      </c>
      <c r="BP125" s="3">
        <v>2252136</v>
      </c>
      <c r="BQ125" s="3">
        <v>10781520</v>
      </c>
      <c r="BR125" s="4">
        <v>0</v>
      </c>
      <c r="BS125" s="3">
        <v>1455977.4</v>
      </c>
      <c r="BT125" s="4">
        <v>0</v>
      </c>
      <c r="BU125" s="3">
        <v>2529000</v>
      </c>
      <c r="BV125" s="3">
        <v>31261688</v>
      </c>
      <c r="BW125" s="3">
        <v>3121582</v>
      </c>
      <c r="BX125" s="3">
        <v>1329709</v>
      </c>
    </row>
    <row r="126" spans="1:76" x14ac:dyDescent="0.25">
      <c r="A126" s="2">
        <v>44834</v>
      </c>
      <c r="B126" t="s">
        <v>262</v>
      </c>
      <c r="C126" t="s">
        <v>263</v>
      </c>
      <c r="D126" s="3">
        <v>-53293902.310000002</v>
      </c>
      <c r="E126" s="4">
        <v>0</v>
      </c>
      <c r="F126" s="3">
        <v>-565396227.71000004</v>
      </c>
      <c r="G126" s="3">
        <v>-36500477.090000004</v>
      </c>
      <c r="H126" s="3">
        <v>-560347278.87</v>
      </c>
      <c r="I126" s="3">
        <v>-286304405.20999998</v>
      </c>
      <c r="J126" s="3">
        <v>-730855177.82000005</v>
      </c>
      <c r="K126" s="3">
        <v>-301928890.57999998</v>
      </c>
      <c r="L126" s="3">
        <v>-125511080.13</v>
      </c>
      <c r="M126" s="3">
        <v>-36591105.359999999</v>
      </c>
      <c r="N126" s="3">
        <v>-21856830</v>
      </c>
      <c r="O126" s="3">
        <v>-48742173.109999999</v>
      </c>
      <c r="P126" s="4">
        <v>0</v>
      </c>
      <c r="Q126" s="4">
        <v>0</v>
      </c>
      <c r="R126" s="3">
        <v>-46601265.270000003</v>
      </c>
      <c r="S126" s="4">
        <v>0</v>
      </c>
      <c r="T126" s="3">
        <v>-48893710.57</v>
      </c>
      <c r="U126" s="4">
        <v>0</v>
      </c>
      <c r="V126" s="3">
        <v>-10063862.140000001</v>
      </c>
      <c r="W126" s="3">
        <v>-34365756.850000001</v>
      </c>
      <c r="X126" s="3">
        <v>-4475354.66</v>
      </c>
      <c r="Y126" s="4">
        <v>0</v>
      </c>
      <c r="Z126" s="3">
        <v>-511530.31</v>
      </c>
      <c r="AA126" s="3">
        <v>-7279351.79</v>
      </c>
      <c r="AB126" s="3">
        <v>-153299401.96000001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3">
        <v>-995376.09</v>
      </c>
      <c r="AL126" s="4">
        <v>0</v>
      </c>
      <c r="AM126" s="3">
        <v>-1033205.49</v>
      </c>
      <c r="AN126" s="4">
        <v>0</v>
      </c>
      <c r="AO126" s="4">
        <v>0</v>
      </c>
      <c r="AP126" s="4">
        <v>0</v>
      </c>
      <c r="AQ126" s="3">
        <v>-940604.87</v>
      </c>
      <c r="AR126" s="3">
        <v>-4199139.43</v>
      </c>
      <c r="AS126" s="4">
        <v>0</v>
      </c>
      <c r="AT126" s="4">
        <v>0</v>
      </c>
      <c r="AU126" s="4">
        <v>0</v>
      </c>
      <c r="AV126" s="4">
        <v>0</v>
      </c>
      <c r="AW126" s="3">
        <v>-2990498</v>
      </c>
      <c r="AX126" s="3">
        <v>-50666854.850000001</v>
      </c>
      <c r="AY126" s="4">
        <v>0</v>
      </c>
      <c r="AZ126" s="4">
        <v>0</v>
      </c>
      <c r="BA126" s="4">
        <v>0</v>
      </c>
      <c r="BB126" s="3">
        <v>-17294914.670000002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3">
        <v>-30202264.48</v>
      </c>
      <c r="BK126" s="3">
        <v>-4263128.26</v>
      </c>
      <c r="BL126" s="3">
        <v>-12590476</v>
      </c>
      <c r="BM126" s="3">
        <v>-60575918.119999997</v>
      </c>
      <c r="BN126" s="3">
        <v>-39997401.890000001</v>
      </c>
      <c r="BO126" s="3">
        <v>-21638798.68</v>
      </c>
      <c r="BP126" s="3">
        <v>-2252133</v>
      </c>
      <c r="BQ126" s="3">
        <v>-10781511</v>
      </c>
      <c r="BR126" s="4">
        <v>0</v>
      </c>
      <c r="BS126" s="3">
        <v>-833061.13</v>
      </c>
      <c r="BT126" s="4">
        <v>0</v>
      </c>
      <c r="BU126" s="3">
        <v>-771575.89</v>
      </c>
      <c r="BV126" s="3">
        <v>-7774406.3499999996</v>
      </c>
      <c r="BW126" s="3">
        <v>-2498975.2599999998</v>
      </c>
      <c r="BX126" s="4">
        <v>0</v>
      </c>
    </row>
    <row r="127" spans="1:76" x14ac:dyDescent="0.25">
      <c r="A127" s="2">
        <v>44834</v>
      </c>
      <c r="B127" t="s">
        <v>264</v>
      </c>
      <c r="C127" t="s">
        <v>265</v>
      </c>
      <c r="D127" s="3">
        <v>897000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3">
        <v>509823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3">
        <v>7416930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3">
        <v>348793.5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</row>
    <row r="128" spans="1:76" x14ac:dyDescent="0.25">
      <c r="A128" s="2">
        <v>44834</v>
      </c>
      <c r="B128" t="s">
        <v>266</v>
      </c>
      <c r="C128" t="s">
        <v>267</v>
      </c>
      <c r="D128" s="3">
        <v>-297853.15000000002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3">
        <v>-509822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3">
        <v>-206454.82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</row>
    <row r="129" spans="1:76" x14ac:dyDescent="0.25">
      <c r="A129" s="2">
        <v>44834</v>
      </c>
      <c r="B129" t="s">
        <v>268</v>
      </c>
      <c r="C129" t="s">
        <v>269</v>
      </c>
      <c r="D129" s="4">
        <v>0</v>
      </c>
      <c r="E129" s="3">
        <v>16174945.07</v>
      </c>
      <c r="F129" s="3">
        <v>1200000</v>
      </c>
      <c r="G129" s="3">
        <v>50353936.159999996</v>
      </c>
      <c r="H129" s="4">
        <v>0</v>
      </c>
      <c r="I129" s="3">
        <v>26378661.760000002</v>
      </c>
      <c r="J129" s="4">
        <v>0</v>
      </c>
      <c r="K129" s="3">
        <v>1952300</v>
      </c>
      <c r="L129" s="3">
        <v>12052984</v>
      </c>
      <c r="M129" s="4">
        <v>0</v>
      </c>
      <c r="N129" s="3">
        <v>1607816</v>
      </c>
      <c r="O129" s="4">
        <v>0</v>
      </c>
      <c r="P129" s="4">
        <v>0</v>
      </c>
      <c r="Q129" s="3">
        <v>4612000</v>
      </c>
      <c r="R129" s="3">
        <v>3480000</v>
      </c>
      <c r="S129" s="4">
        <v>0</v>
      </c>
      <c r="T129" s="4">
        <v>0</v>
      </c>
      <c r="U129" s="4">
        <v>0</v>
      </c>
      <c r="V129" s="3">
        <v>10059232</v>
      </c>
      <c r="W129" s="4">
        <v>0</v>
      </c>
      <c r="X129" s="3">
        <v>4144022</v>
      </c>
      <c r="Y129" s="4">
        <v>0</v>
      </c>
      <c r="Z129" s="3">
        <v>603379</v>
      </c>
      <c r="AA129" s="3">
        <v>3868016</v>
      </c>
      <c r="AB129" s="3">
        <v>1043220</v>
      </c>
      <c r="AC129" s="3">
        <v>2917505</v>
      </c>
      <c r="AD129" s="4">
        <v>0</v>
      </c>
      <c r="AE129" s="4">
        <v>0</v>
      </c>
      <c r="AF129" s="4">
        <v>0</v>
      </c>
      <c r="AG129" s="4">
        <v>0</v>
      </c>
      <c r="AH129" s="3">
        <v>450000</v>
      </c>
      <c r="AI129" s="4">
        <v>0</v>
      </c>
      <c r="AJ129" s="3">
        <v>259000</v>
      </c>
      <c r="AK129" s="4">
        <v>0</v>
      </c>
      <c r="AL129" s="4">
        <v>0</v>
      </c>
      <c r="AM129" s="4">
        <v>0</v>
      </c>
      <c r="AN129" s="4">
        <v>0</v>
      </c>
      <c r="AO129" s="3">
        <v>270000</v>
      </c>
      <c r="AP129" s="4">
        <v>0</v>
      </c>
      <c r="AQ129" s="3">
        <v>627370</v>
      </c>
      <c r="AR129" s="3">
        <v>1511041.97</v>
      </c>
      <c r="AS129" s="3">
        <v>4009923</v>
      </c>
      <c r="AT129" s="4">
        <v>0</v>
      </c>
      <c r="AU129" s="4">
        <v>0</v>
      </c>
      <c r="AV129" s="3">
        <v>5410254.4000000004</v>
      </c>
      <c r="AW129" s="4">
        <v>0</v>
      </c>
      <c r="AX129" s="4">
        <v>0</v>
      </c>
      <c r="AY129" s="4">
        <v>0</v>
      </c>
      <c r="AZ129" s="4">
        <v>0</v>
      </c>
      <c r="BA129" s="3">
        <v>7293519.71</v>
      </c>
      <c r="BB129" s="4">
        <v>0</v>
      </c>
      <c r="BC129" s="3">
        <v>0</v>
      </c>
      <c r="BD129" s="3">
        <v>219000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3">
        <v>1982124.99</v>
      </c>
      <c r="BK129" s="3">
        <v>819500</v>
      </c>
      <c r="BL129" s="4">
        <v>0</v>
      </c>
      <c r="BM129" s="3">
        <v>3951320</v>
      </c>
      <c r="BN129" s="3">
        <v>513625.73</v>
      </c>
      <c r="BO129" s="4">
        <v>0</v>
      </c>
      <c r="BP129" s="4">
        <v>0</v>
      </c>
      <c r="BQ129" s="3">
        <v>1683500</v>
      </c>
      <c r="BR129" s="4">
        <v>0</v>
      </c>
      <c r="BS129" s="3">
        <v>4720294.42</v>
      </c>
      <c r="BT129" s="3">
        <v>24001393</v>
      </c>
      <c r="BU129" s="3">
        <v>2032000</v>
      </c>
      <c r="BV129" s="3">
        <v>8995546</v>
      </c>
      <c r="BW129" s="3">
        <v>4404981</v>
      </c>
      <c r="BX129" s="3">
        <v>967500</v>
      </c>
    </row>
    <row r="130" spans="1:76" x14ac:dyDescent="0.25">
      <c r="A130" s="2">
        <v>44834</v>
      </c>
      <c r="B130" t="s">
        <v>270</v>
      </c>
      <c r="C130" t="s">
        <v>271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3">
        <v>600000</v>
      </c>
      <c r="M130" s="4">
        <v>0</v>
      </c>
      <c r="N130" s="4">
        <v>0</v>
      </c>
      <c r="O130" s="4">
        <v>0</v>
      </c>
      <c r="P130" s="4">
        <v>0</v>
      </c>
      <c r="Q130" s="3">
        <v>798500</v>
      </c>
      <c r="R130" s="4">
        <v>0</v>
      </c>
      <c r="S130" s="4">
        <v>0</v>
      </c>
      <c r="T130" s="3">
        <v>1584684</v>
      </c>
      <c r="U130" s="4">
        <v>0</v>
      </c>
      <c r="V130" s="3">
        <v>2480000</v>
      </c>
      <c r="W130" s="4">
        <v>0</v>
      </c>
      <c r="X130" s="4">
        <v>0</v>
      </c>
      <c r="Y130" s="4">
        <v>0</v>
      </c>
      <c r="Z130" s="4">
        <v>0</v>
      </c>
      <c r="AA130" s="3">
        <v>2269500</v>
      </c>
      <c r="AB130" s="4">
        <v>0</v>
      </c>
      <c r="AC130" s="4">
        <v>0</v>
      </c>
      <c r="AD130" s="4">
        <v>0</v>
      </c>
      <c r="AE130" s="4">
        <v>0</v>
      </c>
      <c r="AF130" s="3">
        <v>1200000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3">
        <v>600000</v>
      </c>
      <c r="AS130" s="3">
        <v>773447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3">
        <v>2522500</v>
      </c>
      <c r="BK130" s="3">
        <v>3000000</v>
      </c>
      <c r="BL130" s="4">
        <v>0</v>
      </c>
      <c r="BM130" s="3">
        <v>2074700</v>
      </c>
      <c r="BN130" s="3">
        <v>1059954.22</v>
      </c>
      <c r="BO130" s="3">
        <v>1487877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3">
        <v>4000000</v>
      </c>
      <c r="BV130" s="4">
        <v>0</v>
      </c>
      <c r="BW130" s="4">
        <v>0</v>
      </c>
      <c r="BX130" s="3">
        <v>2000000</v>
      </c>
    </row>
    <row r="131" spans="1:76" x14ac:dyDescent="0.25">
      <c r="A131" s="2">
        <v>44834</v>
      </c>
      <c r="B131" t="s">
        <v>272</v>
      </c>
      <c r="C131" t="s">
        <v>273</v>
      </c>
      <c r="D131" s="4">
        <v>0</v>
      </c>
      <c r="E131" s="3">
        <v>636955.69999999995</v>
      </c>
      <c r="F131" s="4">
        <v>0</v>
      </c>
      <c r="G131" s="4">
        <v>0</v>
      </c>
      <c r="H131" s="4">
        <v>0</v>
      </c>
      <c r="I131" s="4">
        <v>0</v>
      </c>
      <c r="J131" s="3">
        <v>178690</v>
      </c>
      <c r="K131" s="4">
        <v>0</v>
      </c>
      <c r="L131" s="3">
        <v>3693327</v>
      </c>
      <c r="M131" s="4">
        <v>0</v>
      </c>
      <c r="N131" s="4">
        <v>0</v>
      </c>
      <c r="O131" s="4">
        <v>0</v>
      </c>
      <c r="P131" s="4">
        <v>0</v>
      </c>
      <c r="Q131" s="3">
        <v>115000</v>
      </c>
      <c r="R131" s="4">
        <v>0</v>
      </c>
      <c r="S131" s="4">
        <v>0</v>
      </c>
      <c r="T131" s="3">
        <v>501321</v>
      </c>
      <c r="U131" s="4">
        <v>0</v>
      </c>
      <c r="V131" s="3">
        <v>2783775</v>
      </c>
      <c r="W131" s="4">
        <v>0</v>
      </c>
      <c r="X131" s="4">
        <v>0</v>
      </c>
      <c r="Y131" s="4">
        <v>0</v>
      </c>
      <c r="Z131" s="3">
        <v>30000</v>
      </c>
      <c r="AA131" s="3">
        <v>3190000</v>
      </c>
      <c r="AB131" s="4">
        <v>0</v>
      </c>
      <c r="AC131" s="4">
        <v>0</v>
      </c>
      <c r="AD131" s="4">
        <v>0</v>
      </c>
      <c r="AE131" s="3">
        <v>1628000</v>
      </c>
      <c r="AF131" s="4">
        <v>0</v>
      </c>
      <c r="AG131" s="4">
        <v>0</v>
      </c>
      <c r="AH131" s="3">
        <v>5139685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3">
        <v>5099510</v>
      </c>
      <c r="AS131" s="3">
        <v>500000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3">
        <v>9467526.6999999993</v>
      </c>
      <c r="BL131" s="4">
        <v>0</v>
      </c>
      <c r="BM131" s="4">
        <v>0</v>
      </c>
      <c r="BN131" s="3">
        <v>7878969.5999999996</v>
      </c>
      <c r="BO131" s="3">
        <v>3199854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3">
        <v>1496400</v>
      </c>
      <c r="BV131" s="4">
        <v>0</v>
      </c>
      <c r="BW131" s="4">
        <v>0</v>
      </c>
      <c r="BX131" s="3">
        <v>1274000</v>
      </c>
    </row>
    <row r="132" spans="1:76" x14ac:dyDescent="0.25">
      <c r="A132" s="2">
        <v>44834</v>
      </c>
      <c r="B132" t="s">
        <v>274</v>
      </c>
      <c r="C132" t="s">
        <v>275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3">
        <v>211780.82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3">
        <v>195500</v>
      </c>
      <c r="W132" s="4">
        <v>0</v>
      </c>
      <c r="X132" s="4">
        <v>0</v>
      </c>
      <c r="Y132" s="4">
        <v>0</v>
      </c>
      <c r="Z132" s="3">
        <v>350000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3">
        <v>219000</v>
      </c>
      <c r="BN132" s="3">
        <v>129194.5</v>
      </c>
      <c r="BO132" s="3">
        <v>303859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3">
        <v>1209500</v>
      </c>
    </row>
    <row r="133" spans="1:76" x14ac:dyDescent="0.25">
      <c r="A133" s="2">
        <v>44834</v>
      </c>
      <c r="B133" t="s">
        <v>276</v>
      </c>
      <c r="C133" t="s">
        <v>277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3">
        <v>575000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</row>
    <row r="134" spans="1:76" x14ac:dyDescent="0.25">
      <c r="A134" s="2">
        <v>44834</v>
      </c>
      <c r="B134" t="s">
        <v>278</v>
      </c>
      <c r="C134" t="s">
        <v>279</v>
      </c>
      <c r="D134" s="4">
        <v>0</v>
      </c>
      <c r="E134" s="3">
        <v>5350758.54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3">
        <v>3420000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3">
        <v>67410</v>
      </c>
      <c r="AA134" s="3">
        <v>774552</v>
      </c>
      <c r="AB134" s="3">
        <v>1788500</v>
      </c>
      <c r="AC134" s="4">
        <v>0</v>
      </c>
      <c r="AD134" s="4">
        <v>0</v>
      </c>
      <c r="AE134" s="4">
        <v>0</v>
      </c>
      <c r="AF134" s="3">
        <v>2635000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3">
        <v>1197000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3">
        <v>778200</v>
      </c>
      <c r="BL134" s="4">
        <v>0</v>
      </c>
      <c r="BM134" s="4">
        <v>0</v>
      </c>
      <c r="BN134" s="4">
        <v>0</v>
      </c>
      <c r="BO134" s="3">
        <v>205000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3">
        <v>2489000</v>
      </c>
      <c r="BV134" s="4">
        <v>0</v>
      </c>
      <c r="BW134" s="4">
        <v>0</v>
      </c>
      <c r="BX134" s="3">
        <v>4077800</v>
      </c>
    </row>
    <row r="135" spans="1:76" x14ac:dyDescent="0.25">
      <c r="A135" s="2">
        <v>44834</v>
      </c>
      <c r="B135" t="s">
        <v>280</v>
      </c>
      <c r="C135" t="s">
        <v>281</v>
      </c>
      <c r="D135" s="4">
        <v>0</v>
      </c>
      <c r="E135" s="3">
        <v>-2625015.3199999998</v>
      </c>
      <c r="F135" s="3">
        <v>-1199999</v>
      </c>
      <c r="G135" s="3">
        <v>-6198137.8899999997</v>
      </c>
      <c r="H135" s="4">
        <v>0</v>
      </c>
      <c r="I135" s="3">
        <v>-22461195.690000001</v>
      </c>
      <c r="J135" s="4">
        <v>0</v>
      </c>
      <c r="K135" s="3">
        <v>-1122463.3</v>
      </c>
      <c r="L135" s="3">
        <v>-4182132.42</v>
      </c>
      <c r="M135" s="4">
        <v>0</v>
      </c>
      <c r="N135" s="3">
        <v>-1597439</v>
      </c>
      <c r="O135" s="4">
        <v>0</v>
      </c>
      <c r="P135" s="4">
        <v>0</v>
      </c>
      <c r="Q135" s="3">
        <v>-4236569</v>
      </c>
      <c r="R135" s="4">
        <v>0</v>
      </c>
      <c r="S135" s="4">
        <v>0</v>
      </c>
      <c r="T135" s="4">
        <v>0</v>
      </c>
      <c r="U135" s="4">
        <v>0</v>
      </c>
      <c r="V135" s="3">
        <v>-9840184.6600000001</v>
      </c>
      <c r="W135" s="4">
        <v>0</v>
      </c>
      <c r="X135" s="3">
        <v>-3806065.08</v>
      </c>
      <c r="Y135" s="4">
        <v>0</v>
      </c>
      <c r="Z135" s="4">
        <v>0</v>
      </c>
      <c r="AA135" s="3">
        <v>-3868007</v>
      </c>
      <c r="AB135" s="3">
        <v>-1043215</v>
      </c>
      <c r="AC135" s="3">
        <v>-2917497</v>
      </c>
      <c r="AD135" s="4">
        <v>0</v>
      </c>
      <c r="AE135" s="4">
        <v>0</v>
      </c>
      <c r="AF135" s="4">
        <v>0</v>
      </c>
      <c r="AG135" s="4">
        <v>0</v>
      </c>
      <c r="AH135" s="3">
        <v>-449999</v>
      </c>
      <c r="AI135" s="4">
        <v>0</v>
      </c>
      <c r="AJ135" s="3">
        <v>-148493.28</v>
      </c>
      <c r="AK135" s="4">
        <v>0</v>
      </c>
      <c r="AL135" s="4">
        <v>0</v>
      </c>
      <c r="AM135" s="4">
        <v>0</v>
      </c>
      <c r="AN135" s="4">
        <v>0</v>
      </c>
      <c r="AO135" s="3">
        <v>-154208.20000000001</v>
      </c>
      <c r="AP135" s="4">
        <v>0</v>
      </c>
      <c r="AQ135" s="3">
        <v>-288777.36</v>
      </c>
      <c r="AR135" s="3">
        <v>-985528.9</v>
      </c>
      <c r="AS135" s="3">
        <v>-3846534.5</v>
      </c>
      <c r="AT135" s="4">
        <v>0</v>
      </c>
      <c r="AU135" s="4">
        <v>0</v>
      </c>
      <c r="AV135" s="3">
        <v>-5388558.5499999998</v>
      </c>
      <c r="AW135" s="4">
        <v>0</v>
      </c>
      <c r="AX135" s="3">
        <v>-51474.01</v>
      </c>
      <c r="AY135" s="4">
        <v>0</v>
      </c>
      <c r="AZ135" s="4">
        <v>0</v>
      </c>
      <c r="BA135" s="3">
        <v>-320749.96999999997</v>
      </c>
      <c r="BB135" s="4">
        <v>0</v>
      </c>
      <c r="BC135" s="3">
        <v>-79110.59</v>
      </c>
      <c r="BD135" s="3">
        <v>-211690.2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3">
        <v>-1982118.99</v>
      </c>
      <c r="BK135" s="3">
        <v>-762704.28</v>
      </c>
      <c r="BL135" s="4">
        <v>0</v>
      </c>
      <c r="BM135" s="3">
        <v>-3951316</v>
      </c>
      <c r="BN135" s="3">
        <v>-513624.73</v>
      </c>
      <c r="BO135" s="4">
        <v>0</v>
      </c>
      <c r="BP135" s="4">
        <v>0</v>
      </c>
      <c r="BQ135" s="3">
        <v>-1683498</v>
      </c>
      <c r="BR135" s="4">
        <v>0</v>
      </c>
      <c r="BS135" s="3">
        <v>-509757.64</v>
      </c>
      <c r="BT135" s="3">
        <v>-8252492.3099999996</v>
      </c>
      <c r="BU135" s="3">
        <v>-775319.86</v>
      </c>
      <c r="BV135" s="3">
        <v>-5112915.33</v>
      </c>
      <c r="BW135" s="3">
        <v>-2501017.61</v>
      </c>
      <c r="BX135" s="3">
        <v>-493908.4</v>
      </c>
    </row>
    <row r="136" spans="1:76" x14ac:dyDescent="0.25">
      <c r="A136" s="2">
        <v>44834</v>
      </c>
      <c r="B136" t="s">
        <v>282</v>
      </c>
      <c r="C136" t="s">
        <v>283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3">
        <v>-599999</v>
      </c>
      <c r="M136" s="4">
        <v>0</v>
      </c>
      <c r="N136" s="4">
        <v>0</v>
      </c>
      <c r="O136" s="4">
        <v>0</v>
      </c>
      <c r="P136" s="4">
        <v>0</v>
      </c>
      <c r="Q136" s="3">
        <v>-798499</v>
      </c>
      <c r="R136" s="4">
        <v>0</v>
      </c>
      <c r="S136" s="4">
        <v>0</v>
      </c>
      <c r="T136" s="3">
        <v>-1584678</v>
      </c>
      <c r="U136" s="4">
        <v>0</v>
      </c>
      <c r="V136" s="3">
        <v>-2479999</v>
      </c>
      <c r="W136" s="4">
        <v>0</v>
      </c>
      <c r="X136" s="4">
        <v>0</v>
      </c>
      <c r="Y136" s="4">
        <v>0</v>
      </c>
      <c r="Z136" s="4">
        <v>0</v>
      </c>
      <c r="AA136" s="3">
        <v>-2269497</v>
      </c>
      <c r="AB136" s="4">
        <v>0</v>
      </c>
      <c r="AC136" s="4">
        <v>0</v>
      </c>
      <c r="AD136" s="4">
        <v>0</v>
      </c>
      <c r="AE136" s="4">
        <v>0</v>
      </c>
      <c r="AF136" s="3">
        <v>-1239999.1100000001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3">
        <v>-599998</v>
      </c>
      <c r="AS136" s="3">
        <v>-773441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3">
        <v>-2522498</v>
      </c>
      <c r="BK136" s="3">
        <v>-2251067.7400000002</v>
      </c>
      <c r="BL136" s="4">
        <v>0</v>
      </c>
      <c r="BM136" s="3">
        <v>-2074699</v>
      </c>
      <c r="BN136" s="3">
        <v>-984173.98</v>
      </c>
      <c r="BO136" s="3">
        <v>-1487876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3">
        <v>-1393972.6</v>
      </c>
      <c r="BV136" s="4">
        <v>0</v>
      </c>
      <c r="BW136" s="4">
        <v>0</v>
      </c>
      <c r="BX136" s="3">
        <v>-1399999.92</v>
      </c>
    </row>
    <row r="137" spans="1:76" x14ac:dyDescent="0.25">
      <c r="A137" s="2">
        <v>44834</v>
      </c>
      <c r="B137" t="s">
        <v>284</v>
      </c>
      <c r="C137" t="s">
        <v>285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3">
        <v>-3693326</v>
      </c>
      <c r="M137" s="4">
        <v>0</v>
      </c>
      <c r="N137" s="4">
        <v>0</v>
      </c>
      <c r="O137" s="4">
        <v>0</v>
      </c>
      <c r="P137" s="4">
        <v>0</v>
      </c>
      <c r="Q137" s="3">
        <v>-114999</v>
      </c>
      <c r="R137" s="4">
        <v>0</v>
      </c>
      <c r="S137" s="4">
        <v>0</v>
      </c>
      <c r="T137" s="3">
        <v>-501320</v>
      </c>
      <c r="U137" s="4">
        <v>0</v>
      </c>
      <c r="V137" s="3">
        <v>-2783774</v>
      </c>
      <c r="W137" s="4">
        <v>0</v>
      </c>
      <c r="X137" s="4">
        <v>0</v>
      </c>
      <c r="Y137" s="4">
        <v>0</v>
      </c>
      <c r="Z137" s="4">
        <v>0</v>
      </c>
      <c r="AA137" s="3">
        <v>-3189999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3">
        <v>-5139684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3">
        <v>-5049235.51</v>
      </c>
      <c r="AS137" s="3">
        <v>-499999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3">
        <v>-9277796.7200000007</v>
      </c>
      <c r="BL137" s="4">
        <v>0</v>
      </c>
      <c r="BM137" s="4">
        <v>0</v>
      </c>
      <c r="BN137" s="3">
        <v>-7878968.5999999996</v>
      </c>
      <c r="BO137" s="3">
        <v>-3199853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3">
        <v>-521485.15</v>
      </c>
      <c r="BV137" s="4">
        <v>0</v>
      </c>
      <c r="BW137" s="4">
        <v>0</v>
      </c>
      <c r="BX137" s="3">
        <v>-658570.17000000004</v>
      </c>
    </row>
    <row r="138" spans="1:76" x14ac:dyDescent="0.25">
      <c r="A138" s="2">
        <v>44834</v>
      </c>
      <c r="B138" t="s">
        <v>286</v>
      </c>
      <c r="C138" t="s">
        <v>287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3">
        <v>-211779.82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3">
        <v>-195498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-218999</v>
      </c>
      <c r="BN138" s="3">
        <v>-129193.5</v>
      </c>
      <c r="BO138" s="3">
        <v>-303858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3">
        <v>-846649.68</v>
      </c>
    </row>
    <row r="139" spans="1:76" x14ac:dyDescent="0.25">
      <c r="A139" s="2">
        <v>44834</v>
      </c>
      <c r="B139" t="s">
        <v>288</v>
      </c>
      <c r="C139" t="s">
        <v>289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3">
        <v>-3419999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3">
        <v>-774551</v>
      </c>
      <c r="AB139" s="3">
        <v>-1474999</v>
      </c>
      <c r="AC139" s="4">
        <v>0</v>
      </c>
      <c r="AD139" s="4">
        <v>0</v>
      </c>
      <c r="AE139" s="4">
        <v>0</v>
      </c>
      <c r="AF139" s="3">
        <v>-1153549.9099999999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3">
        <v>-1196998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3">
        <v>-629742.93000000005</v>
      </c>
      <c r="BL139" s="4">
        <v>0</v>
      </c>
      <c r="BM139" s="4">
        <v>0</v>
      </c>
      <c r="BN139" s="4">
        <v>0</v>
      </c>
      <c r="BO139" s="3">
        <v>-204999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3">
        <v>-747381.92</v>
      </c>
      <c r="BV139" s="4">
        <v>0</v>
      </c>
      <c r="BW139" s="4">
        <v>0</v>
      </c>
      <c r="BX139" s="3">
        <v>-2383716.2400000002</v>
      </c>
    </row>
    <row r="140" spans="1:76" x14ac:dyDescent="0.25">
      <c r="A140" s="2">
        <v>44834</v>
      </c>
      <c r="B140" t="s">
        <v>290</v>
      </c>
      <c r="C140" t="s">
        <v>291</v>
      </c>
      <c r="D140" s="3">
        <v>162952700</v>
      </c>
      <c r="E140" s="3">
        <v>37895985</v>
      </c>
      <c r="F140" s="3">
        <v>27099000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3">
        <v>251000</v>
      </c>
      <c r="M140" s="3">
        <v>60749300</v>
      </c>
      <c r="N140" s="3">
        <v>8794000</v>
      </c>
      <c r="O140" s="4">
        <v>0</v>
      </c>
      <c r="P140" s="3">
        <v>34480580</v>
      </c>
      <c r="Q140" s="4">
        <v>0</v>
      </c>
      <c r="R140" s="4">
        <v>0</v>
      </c>
      <c r="S140" s="3">
        <v>24155000</v>
      </c>
      <c r="T140" s="3">
        <v>6060000</v>
      </c>
      <c r="U140" s="3">
        <v>42680962.159999996</v>
      </c>
      <c r="V140" s="3">
        <v>21636339.850000001</v>
      </c>
      <c r="W140" s="4">
        <v>0</v>
      </c>
      <c r="X140" s="3">
        <v>2942445</v>
      </c>
      <c r="Y140" s="3">
        <v>46116551.659999996</v>
      </c>
      <c r="Z140" s="3">
        <v>497600</v>
      </c>
      <c r="AA140" s="4">
        <v>0</v>
      </c>
      <c r="AB140" s="3">
        <v>3833000</v>
      </c>
      <c r="AC140" s="4">
        <v>0</v>
      </c>
      <c r="AD140" s="4">
        <v>0</v>
      </c>
      <c r="AE140" s="3">
        <v>62532880.270000003</v>
      </c>
      <c r="AF140" s="3">
        <v>6324000</v>
      </c>
      <c r="AG140" s="3">
        <v>5838800</v>
      </c>
      <c r="AH140" s="3">
        <v>1209000</v>
      </c>
      <c r="AI140" s="3">
        <v>7640661</v>
      </c>
      <c r="AJ140" s="3">
        <v>5613200</v>
      </c>
      <c r="AK140" s="3">
        <v>15840070</v>
      </c>
      <c r="AL140" s="3">
        <v>2932410</v>
      </c>
      <c r="AM140" s="3">
        <v>14965046.470000001</v>
      </c>
      <c r="AN140" s="3">
        <v>19121862</v>
      </c>
      <c r="AO140" s="3">
        <v>19094657</v>
      </c>
      <c r="AP140" s="3">
        <v>10746800</v>
      </c>
      <c r="AQ140" s="3">
        <v>14464107.800000001</v>
      </c>
      <c r="AR140" s="4">
        <v>0</v>
      </c>
      <c r="AS140" s="3">
        <v>250000</v>
      </c>
      <c r="AT140" s="3">
        <v>6720411.0999999996</v>
      </c>
      <c r="AU140" s="4">
        <v>0</v>
      </c>
      <c r="AV140" s="3">
        <v>378000</v>
      </c>
      <c r="AW140" s="3">
        <v>2803885.48</v>
      </c>
      <c r="AX140" s="4">
        <v>0</v>
      </c>
      <c r="AY140" s="3">
        <v>7589400</v>
      </c>
      <c r="AZ140" s="3">
        <v>11168987</v>
      </c>
      <c r="BA140" s="3">
        <v>17960105</v>
      </c>
      <c r="BB140" s="3">
        <v>46713137.979999997</v>
      </c>
      <c r="BC140" s="4">
        <v>0</v>
      </c>
      <c r="BD140" s="3">
        <v>7750876.2599999998</v>
      </c>
      <c r="BE140" s="3">
        <v>11335837.560000001</v>
      </c>
      <c r="BF140" s="3">
        <v>17642760</v>
      </c>
      <c r="BG140" s="4">
        <v>0</v>
      </c>
      <c r="BH140" s="4">
        <v>0</v>
      </c>
      <c r="BI140" s="3">
        <v>10915000</v>
      </c>
      <c r="BJ140" s="3">
        <v>1817700</v>
      </c>
      <c r="BK140" s="3">
        <v>1400000</v>
      </c>
      <c r="BL140" s="3">
        <v>3954478</v>
      </c>
      <c r="BM140" s="3">
        <v>6750000</v>
      </c>
      <c r="BN140" s="3">
        <v>17907180</v>
      </c>
      <c r="BO140" s="4">
        <v>0</v>
      </c>
      <c r="BP140" s="3">
        <v>203250.89</v>
      </c>
      <c r="BQ140" s="3">
        <v>19960400</v>
      </c>
      <c r="BR140" s="3">
        <v>5300000</v>
      </c>
      <c r="BS140" s="3">
        <v>4025021.75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</row>
    <row r="141" spans="1:76" x14ac:dyDescent="0.25">
      <c r="A141" s="2">
        <v>44834</v>
      </c>
      <c r="B141" t="s">
        <v>292</v>
      </c>
      <c r="C141" t="s">
        <v>293</v>
      </c>
      <c r="D141" s="3">
        <v>602865501.24000001</v>
      </c>
      <c r="E141" s="3">
        <v>205885000</v>
      </c>
      <c r="F141" s="4">
        <v>0</v>
      </c>
      <c r="G141" s="3">
        <v>64800497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3">
        <v>3645690.17</v>
      </c>
      <c r="N141" s="3">
        <v>76785800</v>
      </c>
      <c r="O141" s="4">
        <v>0</v>
      </c>
      <c r="P141" s="3">
        <v>184305346.59999999</v>
      </c>
      <c r="Q141" s="4">
        <v>0</v>
      </c>
      <c r="R141" s="4">
        <v>0</v>
      </c>
      <c r="S141" s="3">
        <v>14468400</v>
      </c>
      <c r="T141" s="4">
        <v>0</v>
      </c>
      <c r="U141" s="3">
        <v>125607064.38</v>
      </c>
      <c r="V141" s="3">
        <v>6024270</v>
      </c>
      <c r="W141" s="4">
        <v>0</v>
      </c>
      <c r="X141" s="4">
        <v>0</v>
      </c>
      <c r="Y141" s="3">
        <v>11199970</v>
      </c>
      <c r="Z141" s="3">
        <v>680000</v>
      </c>
      <c r="AA141" s="3">
        <v>17352808.379999999</v>
      </c>
      <c r="AB141" s="4">
        <v>0</v>
      </c>
      <c r="AC141" s="3">
        <v>398330</v>
      </c>
      <c r="AD141" s="3">
        <v>5750</v>
      </c>
      <c r="AE141" s="3">
        <v>14500000</v>
      </c>
      <c r="AF141" s="3">
        <v>6428500</v>
      </c>
      <c r="AG141" s="3">
        <v>9710100</v>
      </c>
      <c r="AH141" s="3">
        <v>2181169</v>
      </c>
      <c r="AI141" s="3">
        <v>15555125</v>
      </c>
      <c r="AJ141" s="3">
        <v>19251225</v>
      </c>
      <c r="AK141" s="3">
        <v>5256000</v>
      </c>
      <c r="AL141" s="3">
        <v>13166845</v>
      </c>
      <c r="AM141" s="3">
        <v>25120370</v>
      </c>
      <c r="AN141" s="3">
        <v>16953778</v>
      </c>
      <c r="AO141" s="3">
        <v>30589828</v>
      </c>
      <c r="AP141" s="3">
        <v>15781500</v>
      </c>
      <c r="AQ141" s="3">
        <v>64565387</v>
      </c>
      <c r="AR141" s="4">
        <v>0</v>
      </c>
      <c r="AS141" s="3">
        <v>2286131</v>
      </c>
      <c r="AT141" s="3">
        <v>6530600</v>
      </c>
      <c r="AU141" s="3">
        <v>4968000</v>
      </c>
      <c r="AV141" s="3">
        <v>3743500</v>
      </c>
      <c r="AW141" s="4">
        <v>0</v>
      </c>
      <c r="AX141" s="4">
        <v>0</v>
      </c>
      <c r="AY141" s="4">
        <v>0</v>
      </c>
      <c r="AZ141" s="3">
        <v>34000000</v>
      </c>
      <c r="BA141" s="3">
        <v>62206487.359999999</v>
      </c>
      <c r="BB141" s="4">
        <v>0</v>
      </c>
      <c r="BC141" s="3">
        <v>6222843.1200000001</v>
      </c>
      <c r="BD141" s="3">
        <v>23077923.260000002</v>
      </c>
      <c r="BE141" s="4">
        <v>0</v>
      </c>
      <c r="BF141" s="3">
        <v>620800</v>
      </c>
      <c r="BG141" s="4">
        <v>0</v>
      </c>
      <c r="BH141" s="4">
        <v>0</v>
      </c>
      <c r="BI141" s="4">
        <v>0</v>
      </c>
      <c r="BJ141" s="4">
        <v>0</v>
      </c>
      <c r="BK141" s="3">
        <v>14198208</v>
      </c>
      <c r="BL141" s="3">
        <v>14934285</v>
      </c>
      <c r="BM141" s="4">
        <v>0</v>
      </c>
      <c r="BN141" s="3">
        <v>50562206.350000001</v>
      </c>
      <c r="BO141" s="4">
        <v>0</v>
      </c>
      <c r="BP141" s="3">
        <v>592900</v>
      </c>
      <c r="BQ141" s="3">
        <v>4760300</v>
      </c>
      <c r="BR141" s="4">
        <v>0</v>
      </c>
      <c r="BS141" s="4">
        <v>0</v>
      </c>
      <c r="BT141" s="3">
        <v>1754740</v>
      </c>
      <c r="BU141" s="3">
        <v>13665120</v>
      </c>
      <c r="BV141" s="4">
        <v>0</v>
      </c>
      <c r="BW141" s="3">
        <v>8985182.8900000006</v>
      </c>
      <c r="BX141" s="4">
        <v>0</v>
      </c>
    </row>
    <row r="142" spans="1:76" x14ac:dyDescent="0.25">
      <c r="A142" s="2">
        <v>44834</v>
      </c>
      <c r="B142" t="s">
        <v>294</v>
      </c>
      <c r="C142" t="s">
        <v>295</v>
      </c>
      <c r="D142" s="3">
        <v>120899479</v>
      </c>
      <c r="E142" s="3">
        <v>52581800</v>
      </c>
      <c r="F142" s="4">
        <v>0</v>
      </c>
      <c r="G142" s="3">
        <v>36843439.890000001</v>
      </c>
      <c r="H142" s="3">
        <v>58700031.189999998</v>
      </c>
      <c r="I142" s="3">
        <v>215000</v>
      </c>
      <c r="J142" s="4">
        <v>0</v>
      </c>
      <c r="K142" s="3">
        <v>130738715</v>
      </c>
      <c r="L142" s="3">
        <v>6654339.9400000004</v>
      </c>
      <c r="M142" s="3">
        <v>539760</v>
      </c>
      <c r="N142" s="3">
        <v>1579914</v>
      </c>
      <c r="O142" s="3">
        <v>490000</v>
      </c>
      <c r="P142" s="3">
        <v>258000</v>
      </c>
      <c r="Q142" s="4">
        <v>0</v>
      </c>
      <c r="R142" s="3">
        <v>366144730.68000001</v>
      </c>
      <c r="S142" s="3">
        <v>2706929</v>
      </c>
      <c r="T142" s="3">
        <v>67826981</v>
      </c>
      <c r="U142" s="4">
        <v>0</v>
      </c>
      <c r="V142" s="3">
        <v>118886256.37</v>
      </c>
      <c r="W142" s="4">
        <v>0</v>
      </c>
      <c r="X142" s="3">
        <v>684400</v>
      </c>
      <c r="Y142" s="4">
        <v>0</v>
      </c>
      <c r="Z142" s="4">
        <v>0</v>
      </c>
      <c r="AA142" s="3">
        <v>22671431.809999999</v>
      </c>
      <c r="AB142" s="3">
        <v>169429895</v>
      </c>
      <c r="AC142" s="3">
        <v>3434000</v>
      </c>
      <c r="AD142" s="4">
        <v>0</v>
      </c>
      <c r="AE142" s="3">
        <v>6883100</v>
      </c>
      <c r="AF142" s="3">
        <v>5206769</v>
      </c>
      <c r="AG142" s="3">
        <v>2278600</v>
      </c>
      <c r="AH142" s="3">
        <v>3865130.88</v>
      </c>
      <c r="AI142" s="3">
        <v>5283891</v>
      </c>
      <c r="AJ142" s="3">
        <v>9654078</v>
      </c>
      <c r="AK142" s="3">
        <v>2169166.2599999998</v>
      </c>
      <c r="AL142" s="3">
        <v>20002700</v>
      </c>
      <c r="AM142" s="3">
        <v>5780372</v>
      </c>
      <c r="AN142" s="3">
        <v>5721318</v>
      </c>
      <c r="AO142" s="4">
        <v>0</v>
      </c>
      <c r="AP142" s="3">
        <v>2434097.06</v>
      </c>
      <c r="AQ142" s="3">
        <v>6853953</v>
      </c>
      <c r="AR142" s="3">
        <v>136782</v>
      </c>
      <c r="AS142" s="4">
        <v>0</v>
      </c>
      <c r="AT142" s="4">
        <v>0</v>
      </c>
      <c r="AU142" s="4">
        <v>0</v>
      </c>
      <c r="AV142" s="4">
        <v>0</v>
      </c>
      <c r="AW142" s="3">
        <v>10792118</v>
      </c>
      <c r="AX142" s="3">
        <v>4278000</v>
      </c>
      <c r="AY142" s="3">
        <v>120552910</v>
      </c>
      <c r="AZ142" s="4">
        <v>0</v>
      </c>
      <c r="BA142" s="3">
        <v>26009148.32</v>
      </c>
      <c r="BB142" s="3">
        <v>20182869.5</v>
      </c>
      <c r="BC142" s="3">
        <v>2463183.17</v>
      </c>
      <c r="BD142" s="3">
        <v>102975115.16</v>
      </c>
      <c r="BE142" s="3">
        <v>36085000</v>
      </c>
      <c r="BF142" s="3">
        <v>499000</v>
      </c>
      <c r="BG142" s="3">
        <v>20406135</v>
      </c>
      <c r="BH142" s="3">
        <v>32295610.300000001</v>
      </c>
      <c r="BI142" s="3">
        <v>20728835</v>
      </c>
      <c r="BJ142" s="3">
        <v>4716192</v>
      </c>
      <c r="BK142" s="3">
        <v>1795277.68</v>
      </c>
      <c r="BL142" s="3">
        <v>3837700</v>
      </c>
      <c r="BM142" s="3">
        <v>6963389</v>
      </c>
      <c r="BN142" s="3">
        <v>1983500</v>
      </c>
      <c r="BO142" s="3">
        <v>2718537.1</v>
      </c>
      <c r="BP142" s="3">
        <v>1029077</v>
      </c>
      <c r="BQ142" s="3">
        <v>14529595.02</v>
      </c>
      <c r="BR142" s="3">
        <v>32659118</v>
      </c>
      <c r="BS142" s="3">
        <v>9378118.7599999998</v>
      </c>
      <c r="BT142" s="3">
        <v>862072.28</v>
      </c>
      <c r="BU142" s="3">
        <v>39835000</v>
      </c>
      <c r="BV142" s="3">
        <v>1089950.5</v>
      </c>
      <c r="BW142" s="3">
        <v>618525</v>
      </c>
      <c r="BX142" s="3">
        <v>2838100</v>
      </c>
    </row>
    <row r="143" spans="1:76" x14ac:dyDescent="0.25">
      <c r="A143" s="2">
        <v>44834</v>
      </c>
      <c r="B143" t="s">
        <v>296</v>
      </c>
      <c r="C143" t="s">
        <v>297</v>
      </c>
      <c r="D143" s="3">
        <v>270000</v>
      </c>
      <c r="E143" s="3">
        <v>0</v>
      </c>
      <c r="F143" s="4">
        <v>0</v>
      </c>
      <c r="G143" s="3">
        <v>8702261.1099999994</v>
      </c>
      <c r="H143" s="3">
        <v>300000</v>
      </c>
      <c r="I143" s="4">
        <v>0</v>
      </c>
      <c r="J143" s="4">
        <v>0</v>
      </c>
      <c r="K143" s="3">
        <v>10288909</v>
      </c>
      <c r="L143" s="3">
        <v>11520659.300000001</v>
      </c>
      <c r="M143" s="3">
        <v>6529769.5899999999</v>
      </c>
      <c r="N143" s="3">
        <v>2766000</v>
      </c>
      <c r="O143" s="4">
        <v>0</v>
      </c>
      <c r="P143" s="4">
        <v>0</v>
      </c>
      <c r="Q143" s="4">
        <v>0</v>
      </c>
      <c r="R143" s="3">
        <v>34385742.100000001</v>
      </c>
      <c r="S143" s="3">
        <v>2291438</v>
      </c>
      <c r="T143" s="4">
        <v>0</v>
      </c>
      <c r="U143" s="4">
        <v>0</v>
      </c>
      <c r="V143" s="3">
        <v>2820208.7</v>
      </c>
      <c r="W143" s="4">
        <v>0</v>
      </c>
      <c r="X143" s="3">
        <v>569175.37</v>
      </c>
      <c r="Y143" s="4">
        <v>0</v>
      </c>
      <c r="Z143" s="4">
        <v>0</v>
      </c>
      <c r="AA143" s="3">
        <v>17460351.629999999</v>
      </c>
      <c r="AB143" s="3">
        <v>3954000</v>
      </c>
      <c r="AC143" s="3">
        <v>938035</v>
      </c>
      <c r="AD143" s="4">
        <v>0</v>
      </c>
      <c r="AE143" s="3">
        <v>7837489.7300000004</v>
      </c>
      <c r="AF143" s="3">
        <v>2262920</v>
      </c>
      <c r="AG143" s="3">
        <v>1758405</v>
      </c>
      <c r="AH143" s="3">
        <v>8329626.25</v>
      </c>
      <c r="AI143" s="3">
        <v>1378136</v>
      </c>
      <c r="AJ143" s="3">
        <v>3145354</v>
      </c>
      <c r="AK143" s="3">
        <v>8791700</v>
      </c>
      <c r="AL143" s="3">
        <v>13880758.800000001</v>
      </c>
      <c r="AM143" s="3">
        <v>803490</v>
      </c>
      <c r="AN143" s="3">
        <v>3409173</v>
      </c>
      <c r="AO143" s="3">
        <v>11305295</v>
      </c>
      <c r="AP143" s="3">
        <v>1511500</v>
      </c>
      <c r="AQ143" s="3">
        <v>227281</v>
      </c>
      <c r="AR143" s="4">
        <v>0</v>
      </c>
      <c r="AS143" s="3">
        <v>4119738</v>
      </c>
      <c r="AT143" s="4">
        <v>0</v>
      </c>
      <c r="AU143" s="3">
        <v>555880</v>
      </c>
      <c r="AV143" s="3">
        <v>306340</v>
      </c>
      <c r="AW143" s="3">
        <v>5479374.96</v>
      </c>
      <c r="AX143" s="4">
        <v>0</v>
      </c>
      <c r="AY143" s="4">
        <v>0</v>
      </c>
      <c r="AZ143" s="3">
        <v>2491918.48</v>
      </c>
      <c r="BA143" s="3">
        <v>27888010.420000002</v>
      </c>
      <c r="BB143" s="3">
        <v>7993290.9400000004</v>
      </c>
      <c r="BC143" s="3">
        <v>1358900.39</v>
      </c>
      <c r="BD143" s="3">
        <v>10680505.08</v>
      </c>
      <c r="BE143" s="3">
        <v>2424474.69</v>
      </c>
      <c r="BF143" s="4">
        <v>0</v>
      </c>
      <c r="BG143" s="4">
        <v>0</v>
      </c>
      <c r="BH143" s="3">
        <v>6897084</v>
      </c>
      <c r="BI143" s="3">
        <v>1302300</v>
      </c>
      <c r="BJ143" s="3">
        <v>6845936.2999999998</v>
      </c>
      <c r="BK143" s="3">
        <v>418400</v>
      </c>
      <c r="BL143" s="3">
        <v>3167700</v>
      </c>
      <c r="BM143" s="3">
        <v>1131280</v>
      </c>
      <c r="BN143" s="3">
        <v>1139270</v>
      </c>
      <c r="BO143" s="3">
        <v>944597.25</v>
      </c>
      <c r="BP143" s="3">
        <v>310000</v>
      </c>
      <c r="BQ143" s="3">
        <v>2925400</v>
      </c>
      <c r="BR143" s="3">
        <v>5890509.1500000004</v>
      </c>
      <c r="BS143" s="3">
        <v>767942.43</v>
      </c>
      <c r="BT143" s="4">
        <v>0</v>
      </c>
      <c r="BU143" s="3">
        <v>2055400</v>
      </c>
      <c r="BV143" s="3">
        <v>3826318</v>
      </c>
      <c r="BW143" s="3">
        <v>1824020</v>
      </c>
      <c r="BX143" s="3">
        <v>1390000</v>
      </c>
    </row>
    <row r="144" spans="1:76" x14ac:dyDescent="0.25">
      <c r="A144" s="2">
        <v>44834</v>
      </c>
      <c r="B144" t="s">
        <v>298</v>
      </c>
      <c r="C144" t="s">
        <v>299</v>
      </c>
      <c r="D144" s="3">
        <v>130000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3">
        <v>45195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3">
        <v>588000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3">
        <v>3514181</v>
      </c>
      <c r="AB144" s="4">
        <v>0</v>
      </c>
      <c r="AC144" s="4">
        <v>0</v>
      </c>
      <c r="AD144" s="3">
        <v>350867</v>
      </c>
      <c r="AE144" s="4">
        <v>0</v>
      </c>
      <c r="AF144" s="4">
        <v>0</v>
      </c>
      <c r="AG144" s="3">
        <v>700000</v>
      </c>
      <c r="AH144" s="4">
        <v>0</v>
      </c>
      <c r="AI144" s="3">
        <v>1296900</v>
      </c>
      <c r="AJ144" s="4">
        <v>0</v>
      </c>
      <c r="AK144" s="4">
        <v>0</v>
      </c>
      <c r="AL144" s="3">
        <v>1518546</v>
      </c>
      <c r="AM144" s="4">
        <v>0</v>
      </c>
      <c r="AN144" s="3">
        <v>1261500</v>
      </c>
      <c r="AO144" s="3">
        <v>1302560</v>
      </c>
      <c r="AP144" s="3">
        <v>1283467</v>
      </c>
      <c r="AQ144" s="3">
        <v>1042000</v>
      </c>
      <c r="AR144" s="4">
        <v>0</v>
      </c>
      <c r="AS144" s="3">
        <v>68010</v>
      </c>
      <c r="AT144" s="3">
        <v>994000</v>
      </c>
      <c r="AU144" s="4">
        <v>0</v>
      </c>
      <c r="AV144" s="4">
        <v>0</v>
      </c>
      <c r="AW144" s="4">
        <v>0</v>
      </c>
      <c r="AX144" s="3">
        <v>1130080</v>
      </c>
      <c r="AY144" s="3">
        <v>1201000</v>
      </c>
      <c r="AZ144" s="4">
        <v>0</v>
      </c>
      <c r="BA144" s="4">
        <v>0</v>
      </c>
      <c r="BB144" s="3">
        <v>3505290</v>
      </c>
      <c r="BC144" s="4">
        <v>0</v>
      </c>
      <c r="BD144" s="3">
        <v>2102722</v>
      </c>
      <c r="BE144" s="3">
        <v>1396740</v>
      </c>
      <c r="BF144" s="4">
        <v>0</v>
      </c>
      <c r="BG144" s="3">
        <v>1624865</v>
      </c>
      <c r="BH144" s="3">
        <v>147660.4</v>
      </c>
      <c r="BI144" s="3">
        <v>847800</v>
      </c>
      <c r="BJ144" s="4">
        <v>0</v>
      </c>
      <c r="BK144" s="4">
        <v>0</v>
      </c>
      <c r="BL144" s="3">
        <v>2506472</v>
      </c>
      <c r="BM144" s="3">
        <v>65270</v>
      </c>
      <c r="BN144" s="4">
        <v>0</v>
      </c>
      <c r="BO144" s="3">
        <v>95230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3">
        <v>19753</v>
      </c>
      <c r="BV144" s="4">
        <v>0</v>
      </c>
      <c r="BW144" s="3">
        <v>781090</v>
      </c>
      <c r="BX144" s="4">
        <v>0</v>
      </c>
    </row>
    <row r="145" spans="1:76" x14ac:dyDescent="0.25">
      <c r="A145" s="2">
        <v>44834</v>
      </c>
      <c r="B145" t="s">
        <v>300</v>
      </c>
      <c r="C145" t="s">
        <v>301</v>
      </c>
      <c r="D145" s="3">
        <v>19482407.32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2955000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3">
        <v>1055954.6100000001</v>
      </c>
      <c r="T145" s="4">
        <v>0</v>
      </c>
      <c r="U145" s="4">
        <v>0</v>
      </c>
      <c r="V145" s="3">
        <v>5091020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3">
        <v>80300</v>
      </c>
      <c r="AE145" s="4">
        <v>0</v>
      </c>
      <c r="AF145" s="4">
        <v>0</v>
      </c>
      <c r="AG145" s="4">
        <v>0</v>
      </c>
      <c r="AH145" s="3">
        <v>552606</v>
      </c>
      <c r="AI145" s="3">
        <v>931900</v>
      </c>
      <c r="AJ145" s="3">
        <v>4752927</v>
      </c>
      <c r="AK145" s="3">
        <v>5187588.4000000004</v>
      </c>
      <c r="AL145" s="3">
        <v>3222775.8</v>
      </c>
      <c r="AM145" s="3">
        <v>4200000</v>
      </c>
      <c r="AN145" s="3">
        <v>5000000</v>
      </c>
      <c r="AO145" s="4">
        <v>0</v>
      </c>
      <c r="AP145" s="3">
        <v>4200000</v>
      </c>
      <c r="AQ145" s="3">
        <v>6026243</v>
      </c>
      <c r="AR145" s="4">
        <v>0</v>
      </c>
      <c r="AS145" s="3">
        <v>234763.35</v>
      </c>
      <c r="AT145" s="3">
        <v>5008800</v>
      </c>
      <c r="AU145" s="4">
        <v>0</v>
      </c>
      <c r="AV145" s="4">
        <v>0</v>
      </c>
      <c r="AW145" s="4">
        <v>0</v>
      </c>
      <c r="AX145" s="3">
        <v>701865</v>
      </c>
      <c r="AY145" s="3">
        <v>2934100</v>
      </c>
      <c r="AZ145" s="4">
        <v>0</v>
      </c>
      <c r="BA145" s="4">
        <v>0</v>
      </c>
      <c r="BB145" s="3">
        <v>462240</v>
      </c>
      <c r="BC145" s="3">
        <v>1048964.3799999999</v>
      </c>
      <c r="BD145" s="3">
        <v>419856.71</v>
      </c>
      <c r="BE145" s="3">
        <v>84066</v>
      </c>
      <c r="BF145" s="4">
        <v>0</v>
      </c>
      <c r="BG145" s="4">
        <v>0</v>
      </c>
      <c r="BH145" s="3">
        <v>122060</v>
      </c>
      <c r="BI145" s="3">
        <v>714000</v>
      </c>
      <c r="BJ145" s="4">
        <v>0</v>
      </c>
      <c r="BK145" s="4">
        <v>0</v>
      </c>
      <c r="BL145" s="4">
        <v>0</v>
      </c>
      <c r="BM145" s="3">
        <v>227375</v>
      </c>
      <c r="BN145" s="3">
        <v>1190000</v>
      </c>
      <c r="BO145" s="4">
        <v>0</v>
      </c>
      <c r="BP145" s="4">
        <v>0</v>
      </c>
      <c r="BQ145" s="3">
        <v>5370000</v>
      </c>
      <c r="BR145" s="3">
        <v>4014641</v>
      </c>
      <c r="BS145" s="4">
        <v>0</v>
      </c>
      <c r="BT145" s="4">
        <v>0</v>
      </c>
      <c r="BU145" s="4">
        <v>0</v>
      </c>
      <c r="BV145" s="4">
        <v>0</v>
      </c>
      <c r="BW145" s="3">
        <v>179000</v>
      </c>
      <c r="BX145" s="4">
        <v>0</v>
      </c>
    </row>
    <row r="146" spans="1:76" x14ac:dyDescent="0.25">
      <c r="A146" s="2">
        <v>44834</v>
      </c>
      <c r="B146" t="s">
        <v>302</v>
      </c>
      <c r="C146" t="s">
        <v>303</v>
      </c>
      <c r="D146" s="3">
        <v>2157548</v>
      </c>
      <c r="E146" s="4">
        <v>0</v>
      </c>
      <c r="F146" s="4">
        <v>0</v>
      </c>
      <c r="G146" s="3">
        <v>4381299.04</v>
      </c>
      <c r="H146" s="4">
        <v>0</v>
      </c>
      <c r="I146" s="4">
        <v>0</v>
      </c>
      <c r="J146" s="4">
        <v>0</v>
      </c>
      <c r="K146" s="4">
        <v>0</v>
      </c>
      <c r="L146" s="3">
        <v>1501806.12</v>
      </c>
      <c r="M146" s="3">
        <v>88500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3">
        <v>168000</v>
      </c>
      <c r="T146" s="4">
        <v>0</v>
      </c>
      <c r="U146" s="4">
        <v>0</v>
      </c>
      <c r="V146" s="3">
        <v>3625772.72</v>
      </c>
      <c r="W146" s="4">
        <v>0</v>
      </c>
      <c r="X146" s="4">
        <v>0</v>
      </c>
      <c r="Y146" s="4">
        <v>0</v>
      </c>
      <c r="Z146" s="4">
        <v>0</v>
      </c>
      <c r="AA146" s="3">
        <v>165850</v>
      </c>
      <c r="AB146" s="4">
        <v>0</v>
      </c>
      <c r="AC146" s="4">
        <v>0</v>
      </c>
      <c r="AD146" s="3">
        <v>2171944.66</v>
      </c>
      <c r="AE146" s="4">
        <v>0</v>
      </c>
      <c r="AF146" s="3">
        <v>573955.83999999997</v>
      </c>
      <c r="AG146" s="4">
        <v>0</v>
      </c>
      <c r="AH146" s="4">
        <v>0</v>
      </c>
      <c r="AI146" s="3">
        <v>219000</v>
      </c>
      <c r="AJ146" s="4">
        <v>0</v>
      </c>
      <c r="AK146" s="3">
        <v>1981300</v>
      </c>
      <c r="AL146" s="3">
        <v>190545</v>
      </c>
      <c r="AM146" s="4">
        <v>0</v>
      </c>
      <c r="AN146" s="4">
        <v>0</v>
      </c>
      <c r="AO146" s="3">
        <v>219000</v>
      </c>
      <c r="AP146" s="3">
        <v>1404370.78</v>
      </c>
      <c r="AQ146" s="3">
        <v>164820</v>
      </c>
      <c r="AR146" s="3">
        <v>1828000</v>
      </c>
      <c r="AS146" s="3">
        <v>792690.35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3">
        <v>855621</v>
      </c>
      <c r="AZ146" s="4">
        <v>0</v>
      </c>
      <c r="BA146" s="3">
        <v>2070110.38</v>
      </c>
      <c r="BB146" s="3">
        <v>5791226.3799999999</v>
      </c>
      <c r="BC146" s="4">
        <v>0</v>
      </c>
      <c r="BD146" s="3">
        <v>3707167.35</v>
      </c>
      <c r="BE146" s="3">
        <v>3219550.8</v>
      </c>
      <c r="BF146" s="4">
        <v>0</v>
      </c>
      <c r="BG146" s="3">
        <v>12990</v>
      </c>
      <c r="BH146" s="4">
        <v>0</v>
      </c>
      <c r="BI146" s="3">
        <v>438000</v>
      </c>
      <c r="BJ146" s="4">
        <v>0</v>
      </c>
      <c r="BK146" s="4">
        <v>0</v>
      </c>
      <c r="BL146" s="3">
        <v>2115095.75</v>
      </c>
      <c r="BM146" s="3">
        <v>848580</v>
      </c>
      <c r="BN146" s="3">
        <v>668397.07999999996</v>
      </c>
      <c r="BO146" s="4">
        <v>0</v>
      </c>
      <c r="BP146" s="3">
        <v>638000.5</v>
      </c>
      <c r="BQ146" s="4">
        <v>0</v>
      </c>
      <c r="BR146" s="4">
        <v>0</v>
      </c>
      <c r="BS146" s="4">
        <v>0</v>
      </c>
      <c r="BT146" s="4">
        <v>0</v>
      </c>
      <c r="BU146" s="3">
        <v>4000000</v>
      </c>
      <c r="BV146" s="4">
        <v>0</v>
      </c>
      <c r="BW146" s="3">
        <v>230000</v>
      </c>
      <c r="BX146" s="4">
        <v>0</v>
      </c>
    </row>
    <row r="147" spans="1:76" x14ac:dyDescent="0.25">
      <c r="A147" s="2">
        <v>44834</v>
      </c>
      <c r="B147" t="s">
        <v>304</v>
      </c>
      <c r="C147" t="s">
        <v>305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3">
        <v>110199.3</v>
      </c>
      <c r="AB147" s="4">
        <v>0</v>
      </c>
      <c r="AC147" s="4">
        <v>0</v>
      </c>
      <c r="AD147" s="4">
        <v>0</v>
      </c>
      <c r="AE147" s="4">
        <v>0</v>
      </c>
      <c r="AF147" s="3">
        <v>62829.87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3">
        <v>35310</v>
      </c>
      <c r="BC147" s="4">
        <v>0</v>
      </c>
      <c r="BD147" s="3">
        <v>228873</v>
      </c>
      <c r="BE147" s="3">
        <v>95000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336461.5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</row>
    <row r="148" spans="1:76" x14ac:dyDescent="0.25">
      <c r="A148" s="2">
        <v>44834</v>
      </c>
      <c r="B148" t="s">
        <v>306</v>
      </c>
      <c r="C148" t="s">
        <v>307</v>
      </c>
      <c r="D148" s="3">
        <v>11136916.279999999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3">
        <v>707000</v>
      </c>
      <c r="M148" s="3">
        <v>4815430.0599999996</v>
      </c>
      <c r="N148" s="3">
        <v>3625500</v>
      </c>
      <c r="O148" s="4">
        <v>0</v>
      </c>
      <c r="P148" s="4">
        <v>0</v>
      </c>
      <c r="Q148" s="4">
        <v>0</v>
      </c>
      <c r="R148" s="4">
        <v>0</v>
      </c>
      <c r="S148" s="3">
        <v>2684537</v>
      </c>
      <c r="T148" s="4">
        <v>0</v>
      </c>
      <c r="U148" s="3">
        <v>1120000</v>
      </c>
      <c r="V148" s="4">
        <v>0</v>
      </c>
      <c r="W148" s="4">
        <v>0</v>
      </c>
      <c r="X148" s="4">
        <v>0</v>
      </c>
      <c r="Y148" s="3">
        <v>4074500</v>
      </c>
      <c r="Z148" s="3">
        <v>85000</v>
      </c>
      <c r="AA148" s="3">
        <v>3393500</v>
      </c>
      <c r="AB148" s="3">
        <v>360000</v>
      </c>
      <c r="AC148" s="4">
        <v>0</v>
      </c>
      <c r="AD148" s="3">
        <v>87750</v>
      </c>
      <c r="AE148" s="4">
        <v>0</v>
      </c>
      <c r="AF148" s="3">
        <v>5109933</v>
      </c>
      <c r="AG148" s="3">
        <v>2981018</v>
      </c>
      <c r="AH148" s="4">
        <v>0</v>
      </c>
      <c r="AI148" s="3">
        <v>3032060</v>
      </c>
      <c r="AJ148" s="3">
        <v>2495754</v>
      </c>
      <c r="AK148" s="3">
        <v>1034000</v>
      </c>
      <c r="AL148" s="3">
        <v>2860909</v>
      </c>
      <c r="AM148" s="4">
        <v>0</v>
      </c>
      <c r="AN148" s="3">
        <v>3343696</v>
      </c>
      <c r="AO148" s="3">
        <v>5284180</v>
      </c>
      <c r="AP148" s="3">
        <v>3223903</v>
      </c>
      <c r="AQ148" s="3">
        <v>4129190</v>
      </c>
      <c r="AR148" s="4">
        <v>0</v>
      </c>
      <c r="AS148" s="3">
        <v>72000</v>
      </c>
      <c r="AT148" s="3">
        <v>1411600</v>
      </c>
      <c r="AU148" s="4">
        <v>0</v>
      </c>
      <c r="AV148" s="4">
        <v>0</v>
      </c>
      <c r="AW148" s="4">
        <v>0</v>
      </c>
      <c r="AX148" s="3">
        <v>4212741</v>
      </c>
      <c r="AY148" s="3">
        <v>5598280</v>
      </c>
      <c r="AZ148" s="4">
        <v>0</v>
      </c>
      <c r="BA148" s="3">
        <v>914600</v>
      </c>
      <c r="BB148" s="3">
        <v>577100</v>
      </c>
      <c r="BC148" s="3">
        <v>242628.1</v>
      </c>
      <c r="BD148" s="3">
        <v>2935515</v>
      </c>
      <c r="BE148" s="3">
        <v>560000</v>
      </c>
      <c r="BF148" s="4">
        <v>0</v>
      </c>
      <c r="BG148" s="3">
        <v>114700</v>
      </c>
      <c r="BH148" s="3">
        <v>3203950</v>
      </c>
      <c r="BI148" s="3">
        <v>2063355</v>
      </c>
      <c r="BJ148" s="4">
        <v>0</v>
      </c>
      <c r="BK148" s="3">
        <v>1845400</v>
      </c>
      <c r="BL148" s="4">
        <v>0</v>
      </c>
      <c r="BM148" s="3">
        <v>4133894.75</v>
      </c>
      <c r="BN148" s="4">
        <v>0</v>
      </c>
      <c r="BO148" s="3">
        <v>589656</v>
      </c>
      <c r="BP148" s="4">
        <v>0</v>
      </c>
      <c r="BQ148" s="4">
        <v>0</v>
      </c>
      <c r="BR148" s="3">
        <v>947000</v>
      </c>
      <c r="BS148" s="4">
        <v>0</v>
      </c>
      <c r="BT148" s="4">
        <v>0</v>
      </c>
      <c r="BU148" s="3">
        <v>1895000</v>
      </c>
      <c r="BV148" s="4">
        <v>0</v>
      </c>
      <c r="BW148" s="3">
        <v>350000</v>
      </c>
      <c r="BX148" s="3">
        <v>449000</v>
      </c>
    </row>
    <row r="149" spans="1:76" x14ac:dyDescent="0.25">
      <c r="A149" s="2">
        <v>44834</v>
      </c>
      <c r="B149" t="s">
        <v>308</v>
      </c>
      <c r="C149" t="s">
        <v>309</v>
      </c>
      <c r="D149" s="3">
        <v>-150684991</v>
      </c>
      <c r="E149" s="3">
        <v>-34999999</v>
      </c>
      <c r="F149" s="3">
        <v>-9525726.7200000007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3">
        <v>-63924.6</v>
      </c>
      <c r="M149" s="3">
        <v>-16943821.210000001</v>
      </c>
      <c r="N149" s="3">
        <v>-4120584</v>
      </c>
      <c r="O149" s="4">
        <v>0</v>
      </c>
      <c r="P149" s="3">
        <v>-25328091.129999999</v>
      </c>
      <c r="Q149" s="4">
        <v>0</v>
      </c>
      <c r="R149" s="4">
        <v>0</v>
      </c>
      <c r="S149" s="3">
        <v>-23873619.870000001</v>
      </c>
      <c r="T149" s="3">
        <v>-3102720</v>
      </c>
      <c r="U149" s="3">
        <v>-29562810.649999999</v>
      </c>
      <c r="V149" s="3">
        <v>-8047353.4800000004</v>
      </c>
      <c r="W149" s="4">
        <v>0</v>
      </c>
      <c r="X149" s="3">
        <v>-974222.71</v>
      </c>
      <c r="Y149" s="3">
        <v>-43710872.909999996</v>
      </c>
      <c r="Z149" s="3">
        <v>-63688.02</v>
      </c>
      <c r="AA149" s="4">
        <v>0</v>
      </c>
      <c r="AB149" s="3">
        <v>-3832999</v>
      </c>
      <c r="AC149" s="4">
        <v>0</v>
      </c>
      <c r="AD149" s="4">
        <v>0</v>
      </c>
      <c r="AE149" s="3">
        <v>-37010.949999999997</v>
      </c>
      <c r="AF149" s="3">
        <v>-8933159.5299999993</v>
      </c>
      <c r="AG149" s="3">
        <v>-5259462.45</v>
      </c>
      <c r="AH149" s="3">
        <v>-467480</v>
      </c>
      <c r="AI149" s="3">
        <v>-7654587.79</v>
      </c>
      <c r="AJ149" s="3">
        <v>-5384295</v>
      </c>
      <c r="AK149" s="3">
        <v>-13348675.810000001</v>
      </c>
      <c r="AL149" s="3">
        <v>-2754400.15</v>
      </c>
      <c r="AM149" s="3">
        <v>-11177605.74</v>
      </c>
      <c r="AN149" s="3">
        <v>-14410327.220000001</v>
      </c>
      <c r="AO149" s="3">
        <v>-11918572.24</v>
      </c>
      <c r="AP149" s="3">
        <v>-9377039.8100000005</v>
      </c>
      <c r="AQ149" s="3">
        <v>-12516627.82</v>
      </c>
      <c r="AR149" s="4">
        <v>0</v>
      </c>
      <c r="AS149" s="3">
        <v>-222499.98</v>
      </c>
      <c r="AT149" s="3">
        <v>-3073344.81</v>
      </c>
      <c r="AU149" s="4">
        <v>0</v>
      </c>
      <c r="AV149" s="3">
        <v>-139566.20000000001</v>
      </c>
      <c r="AW149" s="3">
        <v>-2431206.7200000002</v>
      </c>
      <c r="AX149" s="4">
        <v>0</v>
      </c>
      <c r="AY149" s="3">
        <v>-12163377.060000001</v>
      </c>
      <c r="AZ149" s="3">
        <v>-8565782.8800000008</v>
      </c>
      <c r="BA149" s="3">
        <v>-3544201.2596999998</v>
      </c>
      <c r="BB149" s="3">
        <v>-33445394.329999998</v>
      </c>
      <c r="BC149" s="4">
        <v>0</v>
      </c>
      <c r="BD149" s="3">
        <v>-7750875.2599999998</v>
      </c>
      <c r="BE149" s="3">
        <v>-11328674.289999999</v>
      </c>
      <c r="BF149" s="3">
        <v>-17572979.760000002</v>
      </c>
      <c r="BG149" s="4">
        <v>0</v>
      </c>
      <c r="BH149" s="4">
        <v>0</v>
      </c>
      <c r="BI149" s="3">
        <v>-10914000</v>
      </c>
      <c r="BJ149" s="3">
        <v>-937668.72</v>
      </c>
      <c r="BK149" s="3">
        <v>-96810.89</v>
      </c>
      <c r="BL149" s="3">
        <v>-3200394.61</v>
      </c>
      <c r="BM149" s="3">
        <v>-6749990</v>
      </c>
      <c r="BN149" s="3">
        <v>-9672263.3699999992</v>
      </c>
      <c r="BO149" s="4">
        <v>0</v>
      </c>
      <c r="BP149" s="3">
        <v>-90320.91</v>
      </c>
      <c r="BQ149" s="3">
        <v>-9873516.1899999995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</row>
    <row r="150" spans="1:76" x14ac:dyDescent="0.25">
      <c r="A150" s="2">
        <v>44834</v>
      </c>
      <c r="B150" t="s">
        <v>310</v>
      </c>
      <c r="C150" t="s">
        <v>311</v>
      </c>
      <c r="D150" s="3">
        <v>-549428931.62</v>
      </c>
      <c r="E150" s="3">
        <v>-411769993</v>
      </c>
      <c r="F150" s="4">
        <v>0</v>
      </c>
      <c r="G150" s="3">
        <v>-18369309.239999998</v>
      </c>
      <c r="H150" s="4">
        <v>0</v>
      </c>
      <c r="I150" s="4">
        <v>0</v>
      </c>
      <c r="J150" s="4">
        <v>0</v>
      </c>
      <c r="K150" s="4">
        <v>0</v>
      </c>
      <c r="L150" s="3">
        <v>-133589.85</v>
      </c>
      <c r="M150" s="3">
        <v>-1995300.95</v>
      </c>
      <c r="N150" s="3">
        <v>-40850058</v>
      </c>
      <c r="O150" s="4">
        <v>0</v>
      </c>
      <c r="P150" s="3">
        <v>-42297229.289999999</v>
      </c>
      <c r="Q150" s="4">
        <v>0</v>
      </c>
      <c r="R150" s="4">
        <v>0</v>
      </c>
      <c r="S150" s="3">
        <v>-2386572.7200000002</v>
      </c>
      <c r="T150" s="4">
        <v>0</v>
      </c>
      <c r="U150" s="3">
        <v>-60585486.829999998</v>
      </c>
      <c r="V150" s="3">
        <v>-3756568.14</v>
      </c>
      <c r="W150" s="4">
        <v>0</v>
      </c>
      <c r="X150" s="4">
        <v>0</v>
      </c>
      <c r="Y150" s="3">
        <v>-2085327.57</v>
      </c>
      <c r="Z150" s="3">
        <v>-189708.75</v>
      </c>
      <c r="AA150" s="3">
        <v>-6957120.6399999997</v>
      </c>
      <c r="AB150" s="4">
        <v>0</v>
      </c>
      <c r="AC150" s="3">
        <v>-74602.11</v>
      </c>
      <c r="AD150" s="4">
        <v>0</v>
      </c>
      <c r="AE150" s="3">
        <v>-9195603</v>
      </c>
      <c r="AF150" s="3">
        <v>-5939665.0199999996</v>
      </c>
      <c r="AG150" s="3">
        <v>-8753428.4100000001</v>
      </c>
      <c r="AH150" s="3">
        <v>-1393031.89</v>
      </c>
      <c r="AI150" s="3">
        <v>-8372130.7699999996</v>
      </c>
      <c r="AJ150" s="3">
        <v>-16997445.59</v>
      </c>
      <c r="AK150" s="3">
        <v>-4359085.6500000004</v>
      </c>
      <c r="AL150" s="3">
        <v>-1100363.83</v>
      </c>
      <c r="AM150" s="3">
        <v>-18487819.449999999</v>
      </c>
      <c r="AN150" s="3">
        <v>-16639504.5</v>
      </c>
      <c r="AO150" s="3">
        <v>-14770706.84</v>
      </c>
      <c r="AP150" s="3">
        <v>-14389038.26</v>
      </c>
      <c r="AQ150" s="3">
        <v>-20474053.02</v>
      </c>
      <c r="AR150" s="4">
        <v>0</v>
      </c>
      <c r="AS150" s="3">
        <v>-661756.06999999995</v>
      </c>
      <c r="AT150" s="3">
        <v>-5197428.95</v>
      </c>
      <c r="AU150" s="3">
        <v>-1642804.98</v>
      </c>
      <c r="AV150" s="3">
        <v>-1612643.97</v>
      </c>
      <c r="AW150" s="4">
        <v>0</v>
      </c>
      <c r="AX150" s="3">
        <v>-21046.78</v>
      </c>
      <c r="AY150" s="3">
        <v>-299239.2</v>
      </c>
      <c r="AZ150" s="3">
        <v>-1363825.67</v>
      </c>
      <c r="BA150" s="3">
        <v>-13529612.130000001</v>
      </c>
      <c r="BB150" s="4">
        <v>0</v>
      </c>
      <c r="BC150" s="3">
        <v>-4764785.6100000003</v>
      </c>
      <c r="BD150" s="3">
        <v>-20323758.719999999</v>
      </c>
      <c r="BE150" s="4">
        <v>0</v>
      </c>
      <c r="BF150" s="3">
        <v>-154549.87</v>
      </c>
      <c r="BG150" s="4">
        <v>0</v>
      </c>
      <c r="BH150" s="4">
        <v>0</v>
      </c>
      <c r="BI150" s="4">
        <v>0</v>
      </c>
      <c r="BJ150" s="4">
        <v>0</v>
      </c>
      <c r="BK150" s="3">
        <v>-5948788.9299999997</v>
      </c>
      <c r="BL150" s="3">
        <v>-5653158.1699999999</v>
      </c>
      <c r="BM150" s="4">
        <v>0</v>
      </c>
      <c r="BN150" s="3">
        <v>-30123073.960000001</v>
      </c>
      <c r="BO150" s="4">
        <v>0</v>
      </c>
      <c r="BP150" s="3">
        <v>-196485.13</v>
      </c>
      <c r="BQ150" s="3">
        <v>-804212.04</v>
      </c>
      <c r="BR150" s="4">
        <v>0</v>
      </c>
      <c r="BS150" s="4">
        <v>0</v>
      </c>
      <c r="BT150" s="3">
        <v>-93457.88</v>
      </c>
      <c r="BU150" s="3">
        <v>-4840821.96</v>
      </c>
      <c r="BV150" s="4">
        <v>0</v>
      </c>
      <c r="BW150" s="3">
        <v>-175483.97</v>
      </c>
      <c r="BX150" s="4">
        <v>0</v>
      </c>
    </row>
    <row r="151" spans="1:76" x14ac:dyDescent="0.25">
      <c r="A151" s="2">
        <v>44834</v>
      </c>
      <c r="B151" t="s">
        <v>312</v>
      </c>
      <c r="C151" t="s">
        <v>313</v>
      </c>
      <c r="D151" s="3">
        <v>-18537920.109999999</v>
      </c>
      <c r="E151" s="3">
        <v>-24283598.82</v>
      </c>
      <c r="F151" s="4">
        <v>0</v>
      </c>
      <c r="G151" s="3">
        <v>-10816829.890000001</v>
      </c>
      <c r="H151" s="3">
        <v>-20955466.190000001</v>
      </c>
      <c r="I151" s="3">
        <v>-25069.47</v>
      </c>
      <c r="J151" s="4">
        <v>0</v>
      </c>
      <c r="K151" s="3">
        <v>-69342168.510000005</v>
      </c>
      <c r="L151" s="3">
        <v>-2008691.48</v>
      </c>
      <c r="M151" s="3">
        <v>-377536.15</v>
      </c>
      <c r="N151" s="3">
        <v>-404917</v>
      </c>
      <c r="O151" s="3">
        <v>-82158.899999999994</v>
      </c>
      <c r="P151" s="3">
        <v>-47300</v>
      </c>
      <c r="Q151" s="4">
        <v>0</v>
      </c>
      <c r="R151" s="3">
        <v>-215568960.02000001</v>
      </c>
      <c r="S151" s="3">
        <v>-904348.31</v>
      </c>
      <c r="T151" s="3">
        <v>-22356442.25</v>
      </c>
      <c r="U151" s="4">
        <v>0</v>
      </c>
      <c r="V151" s="3">
        <v>-14913277.130000001</v>
      </c>
      <c r="W151" s="4">
        <v>0</v>
      </c>
      <c r="X151" s="3">
        <v>-510184.5797</v>
      </c>
      <c r="Y151" s="4">
        <v>0</v>
      </c>
      <c r="Z151" s="4">
        <v>0</v>
      </c>
      <c r="AA151" s="3">
        <v>-3145308.42</v>
      </c>
      <c r="AB151" s="3">
        <v>-34535203.509999998</v>
      </c>
      <c r="AC151" s="3">
        <v>-193094.75</v>
      </c>
      <c r="AD151" s="4">
        <v>0</v>
      </c>
      <c r="AE151" s="3">
        <v>-31703535.41</v>
      </c>
      <c r="AF151" s="3">
        <v>-4793730.68</v>
      </c>
      <c r="AG151" s="3">
        <v>-1919742.4</v>
      </c>
      <c r="AH151" s="3">
        <v>-1970800.55</v>
      </c>
      <c r="AI151" s="3">
        <v>-3275631.69</v>
      </c>
      <c r="AJ151" s="3">
        <v>-6322781</v>
      </c>
      <c r="AK151" s="3">
        <v>-2117524.0299999998</v>
      </c>
      <c r="AL151" s="3">
        <v>-17934344.16</v>
      </c>
      <c r="AM151" s="3">
        <v>-4032817.41</v>
      </c>
      <c r="AN151" s="3">
        <v>-4674171.67</v>
      </c>
      <c r="AO151" s="4">
        <v>0</v>
      </c>
      <c r="AP151" s="3">
        <v>-770398.52</v>
      </c>
      <c r="AQ151" s="3">
        <v>-5321151.58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3">
        <v>-8223110.3399999999</v>
      </c>
      <c r="AX151" s="3">
        <v>-3444504.6</v>
      </c>
      <c r="AY151" s="3">
        <v>-98559461.099999994</v>
      </c>
      <c r="AZ151" s="4">
        <v>0</v>
      </c>
      <c r="BA151" s="3">
        <v>-11494706.76</v>
      </c>
      <c r="BB151" s="3">
        <v>-12869522.869999999</v>
      </c>
      <c r="BC151" s="3">
        <v>-997915.98</v>
      </c>
      <c r="BD151" s="3">
        <v>-73435134.349999994</v>
      </c>
      <c r="BE151" s="3">
        <v>-26106052.530000001</v>
      </c>
      <c r="BF151" s="3">
        <v>-173624.31</v>
      </c>
      <c r="BG151" s="3">
        <v>-18905178.82</v>
      </c>
      <c r="BH151" s="3">
        <v>-22800258.420000002</v>
      </c>
      <c r="BI151" s="3">
        <v>-20300620.670000002</v>
      </c>
      <c r="BJ151" s="3">
        <v>-2221992.98</v>
      </c>
      <c r="BK151" s="3">
        <v>-116520.26</v>
      </c>
      <c r="BL151" s="3">
        <v>-3355539.05</v>
      </c>
      <c r="BM151" s="3">
        <v>-5512911.1100000003</v>
      </c>
      <c r="BN151" s="3">
        <v>-921429.8</v>
      </c>
      <c r="BO151" s="3">
        <v>-771918.6</v>
      </c>
      <c r="BP151" s="3">
        <v>-661426.25</v>
      </c>
      <c r="BQ151" s="3">
        <v>-11525259.57</v>
      </c>
      <c r="BR151" s="3">
        <v>-19100230.059999999</v>
      </c>
      <c r="BS151" s="4">
        <v>0</v>
      </c>
      <c r="BT151" s="3">
        <v>-155409.01</v>
      </c>
      <c r="BU151" s="3">
        <v>-9382839.5600000005</v>
      </c>
      <c r="BV151" s="3">
        <v>-121763.76</v>
      </c>
      <c r="BW151" s="3">
        <v>-241786.99</v>
      </c>
      <c r="BX151" s="3">
        <v>-881444.68</v>
      </c>
    </row>
    <row r="152" spans="1:76" x14ac:dyDescent="0.25">
      <c r="A152" s="2">
        <v>44834</v>
      </c>
      <c r="B152" t="s">
        <v>314</v>
      </c>
      <c r="C152" t="s">
        <v>315</v>
      </c>
      <c r="D152" s="3">
        <v>-269999</v>
      </c>
      <c r="E152" s="3">
        <v>-2072892.5</v>
      </c>
      <c r="F152" s="4">
        <v>0</v>
      </c>
      <c r="G152" s="3">
        <v>-2157033.79</v>
      </c>
      <c r="H152" s="3">
        <v>-299999</v>
      </c>
      <c r="I152" s="4">
        <v>0</v>
      </c>
      <c r="J152" s="4">
        <v>0</v>
      </c>
      <c r="K152" s="3">
        <v>-3062655.55</v>
      </c>
      <c r="L152" s="3">
        <v>-4800463.7300000004</v>
      </c>
      <c r="M152" s="3">
        <v>-2495816.1</v>
      </c>
      <c r="N152" s="3">
        <v>-1009398</v>
      </c>
      <c r="O152" s="4">
        <v>0</v>
      </c>
      <c r="P152" s="4">
        <v>0</v>
      </c>
      <c r="Q152" s="4">
        <v>0</v>
      </c>
      <c r="R152" s="3">
        <v>-17682294.149999999</v>
      </c>
      <c r="S152" s="3">
        <v>-2094820.82</v>
      </c>
      <c r="T152" s="4">
        <v>0</v>
      </c>
      <c r="U152" s="4">
        <v>0</v>
      </c>
      <c r="V152" s="3">
        <v>-2165115.37</v>
      </c>
      <c r="W152" s="4">
        <v>0</v>
      </c>
      <c r="X152" s="3">
        <v>-539994.30000000005</v>
      </c>
      <c r="Y152" s="4">
        <v>0</v>
      </c>
      <c r="Z152" s="4">
        <v>0</v>
      </c>
      <c r="AA152" s="3">
        <v>-7859212.3300000001</v>
      </c>
      <c r="AB152" s="3">
        <v>-1871239.42</v>
      </c>
      <c r="AC152" s="3">
        <v>-174689.6</v>
      </c>
      <c r="AD152" s="4">
        <v>0</v>
      </c>
      <c r="AE152" s="3">
        <v>-7378919.8399999999</v>
      </c>
      <c r="AF152" s="3">
        <v>-2278049.5</v>
      </c>
      <c r="AG152" s="3">
        <v>-1454578.88</v>
      </c>
      <c r="AH152" s="3">
        <v>-5512561.6799999997</v>
      </c>
      <c r="AI152" s="3">
        <v>-1109459.77</v>
      </c>
      <c r="AJ152" s="3">
        <v>-2613424.46</v>
      </c>
      <c r="AK152" s="3">
        <v>-4902413.37</v>
      </c>
      <c r="AL152" s="3">
        <v>-7337788.0999999996</v>
      </c>
      <c r="AM152" s="3">
        <v>-271418.84999999998</v>
      </c>
      <c r="AN152" s="3">
        <v>-931299.6</v>
      </c>
      <c r="AO152" s="3">
        <v>-6404340.8899999997</v>
      </c>
      <c r="AP152" s="3">
        <v>-1505362.18</v>
      </c>
      <c r="AQ152" s="3">
        <v>-92149.92</v>
      </c>
      <c r="AR152" s="4">
        <v>0</v>
      </c>
      <c r="AS152" s="3">
        <v>-2234932.4900000002</v>
      </c>
      <c r="AT152" s="4">
        <v>0</v>
      </c>
      <c r="AU152" s="3">
        <v>-246844.86</v>
      </c>
      <c r="AV152" s="3">
        <v>-188759.36</v>
      </c>
      <c r="AW152" s="3">
        <v>-3637878.42</v>
      </c>
      <c r="AX152" s="4">
        <v>0</v>
      </c>
      <c r="AY152" s="4">
        <v>0</v>
      </c>
      <c r="AZ152" s="3">
        <v>-1333652.5</v>
      </c>
      <c r="BA152" s="3">
        <v>-18372228.07</v>
      </c>
      <c r="BB152" s="3">
        <v>-4436509.7</v>
      </c>
      <c r="BC152" s="3">
        <v>-324251.7</v>
      </c>
      <c r="BD152" s="3">
        <v>-2896740.65</v>
      </c>
      <c r="BE152" s="3">
        <v>-1075216.07</v>
      </c>
      <c r="BF152" s="4">
        <v>0</v>
      </c>
      <c r="BG152" s="4">
        <v>0</v>
      </c>
      <c r="BH152" s="3">
        <v>-2661722.13</v>
      </c>
      <c r="BI152" s="3">
        <v>-865820.84</v>
      </c>
      <c r="BJ152" s="3">
        <v>-2243883.77</v>
      </c>
      <c r="BK152" s="3">
        <v>-59469.97</v>
      </c>
      <c r="BL152" s="3">
        <v>-1728978.29</v>
      </c>
      <c r="BM152" s="3">
        <v>-413245.1</v>
      </c>
      <c r="BN152" s="3">
        <v>-734857.74</v>
      </c>
      <c r="BO152" s="3">
        <v>-229960.9</v>
      </c>
      <c r="BP152" s="3">
        <v>-309999</v>
      </c>
      <c r="BQ152" s="3">
        <v>-1164280.8799999999</v>
      </c>
      <c r="BR152" s="3">
        <v>-7136179.4000000004</v>
      </c>
      <c r="BS152" s="4">
        <v>0</v>
      </c>
      <c r="BT152" s="4">
        <v>0</v>
      </c>
      <c r="BU152" s="3">
        <v>-318105.21000000002</v>
      </c>
      <c r="BV152" s="3">
        <v>-885598.98</v>
      </c>
      <c r="BW152" s="3">
        <v>-315973.77</v>
      </c>
      <c r="BX152" s="4">
        <v>0</v>
      </c>
    </row>
    <row r="153" spans="1:76" x14ac:dyDescent="0.25">
      <c r="A153" s="2">
        <v>44834</v>
      </c>
      <c r="B153" t="s">
        <v>316</v>
      </c>
      <c r="C153" t="s">
        <v>317</v>
      </c>
      <c r="D153" s="3">
        <v>-129999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3">
        <v>-45194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3">
        <v>-523346.85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3">
        <v>-797189.33</v>
      </c>
      <c r="AB153" s="4">
        <v>0</v>
      </c>
      <c r="AC153" s="4">
        <v>0</v>
      </c>
      <c r="AD153" s="4">
        <v>0</v>
      </c>
      <c r="AE153" s="3">
        <v>-27225.19</v>
      </c>
      <c r="AF153" s="3">
        <v>-3219.51</v>
      </c>
      <c r="AG153" s="3">
        <v>-699999</v>
      </c>
      <c r="AH153" s="4">
        <v>0</v>
      </c>
      <c r="AI153" s="3">
        <v>-1296899</v>
      </c>
      <c r="AJ153" s="4">
        <v>0</v>
      </c>
      <c r="AK153" s="4">
        <v>0</v>
      </c>
      <c r="AL153" s="3">
        <v>-1460799</v>
      </c>
      <c r="AM153" s="4">
        <v>0</v>
      </c>
      <c r="AN153" s="3">
        <v>-1261499</v>
      </c>
      <c r="AO153" s="3">
        <v>-1302559</v>
      </c>
      <c r="AP153" s="3">
        <v>-1283466</v>
      </c>
      <c r="AQ153" s="3">
        <v>-735775</v>
      </c>
      <c r="AR153" s="4">
        <v>0</v>
      </c>
      <c r="AS153" s="3">
        <v>-34485.660000000003</v>
      </c>
      <c r="AT153" s="3">
        <v>-993999</v>
      </c>
      <c r="AU153" s="4">
        <v>0</v>
      </c>
      <c r="AV153" s="4">
        <v>0</v>
      </c>
      <c r="AW153" s="4">
        <v>0</v>
      </c>
      <c r="AX153" s="3">
        <v>-1130077</v>
      </c>
      <c r="AY153" s="3">
        <v>-1200998</v>
      </c>
      <c r="AZ153" s="4">
        <v>0</v>
      </c>
      <c r="BA153" s="4">
        <v>0</v>
      </c>
      <c r="BB153" s="3">
        <v>-2159138</v>
      </c>
      <c r="BC153" s="4">
        <v>0</v>
      </c>
      <c r="BD153" s="3">
        <v>-1417176.3</v>
      </c>
      <c r="BE153" s="3">
        <v>-1051069.42</v>
      </c>
      <c r="BF153" s="4">
        <v>0</v>
      </c>
      <c r="BG153" s="3">
        <v>-1443828.92</v>
      </c>
      <c r="BH153" s="3">
        <v>-87160.89</v>
      </c>
      <c r="BI153" s="3">
        <v>-847799</v>
      </c>
      <c r="BJ153" s="4">
        <v>0</v>
      </c>
      <c r="BK153" s="4">
        <v>0</v>
      </c>
      <c r="BL153" s="3">
        <v>-2506471</v>
      </c>
      <c r="BM153" s="3">
        <v>-65269</v>
      </c>
      <c r="BN153" s="4">
        <v>0</v>
      </c>
      <c r="BO153" s="3">
        <v>-95229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3">
        <v>-7463.71</v>
      </c>
      <c r="BV153" s="4">
        <v>0</v>
      </c>
      <c r="BW153" s="3">
        <v>-285.33</v>
      </c>
      <c r="BX153" s="4">
        <v>0</v>
      </c>
    </row>
    <row r="154" spans="1:76" x14ac:dyDescent="0.25">
      <c r="A154" s="2">
        <v>44834</v>
      </c>
      <c r="B154" t="s">
        <v>318</v>
      </c>
      <c r="C154" t="s">
        <v>319</v>
      </c>
      <c r="D154" s="3">
        <v>-19482404.32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-2535954.71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>
        <v>-1055953.6100000001</v>
      </c>
      <c r="T154" s="4">
        <v>0</v>
      </c>
      <c r="U154" s="4">
        <v>0</v>
      </c>
      <c r="V154" s="3">
        <v>-1270941.51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3">
        <v>-183465.79</v>
      </c>
      <c r="AF154" s="4">
        <v>0</v>
      </c>
      <c r="AG154" s="4">
        <v>0</v>
      </c>
      <c r="AH154" s="3">
        <v>-372672.1</v>
      </c>
      <c r="AI154" s="3">
        <v>-931899</v>
      </c>
      <c r="AJ154" s="3">
        <v>-4673711.55</v>
      </c>
      <c r="AK154" s="3">
        <v>-5127341.12</v>
      </c>
      <c r="AL154" s="3">
        <v>-3222774.8</v>
      </c>
      <c r="AM154" s="3">
        <v>-4199999</v>
      </c>
      <c r="AN154" s="3">
        <v>-4999999</v>
      </c>
      <c r="AO154" s="4">
        <v>0</v>
      </c>
      <c r="AP154" s="3">
        <v>-4199999</v>
      </c>
      <c r="AQ154" s="3">
        <v>-6026242</v>
      </c>
      <c r="AR154" s="4">
        <v>0</v>
      </c>
      <c r="AS154" s="3">
        <v>-68520.59</v>
      </c>
      <c r="AT154" s="3">
        <v>-4916402.0199999996</v>
      </c>
      <c r="AU154" s="4">
        <v>0</v>
      </c>
      <c r="AV154" s="4">
        <v>0</v>
      </c>
      <c r="AW154" s="4">
        <v>0</v>
      </c>
      <c r="AX154" s="3">
        <v>-701863</v>
      </c>
      <c r="AY154" s="3">
        <v>-2934099</v>
      </c>
      <c r="AZ154" s="4">
        <v>0</v>
      </c>
      <c r="BA154" s="4">
        <v>0</v>
      </c>
      <c r="BB154" s="3">
        <v>-182328</v>
      </c>
      <c r="BC154" s="3">
        <v>-375007.77</v>
      </c>
      <c r="BD154" s="3">
        <v>-259643.34</v>
      </c>
      <c r="BE154" s="3">
        <v>-84065</v>
      </c>
      <c r="BF154" s="4">
        <v>0</v>
      </c>
      <c r="BG154" s="4">
        <v>0</v>
      </c>
      <c r="BH154" s="3">
        <v>-122057</v>
      </c>
      <c r="BI154" s="3">
        <v>-713999</v>
      </c>
      <c r="BJ154" s="4">
        <v>0</v>
      </c>
      <c r="BK154" s="4">
        <v>0</v>
      </c>
      <c r="BL154" s="4">
        <v>0</v>
      </c>
      <c r="BM154" s="3">
        <v>-191605.94</v>
      </c>
      <c r="BN154" s="3">
        <v>-233041.51</v>
      </c>
      <c r="BO154" s="4">
        <v>0</v>
      </c>
      <c r="BP154" s="4">
        <v>0</v>
      </c>
      <c r="BQ154" s="3">
        <v>-3931134.25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3">
        <v>-10331.27</v>
      </c>
      <c r="BX154" s="4">
        <v>0</v>
      </c>
    </row>
    <row r="155" spans="1:76" x14ac:dyDescent="0.25">
      <c r="A155" s="2">
        <v>44834</v>
      </c>
      <c r="B155" t="s">
        <v>320</v>
      </c>
      <c r="C155" t="s">
        <v>321</v>
      </c>
      <c r="D155" s="3">
        <v>-2128185.2000000002</v>
      </c>
      <c r="E155" s="4">
        <v>0</v>
      </c>
      <c r="F155" s="4">
        <v>0</v>
      </c>
      <c r="G155" s="3">
        <v>-3164180.45</v>
      </c>
      <c r="H155" s="4">
        <v>0</v>
      </c>
      <c r="I155" s="4">
        <v>0</v>
      </c>
      <c r="J155" s="4">
        <v>0</v>
      </c>
      <c r="K155" s="4">
        <v>0</v>
      </c>
      <c r="L155" s="3">
        <v>-989280.65</v>
      </c>
      <c r="M155" s="3">
        <v>-88499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>
        <v>-167999</v>
      </c>
      <c r="T155" s="4">
        <v>0</v>
      </c>
      <c r="U155" s="4">
        <v>0</v>
      </c>
      <c r="V155" s="3">
        <v>-2112012.29</v>
      </c>
      <c r="W155" s="4">
        <v>0</v>
      </c>
      <c r="X155" s="4">
        <v>0</v>
      </c>
      <c r="Y155" s="4">
        <v>0</v>
      </c>
      <c r="Z155" s="4">
        <v>0</v>
      </c>
      <c r="AA155" s="3">
        <v>-89603.9</v>
      </c>
      <c r="AB155" s="4">
        <v>0</v>
      </c>
      <c r="AC155" s="4">
        <v>0</v>
      </c>
      <c r="AD155" s="4">
        <v>0</v>
      </c>
      <c r="AE155" s="3">
        <v>-561624</v>
      </c>
      <c r="AF155" s="3">
        <v>-593087.67000000004</v>
      </c>
      <c r="AG155" s="4">
        <v>0</v>
      </c>
      <c r="AH155" s="4">
        <v>0</v>
      </c>
      <c r="AI155" s="3">
        <v>-218999</v>
      </c>
      <c r="AJ155" s="4">
        <v>0</v>
      </c>
      <c r="AK155" s="3">
        <v>-933922.41</v>
      </c>
      <c r="AL155" s="3">
        <v>-93096.23</v>
      </c>
      <c r="AM155" s="4">
        <v>0</v>
      </c>
      <c r="AN155" s="4">
        <v>0</v>
      </c>
      <c r="AO155" s="3">
        <v>-218999</v>
      </c>
      <c r="AP155" s="3">
        <v>-861805</v>
      </c>
      <c r="AQ155" s="3">
        <v>-164819</v>
      </c>
      <c r="AR155" s="3">
        <v>-908156.58</v>
      </c>
      <c r="AS155" s="3">
        <v>-617100.96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3">
        <v>-855619</v>
      </c>
      <c r="AZ155" s="4">
        <v>0</v>
      </c>
      <c r="BA155" s="3">
        <v>-956066.93</v>
      </c>
      <c r="BB155" s="3">
        <v>-3972157.33</v>
      </c>
      <c r="BC155" s="4">
        <v>0</v>
      </c>
      <c r="BD155" s="3">
        <v>-2070689</v>
      </c>
      <c r="BE155" s="3">
        <v>-2978337.26</v>
      </c>
      <c r="BF155" s="4">
        <v>0</v>
      </c>
      <c r="BG155" s="3">
        <v>-12989</v>
      </c>
      <c r="BH155" s="4">
        <v>0</v>
      </c>
      <c r="BI155" s="3">
        <v>-437999</v>
      </c>
      <c r="BJ155" s="4">
        <v>0</v>
      </c>
      <c r="BK155" s="4">
        <v>0</v>
      </c>
      <c r="BL155" s="3">
        <v>-931925.26</v>
      </c>
      <c r="BM155" s="3">
        <v>-420023.55</v>
      </c>
      <c r="BN155" s="3">
        <v>-469707.42</v>
      </c>
      <c r="BO155" s="4">
        <v>0</v>
      </c>
      <c r="BP155" s="3">
        <v>-437801.67</v>
      </c>
      <c r="BQ155" s="4">
        <v>0</v>
      </c>
      <c r="BR155" s="4">
        <v>0</v>
      </c>
      <c r="BS155" s="4">
        <v>0</v>
      </c>
      <c r="BT155" s="4">
        <v>0</v>
      </c>
      <c r="BU155" s="3">
        <v>-1889315.07</v>
      </c>
      <c r="BV155" s="4">
        <v>0</v>
      </c>
      <c r="BW155" s="3">
        <v>-52763.24</v>
      </c>
      <c r="BX155" s="4">
        <v>0</v>
      </c>
    </row>
    <row r="156" spans="1:76" x14ac:dyDescent="0.25">
      <c r="A156" s="2">
        <v>44834</v>
      </c>
      <c r="B156" t="s">
        <v>322</v>
      </c>
      <c r="C156" t="s">
        <v>323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3">
        <v>-59597.66</v>
      </c>
      <c r="AB156" s="4">
        <v>0</v>
      </c>
      <c r="AC156" s="4">
        <v>0</v>
      </c>
      <c r="AD156" s="4">
        <v>0</v>
      </c>
      <c r="AE156" s="4">
        <v>0</v>
      </c>
      <c r="AF156" s="3">
        <v>-64925.09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3">
        <v>-35309</v>
      </c>
      <c r="BC156" s="4">
        <v>0</v>
      </c>
      <c r="BD156" s="3">
        <v>-201056.2</v>
      </c>
      <c r="BE156" s="3">
        <v>-94999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-250547.85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</row>
    <row r="157" spans="1:76" x14ac:dyDescent="0.25">
      <c r="A157" s="2">
        <v>44834</v>
      </c>
      <c r="B157" t="s">
        <v>324</v>
      </c>
      <c r="C157" t="s">
        <v>325</v>
      </c>
      <c r="D157" s="3">
        <v>-11136904.279999999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3">
        <v>-168827.73</v>
      </c>
      <c r="M157" s="3">
        <v>-4795806.9400000004</v>
      </c>
      <c r="N157" s="3">
        <v>-2816964</v>
      </c>
      <c r="O157" s="4">
        <v>0</v>
      </c>
      <c r="P157" s="4">
        <v>0</v>
      </c>
      <c r="Q157" s="4">
        <v>0</v>
      </c>
      <c r="R157" s="4">
        <v>0</v>
      </c>
      <c r="S157" s="3">
        <v>-2654596.08</v>
      </c>
      <c r="T157" s="4">
        <v>0</v>
      </c>
      <c r="U157" s="3">
        <v>-896000</v>
      </c>
      <c r="V157" s="4">
        <v>0</v>
      </c>
      <c r="W157" s="4">
        <v>0</v>
      </c>
      <c r="X157" s="4">
        <v>0</v>
      </c>
      <c r="Y157" s="3">
        <v>-1763094.38</v>
      </c>
      <c r="Z157" s="3">
        <v>-17768.22</v>
      </c>
      <c r="AA157" s="3">
        <v>-717748.07</v>
      </c>
      <c r="AB157" s="3">
        <v>-105028.65</v>
      </c>
      <c r="AC157" s="4">
        <v>0</v>
      </c>
      <c r="AD157" s="4">
        <v>0</v>
      </c>
      <c r="AE157" s="4">
        <v>0</v>
      </c>
      <c r="AF157" s="3">
        <v>-4752663.41</v>
      </c>
      <c r="AG157" s="3">
        <v>-2981010</v>
      </c>
      <c r="AH157" s="4">
        <v>0</v>
      </c>
      <c r="AI157" s="3">
        <v>-2559804.91</v>
      </c>
      <c r="AJ157" s="3">
        <v>-1418496.95</v>
      </c>
      <c r="AK157" s="3">
        <v>-1033995</v>
      </c>
      <c r="AL157" s="3">
        <v>-2568974.69</v>
      </c>
      <c r="AM157" s="4">
        <v>0</v>
      </c>
      <c r="AN157" s="3">
        <v>-3343692</v>
      </c>
      <c r="AO157" s="3">
        <v>-4672068.57</v>
      </c>
      <c r="AP157" s="3">
        <v>-3088179.59</v>
      </c>
      <c r="AQ157" s="3">
        <v>-3988905.04</v>
      </c>
      <c r="AR157" s="4">
        <v>0</v>
      </c>
      <c r="AS157" s="3">
        <v>-31903.119999999999</v>
      </c>
      <c r="AT157" s="3">
        <v>-1278772.58</v>
      </c>
      <c r="AU157" s="4">
        <v>0</v>
      </c>
      <c r="AV157" s="4">
        <v>0</v>
      </c>
      <c r="AW157" s="4">
        <v>0</v>
      </c>
      <c r="AX157" s="3">
        <v>-4212191.3099999996</v>
      </c>
      <c r="AY157" s="3">
        <v>-5598279</v>
      </c>
      <c r="AZ157" s="4">
        <v>0</v>
      </c>
      <c r="BA157" s="3">
        <v>-203327.01</v>
      </c>
      <c r="BB157" s="3">
        <v>-389215.67</v>
      </c>
      <c r="BC157" s="3">
        <v>-127900.89</v>
      </c>
      <c r="BD157" s="3">
        <v>-1029228.13</v>
      </c>
      <c r="BE157" s="3">
        <v>-559845.57999999996</v>
      </c>
      <c r="BF157" s="4">
        <v>0</v>
      </c>
      <c r="BG157" s="3">
        <v>-36389.440000000002</v>
      </c>
      <c r="BH157" s="3">
        <v>-1458381.92</v>
      </c>
      <c r="BI157" s="3">
        <v>-2063354</v>
      </c>
      <c r="BJ157" s="4">
        <v>0</v>
      </c>
      <c r="BK157" s="3">
        <v>-188210.02</v>
      </c>
      <c r="BL157" s="4">
        <v>0</v>
      </c>
      <c r="BM157" s="3">
        <v>-3223311.14</v>
      </c>
      <c r="BN157" s="4">
        <v>0</v>
      </c>
      <c r="BO157" s="3">
        <v>-589655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3">
        <v>-205179.18</v>
      </c>
      <c r="BV157" s="4">
        <v>0</v>
      </c>
      <c r="BW157" s="3">
        <v>-13041.06</v>
      </c>
      <c r="BX157" s="4">
        <v>0</v>
      </c>
    </row>
    <row r="158" spans="1:76" x14ac:dyDescent="0.25">
      <c r="A158" s="2">
        <v>44834</v>
      </c>
      <c r="B158" t="s">
        <v>1537</v>
      </c>
      <c r="C158" t="s">
        <v>1538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3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</row>
    <row r="159" spans="1:76" x14ac:dyDescent="0.25">
      <c r="A159" s="2">
        <v>44834</v>
      </c>
      <c r="B159" t="s">
        <v>326</v>
      </c>
      <c r="C159" t="s">
        <v>327</v>
      </c>
      <c r="D159" s="4">
        <v>0</v>
      </c>
      <c r="E159" s="3">
        <v>24414334.600000001</v>
      </c>
      <c r="F159" s="3">
        <v>11365052.5</v>
      </c>
      <c r="G159" s="3">
        <v>31450111.940000001</v>
      </c>
      <c r="H159" s="3">
        <v>31335169.300000001</v>
      </c>
      <c r="I159" s="3">
        <v>17771952.27</v>
      </c>
      <c r="J159" s="3">
        <v>53321358.200000003</v>
      </c>
      <c r="K159" s="3">
        <v>3980327.49</v>
      </c>
      <c r="L159" s="3">
        <v>1670495.88</v>
      </c>
      <c r="M159" s="3">
        <v>4279750.9400000004</v>
      </c>
      <c r="N159" s="3">
        <v>634625.4</v>
      </c>
      <c r="O159" s="3">
        <v>595667.62</v>
      </c>
      <c r="P159" s="3">
        <v>4402971</v>
      </c>
      <c r="Q159" s="3">
        <v>196350</v>
      </c>
      <c r="R159" s="3">
        <v>13794540.83</v>
      </c>
      <c r="S159" s="4">
        <v>0</v>
      </c>
      <c r="T159" s="3">
        <v>70300</v>
      </c>
      <c r="U159" s="3">
        <v>17312975</v>
      </c>
      <c r="V159" s="3">
        <v>2354914.6</v>
      </c>
      <c r="W159" s="3">
        <v>450355</v>
      </c>
      <c r="X159" s="3">
        <v>4658411.79</v>
      </c>
      <c r="Y159" s="3">
        <v>316525</v>
      </c>
      <c r="Z159" s="3">
        <v>13351526.07</v>
      </c>
      <c r="AA159" s="3">
        <v>1022299</v>
      </c>
      <c r="AB159" s="3">
        <v>922703.7</v>
      </c>
      <c r="AC159" s="3">
        <v>3725944</v>
      </c>
      <c r="AD159" s="4">
        <v>0</v>
      </c>
      <c r="AE159" s="4">
        <v>0</v>
      </c>
      <c r="AF159" s="4">
        <v>0</v>
      </c>
      <c r="AG159" s="3">
        <v>37000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3">
        <v>755614.67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3">
        <v>70000</v>
      </c>
      <c r="AX159" s="3">
        <v>28100</v>
      </c>
      <c r="AY159" s="4">
        <v>0</v>
      </c>
      <c r="AZ159" s="4">
        <v>0</v>
      </c>
      <c r="BA159" s="4">
        <v>0</v>
      </c>
      <c r="BB159" s="4">
        <v>0</v>
      </c>
      <c r="BC159" s="3">
        <v>0</v>
      </c>
      <c r="BD159" s="4">
        <v>0</v>
      </c>
      <c r="BE159" s="3">
        <v>378352</v>
      </c>
      <c r="BF159" s="3">
        <v>513814</v>
      </c>
      <c r="BG159" s="3">
        <v>786425</v>
      </c>
      <c r="BH159" s="4">
        <v>0</v>
      </c>
      <c r="BI159" s="4">
        <v>0</v>
      </c>
      <c r="BJ159" s="3">
        <v>1829867</v>
      </c>
      <c r="BK159" s="3">
        <v>710886</v>
      </c>
      <c r="BL159" s="3">
        <v>1031300</v>
      </c>
      <c r="BM159" s="3">
        <v>1885700</v>
      </c>
      <c r="BN159" s="3">
        <v>5264820.3600000003</v>
      </c>
      <c r="BO159" s="3">
        <v>200042</v>
      </c>
      <c r="BP159" s="4">
        <v>0</v>
      </c>
      <c r="BQ159" s="3">
        <v>1760586.7</v>
      </c>
      <c r="BR159" s="4">
        <v>0</v>
      </c>
      <c r="BS159" s="4">
        <v>0</v>
      </c>
      <c r="BT159" s="3">
        <v>454950</v>
      </c>
      <c r="BU159" s="4">
        <v>0</v>
      </c>
      <c r="BV159" s="3">
        <v>19800</v>
      </c>
      <c r="BW159" s="3">
        <v>13500</v>
      </c>
      <c r="BX159" s="4">
        <v>0</v>
      </c>
    </row>
    <row r="160" spans="1:76" x14ac:dyDescent="0.25">
      <c r="A160" s="2">
        <v>44834</v>
      </c>
      <c r="B160" t="s">
        <v>328</v>
      </c>
      <c r="C160" t="s">
        <v>329</v>
      </c>
      <c r="D160" s="4">
        <v>0</v>
      </c>
      <c r="E160" s="4">
        <v>0</v>
      </c>
      <c r="F160" s="3">
        <v>0</v>
      </c>
      <c r="G160" s="3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3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</row>
    <row r="161" spans="1:76" x14ac:dyDescent="0.25">
      <c r="A161" s="2">
        <v>44834</v>
      </c>
      <c r="B161" t="s">
        <v>330</v>
      </c>
      <c r="C161" t="s">
        <v>331</v>
      </c>
      <c r="D161" s="4">
        <v>0</v>
      </c>
      <c r="E161" s="3">
        <v>-12164506.65</v>
      </c>
      <c r="F161" s="3">
        <v>-4528048.4400000004</v>
      </c>
      <c r="G161" s="3">
        <v>-25148769.399999999</v>
      </c>
      <c r="H161" s="3">
        <v>-28302379.440000001</v>
      </c>
      <c r="I161" s="3">
        <v>-17023509.760000002</v>
      </c>
      <c r="J161" s="3">
        <v>-31200892.359999999</v>
      </c>
      <c r="K161" s="3">
        <v>-3980246.49</v>
      </c>
      <c r="L161" s="3">
        <v>-1670440.88</v>
      </c>
      <c r="M161" s="3">
        <v>-4279585.9400000004</v>
      </c>
      <c r="N161" s="3">
        <v>-634598</v>
      </c>
      <c r="O161" s="3">
        <v>-595651.62</v>
      </c>
      <c r="P161" s="3">
        <v>-4402888</v>
      </c>
      <c r="Q161" s="3">
        <v>-173851.2</v>
      </c>
      <c r="R161" s="3">
        <v>-1856004.97</v>
      </c>
      <c r="S161" s="4">
        <v>0</v>
      </c>
      <c r="T161" s="3">
        <v>-70257</v>
      </c>
      <c r="U161" s="3">
        <v>-17312834</v>
      </c>
      <c r="V161" s="3">
        <v>-2354895.6</v>
      </c>
      <c r="W161" s="3">
        <v>-450344</v>
      </c>
      <c r="X161" s="3">
        <v>-4657082.6399999997</v>
      </c>
      <c r="Y161" s="3">
        <v>-280256.90999999997</v>
      </c>
      <c r="Z161" s="3">
        <v>-9867831.0600000005</v>
      </c>
      <c r="AA161" s="3">
        <v>-896614.7</v>
      </c>
      <c r="AB161" s="3">
        <v>-73070.28</v>
      </c>
      <c r="AC161" s="3">
        <v>-3725779</v>
      </c>
      <c r="AD161" s="4">
        <v>0</v>
      </c>
      <c r="AE161" s="4">
        <v>0</v>
      </c>
      <c r="AF161" s="4">
        <v>0</v>
      </c>
      <c r="AG161" s="3">
        <v>-22968.81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3">
        <v>-703085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3">
        <v>-69989.960000000006</v>
      </c>
      <c r="AX161" s="3">
        <v>-28098</v>
      </c>
      <c r="AY161" s="4">
        <v>0</v>
      </c>
      <c r="AZ161" s="4">
        <v>0</v>
      </c>
      <c r="BA161" s="4">
        <v>0</v>
      </c>
      <c r="BB161" s="4">
        <v>0</v>
      </c>
      <c r="BC161" s="3">
        <v>-50624.35</v>
      </c>
      <c r="BD161" s="4">
        <v>0</v>
      </c>
      <c r="BE161" s="3">
        <v>-373322.62</v>
      </c>
      <c r="BF161" s="3">
        <v>-354039.14</v>
      </c>
      <c r="BG161" s="3">
        <v>-786421</v>
      </c>
      <c r="BH161" s="4">
        <v>0</v>
      </c>
      <c r="BI161" s="4">
        <v>0</v>
      </c>
      <c r="BJ161" s="3">
        <v>-1829775</v>
      </c>
      <c r="BK161" s="3">
        <v>-710849</v>
      </c>
      <c r="BL161" s="3">
        <v>-1031231</v>
      </c>
      <c r="BM161" s="3">
        <v>-1885650</v>
      </c>
      <c r="BN161" s="3">
        <v>-5165221.3600000003</v>
      </c>
      <c r="BO161" s="3">
        <v>-200036</v>
      </c>
      <c r="BP161" s="4">
        <v>0</v>
      </c>
      <c r="BQ161" s="3">
        <v>-1760518.7</v>
      </c>
      <c r="BR161" s="4">
        <v>0</v>
      </c>
      <c r="BS161" s="4">
        <v>0</v>
      </c>
      <c r="BT161" s="3">
        <v>-454936</v>
      </c>
      <c r="BU161" s="4">
        <v>0</v>
      </c>
      <c r="BV161" s="3">
        <v>-19797</v>
      </c>
      <c r="BW161" s="3">
        <v>-13499</v>
      </c>
      <c r="BX161" s="4">
        <v>0</v>
      </c>
    </row>
    <row r="162" spans="1:76" x14ac:dyDescent="0.25">
      <c r="A162" s="2">
        <v>44834</v>
      </c>
      <c r="B162" t="s">
        <v>332</v>
      </c>
      <c r="C162" t="s">
        <v>333</v>
      </c>
      <c r="D162" s="3">
        <v>2854500</v>
      </c>
      <c r="E162" s="3">
        <v>26056420</v>
      </c>
      <c r="F162" s="3">
        <v>5111900</v>
      </c>
      <c r="G162" s="3">
        <v>21598450</v>
      </c>
      <c r="H162" s="3">
        <v>6931400</v>
      </c>
      <c r="I162" s="3">
        <v>16446910</v>
      </c>
      <c r="J162" s="3">
        <v>34792506</v>
      </c>
      <c r="K162" s="3">
        <v>11491392</v>
      </c>
      <c r="L162" s="3">
        <v>21698156.77</v>
      </c>
      <c r="M162" s="3">
        <v>13637719</v>
      </c>
      <c r="N162" s="3">
        <v>3968633</v>
      </c>
      <c r="O162" s="3">
        <v>6826834.9900000002</v>
      </c>
      <c r="P162" s="3">
        <v>1796500</v>
      </c>
      <c r="Q162" s="3">
        <v>4291500</v>
      </c>
      <c r="R162" s="3">
        <v>12195000</v>
      </c>
      <c r="S162" s="3">
        <v>1796500</v>
      </c>
      <c r="T162" s="3">
        <v>5289500</v>
      </c>
      <c r="U162" s="3">
        <v>3486500</v>
      </c>
      <c r="V162" s="3">
        <v>5200900</v>
      </c>
      <c r="W162" s="3">
        <v>2922900</v>
      </c>
      <c r="X162" s="3">
        <v>4791500</v>
      </c>
      <c r="Y162" s="3">
        <v>6286500</v>
      </c>
      <c r="Z162" s="3">
        <v>57677344.299999997</v>
      </c>
      <c r="AA162" s="3">
        <v>3399002</v>
      </c>
      <c r="AB162" s="3">
        <v>2499520</v>
      </c>
      <c r="AC162" s="3">
        <v>13777978</v>
      </c>
      <c r="AD162" s="4">
        <v>0</v>
      </c>
      <c r="AE162" s="3">
        <v>696000</v>
      </c>
      <c r="AF162" s="3">
        <v>4793000</v>
      </c>
      <c r="AG162" s="3">
        <v>4575400</v>
      </c>
      <c r="AH162" s="3">
        <v>3353000</v>
      </c>
      <c r="AI162" s="3">
        <v>3790500</v>
      </c>
      <c r="AJ162" s="3">
        <v>5042500</v>
      </c>
      <c r="AK162" s="3">
        <v>4290500</v>
      </c>
      <c r="AL162" s="3">
        <v>4290500</v>
      </c>
      <c r="AM162" s="3">
        <v>4295020</v>
      </c>
      <c r="AN162" s="3">
        <v>3385500</v>
      </c>
      <c r="AO162" s="3">
        <v>5034500</v>
      </c>
      <c r="AP162" s="3">
        <v>1795500</v>
      </c>
      <c r="AQ162" s="3">
        <v>3790500</v>
      </c>
      <c r="AR162" s="4">
        <v>0</v>
      </c>
      <c r="AS162" s="3">
        <v>5250000</v>
      </c>
      <c r="AT162" s="4">
        <v>0</v>
      </c>
      <c r="AU162" s="3">
        <v>1393000</v>
      </c>
      <c r="AV162" s="3">
        <v>6720200</v>
      </c>
      <c r="AW162" s="3">
        <v>1966600</v>
      </c>
      <c r="AX162" s="3">
        <v>3796000</v>
      </c>
      <c r="AY162" s="3">
        <v>5398000</v>
      </c>
      <c r="AZ162" s="4">
        <v>0</v>
      </c>
      <c r="BA162" s="3">
        <v>8654745</v>
      </c>
      <c r="BB162" s="4">
        <v>0</v>
      </c>
      <c r="BC162" s="3">
        <v>0</v>
      </c>
      <c r="BD162" s="3">
        <v>9665548</v>
      </c>
      <c r="BE162" s="3">
        <v>6748930</v>
      </c>
      <c r="BF162" s="3">
        <v>3791800</v>
      </c>
      <c r="BG162" s="3">
        <v>4980000</v>
      </c>
      <c r="BH162" s="3">
        <v>1799800</v>
      </c>
      <c r="BI162" s="4">
        <v>0</v>
      </c>
      <c r="BJ162" s="3">
        <v>5655420</v>
      </c>
      <c r="BK162" s="3">
        <v>5394660</v>
      </c>
      <c r="BL162" s="3">
        <v>4149000</v>
      </c>
      <c r="BM162" s="3">
        <v>6336500</v>
      </c>
      <c r="BN162" s="3">
        <v>14174780</v>
      </c>
      <c r="BO162" s="3">
        <v>4172235</v>
      </c>
      <c r="BP162" s="3">
        <v>6994445</v>
      </c>
      <c r="BQ162" s="3">
        <v>455000</v>
      </c>
      <c r="BR162" s="4">
        <v>0</v>
      </c>
      <c r="BS162" s="4">
        <v>0</v>
      </c>
      <c r="BT162" s="3">
        <v>4490000</v>
      </c>
      <c r="BU162" s="4">
        <v>0</v>
      </c>
      <c r="BV162" s="3">
        <v>3443900</v>
      </c>
      <c r="BW162" s="3">
        <v>4943868.4800000004</v>
      </c>
      <c r="BX162" s="3">
        <v>2578000</v>
      </c>
    </row>
    <row r="163" spans="1:76" x14ac:dyDescent="0.25">
      <c r="A163" s="2">
        <v>44834</v>
      </c>
      <c r="B163" t="s">
        <v>334</v>
      </c>
      <c r="C163" t="s">
        <v>335</v>
      </c>
      <c r="D163" s="3">
        <v>-1465074.9967</v>
      </c>
      <c r="E163" s="3">
        <v>-7065307.6699999999</v>
      </c>
      <c r="F163" s="3">
        <v>-4418818.67</v>
      </c>
      <c r="G163" s="3">
        <v>-15121992.85</v>
      </c>
      <c r="H163" s="3">
        <v>-6652336</v>
      </c>
      <c r="I163" s="3">
        <v>-11984131.34</v>
      </c>
      <c r="J163" s="3">
        <v>-28712373.789999999</v>
      </c>
      <c r="K163" s="3">
        <v>-11453288.85</v>
      </c>
      <c r="L163" s="3">
        <v>-21689140.77</v>
      </c>
      <c r="M163" s="3">
        <v>-5917144.8899999997</v>
      </c>
      <c r="N163" s="3">
        <v>-3968629</v>
      </c>
      <c r="O163" s="3">
        <v>-6249714.1500000004</v>
      </c>
      <c r="P163" s="3">
        <v>-1796499</v>
      </c>
      <c r="Q163" s="3">
        <v>-2253915.67</v>
      </c>
      <c r="R163" s="3">
        <v>-5179361.5599999996</v>
      </c>
      <c r="S163" s="3">
        <v>-1796499</v>
      </c>
      <c r="T163" s="3">
        <v>-3286662.38</v>
      </c>
      <c r="U163" s="3">
        <v>-2106332.33</v>
      </c>
      <c r="V163" s="3">
        <v>-5200895</v>
      </c>
      <c r="W163" s="3">
        <v>-2922891</v>
      </c>
      <c r="X163" s="3">
        <v>-4791495</v>
      </c>
      <c r="Y163" s="3">
        <v>-4282449.58</v>
      </c>
      <c r="Z163" s="3">
        <v>-40566034.479999997</v>
      </c>
      <c r="AA163" s="3">
        <v>-3398994</v>
      </c>
      <c r="AB163" s="3">
        <v>-286246.40000000002</v>
      </c>
      <c r="AC163" s="3">
        <v>-11790679.199999999</v>
      </c>
      <c r="AD163" s="4">
        <v>0</v>
      </c>
      <c r="AE163" s="4">
        <v>0</v>
      </c>
      <c r="AF163" s="3">
        <v>-4992498</v>
      </c>
      <c r="AG163" s="3">
        <v>-2360599.87</v>
      </c>
      <c r="AH163" s="3">
        <v>-3352997</v>
      </c>
      <c r="AI163" s="3">
        <v>-2191431.5</v>
      </c>
      <c r="AJ163" s="3">
        <v>-2508480.65</v>
      </c>
      <c r="AK163" s="3">
        <v>-1958942.15</v>
      </c>
      <c r="AL163" s="3">
        <v>-2248016.63</v>
      </c>
      <c r="AM163" s="3">
        <v>-2417297.4</v>
      </c>
      <c r="AN163" s="3">
        <v>-3385498</v>
      </c>
      <c r="AO163" s="3">
        <v>-1963756.21</v>
      </c>
      <c r="AP163" s="3">
        <v>-1795499</v>
      </c>
      <c r="AQ163" s="3">
        <v>-3282802.96</v>
      </c>
      <c r="AR163" s="4">
        <v>0</v>
      </c>
      <c r="AS163" s="3">
        <v>-5249996</v>
      </c>
      <c r="AT163" s="4">
        <v>0</v>
      </c>
      <c r="AU163" s="3">
        <v>-1392997</v>
      </c>
      <c r="AV163" s="3">
        <v>-6720191</v>
      </c>
      <c r="AW163" s="3">
        <v>-1837339</v>
      </c>
      <c r="AX163" s="3">
        <v>-3795998</v>
      </c>
      <c r="AY163" s="3">
        <v>-5397999</v>
      </c>
      <c r="AZ163" s="4">
        <v>0</v>
      </c>
      <c r="BA163" s="3">
        <v>-6693249.6100000003</v>
      </c>
      <c r="BB163" s="4">
        <v>0</v>
      </c>
      <c r="BC163" s="3">
        <v>-194630.06</v>
      </c>
      <c r="BD163" s="3">
        <v>-4641204.4400000004</v>
      </c>
      <c r="BE163" s="3">
        <v>-6660368.3399999999</v>
      </c>
      <c r="BF163" s="3">
        <v>-2607190.86</v>
      </c>
      <c r="BG163" s="3">
        <v>-2423322.29</v>
      </c>
      <c r="BH163" s="3">
        <v>-620287.30000000005</v>
      </c>
      <c r="BI163" s="4">
        <v>0</v>
      </c>
      <c r="BJ163" s="3">
        <v>-3447620.68</v>
      </c>
      <c r="BK163" s="3">
        <v>-5394656</v>
      </c>
      <c r="BL163" s="3">
        <v>-4148994</v>
      </c>
      <c r="BM163" s="3">
        <v>-6336493</v>
      </c>
      <c r="BN163" s="3">
        <v>-11899654.220000001</v>
      </c>
      <c r="BO163" s="3">
        <v>-2159573.9700000002</v>
      </c>
      <c r="BP163" s="3">
        <v>-6994436</v>
      </c>
      <c r="BQ163" s="3">
        <v>-454999</v>
      </c>
      <c r="BR163" s="4">
        <v>0</v>
      </c>
      <c r="BS163" s="4">
        <v>0</v>
      </c>
      <c r="BT163" s="3">
        <v>-2459820.73</v>
      </c>
      <c r="BU163" s="4">
        <v>0</v>
      </c>
      <c r="BV163" s="3">
        <v>-3443896</v>
      </c>
      <c r="BW163" s="3">
        <v>-4125763.62</v>
      </c>
      <c r="BX163" s="3">
        <v>-2197427.31</v>
      </c>
    </row>
    <row r="164" spans="1:76" x14ac:dyDescent="0.25">
      <c r="A164" s="2">
        <v>44834</v>
      </c>
      <c r="B164" t="s">
        <v>336</v>
      </c>
      <c r="C164" t="s">
        <v>337</v>
      </c>
      <c r="D164" s="4">
        <v>0</v>
      </c>
      <c r="E164" s="3">
        <v>15870075.640000001</v>
      </c>
      <c r="F164" s="3">
        <v>946893</v>
      </c>
      <c r="G164" s="3">
        <v>2352777.91</v>
      </c>
      <c r="H164" s="3">
        <v>2679700</v>
      </c>
      <c r="I164" s="3">
        <v>11390151.369999999</v>
      </c>
      <c r="J164" s="3">
        <v>17326008.190000001</v>
      </c>
      <c r="K164" s="3">
        <v>4561569</v>
      </c>
      <c r="L164" s="3">
        <v>410495.04</v>
      </c>
      <c r="M164" s="3">
        <v>92775</v>
      </c>
      <c r="N164" s="3">
        <v>894135</v>
      </c>
      <c r="O164" s="3">
        <v>301896</v>
      </c>
      <c r="P164" s="3">
        <v>8134000</v>
      </c>
      <c r="Q164" s="4">
        <v>0</v>
      </c>
      <c r="R164" s="3">
        <v>621602</v>
      </c>
      <c r="S164" s="3">
        <v>1488000</v>
      </c>
      <c r="T164" s="3">
        <v>1844000</v>
      </c>
      <c r="U164" s="3">
        <v>4539000</v>
      </c>
      <c r="V164" s="3">
        <v>2518500</v>
      </c>
      <c r="W164" s="3">
        <v>900000</v>
      </c>
      <c r="X164" s="3">
        <v>1935252</v>
      </c>
      <c r="Y164" s="4">
        <v>0</v>
      </c>
      <c r="Z164" s="3">
        <v>1909947.73</v>
      </c>
      <c r="AA164" s="3">
        <v>1807990</v>
      </c>
      <c r="AB164" s="4">
        <v>0</v>
      </c>
      <c r="AC164" s="3">
        <v>987153</v>
      </c>
      <c r="AD164" s="4">
        <v>0</v>
      </c>
      <c r="AE164" s="4">
        <v>0</v>
      </c>
      <c r="AF164" s="4">
        <v>0</v>
      </c>
      <c r="AG164" s="3">
        <v>3723510</v>
      </c>
      <c r="AH164" s="4">
        <v>0</v>
      </c>
      <c r="AI164" s="3">
        <v>479360</v>
      </c>
      <c r="AJ164" s="4">
        <v>0</v>
      </c>
      <c r="AK164" s="3">
        <v>1374000</v>
      </c>
      <c r="AL164" s="4">
        <v>0</v>
      </c>
      <c r="AM164" s="3">
        <v>1420000</v>
      </c>
      <c r="AN164" s="4">
        <v>0</v>
      </c>
      <c r="AO164" s="3">
        <v>1335000</v>
      </c>
      <c r="AP164" s="4">
        <v>0</v>
      </c>
      <c r="AQ164" s="3">
        <v>1333500</v>
      </c>
      <c r="AR164" s="4">
        <v>0</v>
      </c>
      <c r="AS164" s="4">
        <v>0</v>
      </c>
      <c r="AT164" s="4">
        <v>0</v>
      </c>
      <c r="AU164" s="3">
        <v>630000</v>
      </c>
      <c r="AV164" s="4">
        <v>0</v>
      </c>
      <c r="AW164" s="3">
        <v>700000</v>
      </c>
      <c r="AX164" s="3">
        <v>700000</v>
      </c>
      <c r="AY164" s="4">
        <v>0</v>
      </c>
      <c r="AZ164" s="4">
        <v>0</v>
      </c>
      <c r="BA164" s="3">
        <v>870448.6</v>
      </c>
      <c r="BB164" s="4">
        <v>0</v>
      </c>
      <c r="BC164" s="3">
        <v>0</v>
      </c>
      <c r="BD164" s="3">
        <v>6623800</v>
      </c>
      <c r="BE164" s="3">
        <v>1336000</v>
      </c>
      <c r="BF164" s="4">
        <v>0</v>
      </c>
      <c r="BG164" s="4">
        <v>0</v>
      </c>
      <c r="BH164" s="3">
        <v>1323500</v>
      </c>
      <c r="BI164" s="4">
        <v>0</v>
      </c>
      <c r="BJ164" s="3">
        <v>363425</v>
      </c>
      <c r="BK164" s="3">
        <v>942660</v>
      </c>
      <c r="BL164" s="3">
        <v>99000</v>
      </c>
      <c r="BM164" s="3">
        <v>806960</v>
      </c>
      <c r="BN164" s="3">
        <v>8467948.2200000007</v>
      </c>
      <c r="BO164" s="3">
        <v>2395950</v>
      </c>
      <c r="BP164" s="4">
        <v>0</v>
      </c>
      <c r="BQ164" s="3">
        <v>938485</v>
      </c>
      <c r="BR164" s="4">
        <v>0</v>
      </c>
      <c r="BS164" s="4">
        <v>0</v>
      </c>
      <c r="BT164" s="4">
        <v>0</v>
      </c>
      <c r="BU164" s="4">
        <v>0</v>
      </c>
      <c r="BV164" s="3">
        <v>1240000</v>
      </c>
      <c r="BW164" s="3">
        <v>1240000</v>
      </c>
      <c r="BX164" s="4">
        <v>0</v>
      </c>
    </row>
    <row r="165" spans="1:76" x14ac:dyDescent="0.25">
      <c r="A165" s="2">
        <v>44834</v>
      </c>
      <c r="B165" t="s">
        <v>1539</v>
      </c>
      <c r="C165" t="s">
        <v>1540</v>
      </c>
      <c r="D165" s="4">
        <v>0</v>
      </c>
      <c r="E165" s="4">
        <v>0</v>
      </c>
      <c r="F165" s="3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</row>
    <row r="166" spans="1:76" x14ac:dyDescent="0.25">
      <c r="A166" s="2">
        <v>44834</v>
      </c>
      <c r="B166" t="s">
        <v>338</v>
      </c>
      <c r="C166" t="s">
        <v>339</v>
      </c>
      <c r="D166" s="4">
        <v>0</v>
      </c>
      <c r="E166" s="3">
        <v>-4206187.67</v>
      </c>
      <c r="F166" s="3">
        <v>-193655.94</v>
      </c>
      <c r="G166" s="3">
        <v>-2194665.5499999998</v>
      </c>
      <c r="H166" s="3">
        <v>-1865307.18</v>
      </c>
      <c r="I166" s="3">
        <v>-7959922.6299999999</v>
      </c>
      <c r="J166" s="3">
        <v>-7928880.8499999996</v>
      </c>
      <c r="K166" s="3">
        <v>-4561562</v>
      </c>
      <c r="L166" s="3">
        <v>-410485.04</v>
      </c>
      <c r="M166" s="3">
        <v>-92772</v>
      </c>
      <c r="N166" s="3">
        <v>-894122</v>
      </c>
      <c r="O166" s="3">
        <v>-301893</v>
      </c>
      <c r="P166" s="3">
        <v>-8133993</v>
      </c>
      <c r="Q166" s="4">
        <v>0</v>
      </c>
      <c r="R166" s="3">
        <v>-29342.2</v>
      </c>
      <c r="S166" s="3">
        <v>-366159.67</v>
      </c>
      <c r="T166" s="3">
        <v>-1843999</v>
      </c>
      <c r="U166" s="3">
        <v>-4538989</v>
      </c>
      <c r="V166" s="3">
        <v>-2518498</v>
      </c>
      <c r="W166" s="3">
        <v>-899999</v>
      </c>
      <c r="X166" s="3">
        <v>-1935250</v>
      </c>
      <c r="Y166" s="4">
        <v>0</v>
      </c>
      <c r="Z166" s="3">
        <v>-1659735.56</v>
      </c>
      <c r="AA166" s="3">
        <v>-1807988</v>
      </c>
      <c r="AB166" s="3">
        <v>-881737.84</v>
      </c>
      <c r="AC166" s="3">
        <v>-987133</v>
      </c>
      <c r="AD166" s="4">
        <v>0</v>
      </c>
      <c r="AE166" s="4">
        <v>0</v>
      </c>
      <c r="AF166" s="4">
        <v>0</v>
      </c>
      <c r="AG166" s="3">
        <v>-1106790.48</v>
      </c>
      <c r="AH166" s="4">
        <v>0</v>
      </c>
      <c r="AI166" s="3">
        <v>-224314.15</v>
      </c>
      <c r="AJ166" s="4">
        <v>0</v>
      </c>
      <c r="AK166" s="3">
        <v>-120065.74</v>
      </c>
      <c r="AL166" s="4">
        <v>0</v>
      </c>
      <c r="AM166" s="3">
        <v>-516841.06</v>
      </c>
      <c r="AN166" s="4">
        <v>0</v>
      </c>
      <c r="AO166" s="3">
        <v>-178970.12</v>
      </c>
      <c r="AP166" s="4">
        <v>0</v>
      </c>
      <c r="AQ166" s="3">
        <v>-868959.79</v>
      </c>
      <c r="AR166" s="4">
        <v>0</v>
      </c>
      <c r="AS166" s="4">
        <v>0</v>
      </c>
      <c r="AT166" s="4">
        <v>0</v>
      </c>
      <c r="AU166" s="3">
        <v>-629999</v>
      </c>
      <c r="AV166" s="4">
        <v>0</v>
      </c>
      <c r="AW166" s="3">
        <v>-699999</v>
      </c>
      <c r="AX166" s="3">
        <v>-699999</v>
      </c>
      <c r="AY166" s="4">
        <v>0</v>
      </c>
      <c r="AZ166" s="4">
        <v>0</v>
      </c>
      <c r="BA166" s="3">
        <v>-1740876.6</v>
      </c>
      <c r="BB166" s="4">
        <v>0</v>
      </c>
      <c r="BC166" s="3">
        <v>-7032.52</v>
      </c>
      <c r="BD166" s="3">
        <v>-5397113.46</v>
      </c>
      <c r="BE166" s="3">
        <v>-791792.52</v>
      </c>
      <c r="BF166" s="4">
        <v>0</v>
      </c>
      <c r="BG166" s="4">
        <v>0</v>
      </c>
      <c r="BH166" s="3">
        <v>-779293.52</v>
      </c>
      <c r="BI166" s="4">
        <v>0</v>
      </c>
      <c r="BJ166" s="3">
        <v>-363409</v>
      </c>
      <c r="BK166" s="3">
        <v>-942647</v>
      </c>
      <c r="BL166" s="3">
        <v>-98988</v>
      </c>
      <c r="BM166" s="3">
        <v>-806958</v>
      </c>
      <c r="BN166" s="3">
        <v>-8174801.0499999998</v>
      </c>
      <c r="BO166" s="3">
        <v>-992044.04</v>
      </c>
      <c r="BP166" s="4">
        <v>0</v>
      </c>
      <c r="BQ166" s="3">
        <v>-938471</v>
      </c>
      <c r="BR166" s="4">
        <v>0</v>
      </c>
      <c r="BS166" s="4">
        <v>0</v>
      </c>
      <c r="BT166" s="4">
        <v>0</v>
      </c>
      <c r="BU166" s="4">
        <v>0</v>
      </c>
      <c r="BV166" s="3">
        <v>-1239999</v>
      </c>
      <c r="BW166" s="3">
        <v>-1239999</v>
      </c>
      <c r="BX166" s="4">
        <v>0</v>
      </c>
    </row>
    <row r="167" spans="1:76" x14ac:dyDescent="0.25">
      <c r="A167" s="2">
        <v>44834</v>
      </c>
      <c r="B167" t="s">
        <v>340</v>
      </c>
      <c r="C167" t="s">
        <v>341</v>
      </c>
      <c r="D167" s="4">
        <v>0</v>
      </c>
      <c r="E167" s="3">
        <v>2458269.5</v>
      </c>
      <c r="F167" s="3">
        <v>3119067.96</v>
      </c>
      <c r="G167" s="3">
        <v>9866386.6799999997</v>
      </c>
      <c r="H167" s="3">
        <v>4954784.3</v>
      </c>
      <c r="I167" s="3">
        <v>7841117.2999999998</v>
      </c>
      <c r="J167" s="3">
        <v>10770248.32</v>
      </c>
      <c r="K167" s="3">
        <v>838845.07</v>
      </c>
      <c r="L167" s="3">
        <v>329273</v>
      </c>
      <c r="M167" s="3">
        <v>399015</v>
      </c>
      <c r="N167" s="3">
        <v>309807.8</v>
      </c>
      <c r="O167" s="3">
        <v>106385</v>
      </c>
      <c r="P167" s="4">
        <v>0</v>
      </c>
      <c r="Q167" s="4">
        <v>0</v>
      </c>
      <c r="R167" s="3">
        <v>330129.2</v>
      </c>
      <c r="S167" s="4">
        <v>0</v>
      </c>
      <c r="T167" s="3">
        <v>328800</v>
      </c>
      <c r="U167" s="4">
        <v>0</v>
      </c>
      <c r="V167" s="3">
        <v>106290</v>
      </c>
      <c r="W167" s="3">
        <v>40380</v>
      </c>
      <c r="X167" s="3">
        <v>552727.4</v>
      </c>
      <c r="Y167" s="4">
        <v>0</v>
      </c>
      <c r="Z167" s="3">
        <v>678200</v>
      </c>
      <c r="AA167" s="3">
        <v>23990</v>
      </c>
      <c r="AB167" s="3">
        <v>317655</v>
      </c>
      <c r="AC167" s="3">
        <v>811881.6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3">
        <v>19500</v>
      </c>
      <c r="AW167" s="4">
        <v>0</v>
      </c>
      <c r="AX167" s="3">
        <v>15000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3">
        <v>136743</v>
      </c>
      <c r="BK167" s="3">
        <v>147290</v>
      </c>
      <c r="BL167" s="3">
        <v>18350</v>
      </c>
      <c r="BM167" s="3">
        <v>97869.92</v>
      </c>
      <c r="BN167" s="3">
        <v>653148.98</v>
      </c>
      <c r="BO167" s="3">
        <v>73712.3</v>
      </c>
      <c r="BP167" s="4">
        <v>0</v>
      </c>
      <c r="BQ167" s="3">
        <v>300590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</row>
    <row r="168" spans="1:76" x14ac:dyDescent="0.25">
      <c r="A168" s="2">
        <v>44834</v>
      </c>
      <c r="B168" t="s">
        <v>342</v>
      </c>
      <c r="C168" t="s">
        <v>343</v>
      </c>
      <c r="D168" s="4">
        <v>0</v>
      </c>
      <c r="E168" s="4">
        <v>0</v>
      </c>
      <c r="F168" s="3">
        <v>0</v>
      </c>
      <c r="G168" s="3">
        <v>0</v>
      </c>
      <c r="H168" s="4">
        <v>0</v>
      </c>
      <c r="I168" s="3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3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</row>
    <row r="169" spans="1:76" x14ac:dyDescent="0.25">
      <c r="A169" s="2">
        <v>44834</v>
      </c>
      <c r="B169" t="s">
        <v>344</v>
      </c>
      <c r="C169" t="s">
        <v>345</v>
      </c>
      <c r="D169" s="4">
        <v>0</v>
      </c>
      <c r="E169" s="3">
        <v>-738644.2</v>
      </c>
      <c r="F169" s="3">
        <v>-1949649.56</v>
      </c>
      <c r="G169" s="3">
        <v>-5780215.6900000004</v>
      </c>
      <c r="H169" s="3">
        <v>-3503449.34</v>
      </c>
      <c r="I169" s="3">
        <v>-6641876.9900000002</v>
      </c>
      <c r="J169" s="3">
        <v>-7015312.1799999997</v>
      </c>
      <c r="K169" s="3">
        <v>-838834.07</v>
      </c>
      <c r="L169" s="3">
        <v>-329264</v>
      </c>
      <c r="M169" s="3">
        <v>-399014</v>
      </c>
      <c r="N169" s="3">
        <v>-309803</v>
      </c>
      <c r="O169" s="3">
        <v>-106381</v>
      </c>
      <c r="P169" s="4">
        <v>0</v>
      </c>
      <c r="Q169" s="4">
        <v>0</v>
      </c>
      <c r="R169" s="3">
        <v>-51186.44</v>
      </c>
      <c r="S169" s="4">
        <v>0</v>
      </c>
      <c r="T169" s="3">
        <v>-321882.12</v>
      </c>
      <c r="U169" s="4">
        <v>0</v>
      </c>
      <c r="V169" s="3">
        <v>-106284</v>
      </c>
      <c r="W169" s="3">
        <v>-40377</v>
      </c>
      <c r="X169" s="3">
        <v>-536107.13</v>
      </c>
      <c r="Y169" s="4">
        <v>0</v>
      </c>
      <c r="Z169" s="3">
        <v>-446652.94</v>
      </c>
      <c r="AA169" s="3">
        <v>-23989</v>
      </c>
      <c r="AB169" s="3">
        <v>-290556.46000000002</v>
      </c>
      <c r="AC169" s="3">
        <v>-811854.6</v>
      </c>
      <c r="AD169" s="4">
        <v>0</v>
      </c>
      <c r="AE169" s="4">
        <v>0</v>
      </c>
      <c r="AF169" s="3">
        <v>-159999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3">
        <v>-19499</v>
      </c>
      <c r="AW169" s="4">
        <v>0</v>
      </c>
      <c r="AX169" s="3">
        <v>-14999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3">
        <v>-136733</v>
      </c>
      <c r="BK169" s="3">
        <v>-147284</v>
      </c>
      <c r="BL169" s="3">
        <v>-18349</v>
      </c>
      <c r="BM169" s="3">
        <v>-97866.92</v>
      </c>
      <c r="BN169" s="3">
        <v>-653049.98</v>
      </c>
      <c r="BO169" s="3">
        <v>-73710.3</v>
      </c>
      <c r="BP169" s="4">
        <v>0</v>
      </c>
      <c r="BQ169" s="3">
        <v>-300584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</row>
    <row r="170" spans="1:76" x14ac:dyDescent="0.25">
      <c r="A170" s="2">
        <v>44834</v>
      </c>
      <c r="B170" t="s">
        <v>346</v>
      </c>
      <c r="C170" t="s">
        <v>347</v>
      </c>
      <c r="D170" s="4">
        <v>0</v>
      </c>
      <c r="E170" s="4">
        <v>0</v>
      </c>
      <c r="F170" s="3">
        <v>854506.66</v>
      </c>
      <c r="G170" s="3">
        <v>564910.1</v>
      </c>
      <c r="H170" s="4">
        <v>0</v>
      </c>
      <c r="I170" s="3">
        <v>1828745</v>
      </c>
      <c r="J170" s="3">
        <v>1563069.07</v>
      </c>
      <c r="K170" s="3">
        <v>74900</v>
      </c>
      <c r="L170" s="3">
        <v>41730</v>
      </c>
      <c r="M170" s="3">
        <v>8925</v>
      </c>
      <c r="N170" s="3">
        <v>17655</v>
      </c>
      <c r="O170" s="3">
        <v>122300</v>
      </c>
      <c r="P170" s="3">
        <v>2196500</v>
      </c>
      <c r="Q170" s="4">
        <v>0</v>
      </c>
      <c r="R170" s="3">
        <v>153283</v>
      </c>
      <c r="S170" s="4">
        <v>0</v>
      </c>
      <c r="T170" s="3">
        <v>8000</v>
      </c>
      <c r="U170" s="4">
        <v>0</v>
      </c>
      <c r="V170" s="4">
        <v>0</v>
      </c>
      <c r="W170" s="3">
        <v>55000</v>
      </c>
      <c r="X170" s="3">
        <v>19000</v>
      </c>
      <c r="Y170" s="4">
        <v>0</v>
      </c>
      <c r="Z170" s="3">
        <v>99500</v>
      </c>
      <c r="AA170" s="3">
        <v>199900</v>
      </c>
      <c r="AB170" s="4">
        <v>0</v>
      </c>
      <c r="AC170" s="3">
        <v>195795</v>
      </c>
      <c r="AD170" s="4">
        <v>0</v>
      </c>
      <c r="AE170" s="4">
        <v>0</v>
      </c>
      <c r="AF170" s="3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3">
        <v>-0.03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3">
        <v>93600</v>
      </c>
      <c r="BM170" s="4">
        <v>0</v>
      </c>
      <c r="BN170" s="3">
        <v>372570</v>
      </c>
      <c r="BO170" s="3">
        <v>12500</v>
      </c>
      <c r="BP170" s="4">
        <v>0</v>
      </c>
      <c r="BQ170" s="3">
        <v>80143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</row>
    <row r="171" spans="1:76" x14ac:dyDescent="0.25">
      <c r="A171" s="2">
        <v>44834</v>
      </c>
      <c r="B171" t="s">
        <v>348</v>
      </c>
      <c r="C171" t="s">
        <v>349</v>
      </c>
      <c r="D171" s="4">
        <v>0</v>
      </c>
      <c r="E171" s="4">
        <v>0</v>
      </c>
      <c r="F171" s="3">
        <v>-664137.69999999995</v>
      </c>
      <c r="G171" s="3">
        <v>-465776.9</v>
      </c>
      <c r="H171" s="4">
        <v>0</v>
      </c>
      <c r="I171" s="3">
        <v>-1704127.86</v>
      </c>
      <c r="J171" s="3">
        <v>-1076043.6100000001</v>
      </c>
      <c r="K171" s="3">
        <v>-74898</v>
      </c>
      <c r="L171" s="3">
        <v>-41729</v>
      </c>
      <c r="M171" s="3">
        <v>-8924</v>
      </c>
      <c r="N171" s="3">
        <v>-17654</v>
      </c>
      <c r="O171" s="3">
        <v>-122296</v>
      </c>
      <c r="P171" s="3">
        <v>-2196492</v>
      </c>
      <c r="Q171" s="4">
        <v>0</v>
      </c>
      <c r="R171" s="3">
        <v>-28623.66</v>
      </c>
      <c r="S171" s="4">
        <v>0</v>
      </c>
      <c r="T171" s="3">
        <v>-7999</v>
      </c>
      <c r="U171" s="4">
        <v>0</v>
      </c>
      <c r="V171" s="4">
        <v>0</v>
      </c>
      <c r="W171" s="3">
        <v>-54999</v>
      </c>
      <c r="X171" s="3">
        <v>-18999</v>
      </c>
      <c r="Y171" s="4">
        <v>0</v>
      </c>
      <c r="Z171" s="3">
        <v>-99297.919999999998</v>
      </c>
      <c r="AA171" s="3">
        <v>-199896</v>
      </c>
      <c r="AB171" s="4">
        <v>0</v>
      </c>
      <c r="AC171" s="3">
        <v>-195786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3">
        <v>-400603.13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3">
        <v>-93594.72</v>
      </c>
      <c r="BM171" s="4">
        <v>0</v>
      </c>
      <c r="BN171" s="3">
        <v>-372569</v>
      </c>
      <c r="BO171" s="3">
        <v>-12499</v>
      </c>
      <c r="BP171" s="4">
        <v>0</v>
      </c>
      <c r="BQ171" s="3">
        <v>-80141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</row>
    <row r="172" spans="1:76" x14ac:dyDescent="0.25">
      <c r="A172" s="2">
        <v>44834</v>
      </c>
      <c r="B172" t="s">
        <v>350</v>
      </c>
      <c r="C172" t="s">
        <v>351</v>
      </c>
      <c r="D172" s="4">
        <v>0</v>
      </c>
      <c r="E172" s="4">
        <v>0</v>
      </c>
      <c r="F172" s="3">
        <v>1662162.28</v>
      </c>
      <c r="G172" s="3">
        <v>51802</v>
      </c>
      <c r="H172" s="4">
        <v>0</v>
      </c>
      <c r="I172" s="4">
        <v>0</v>
      </c>
      <c r="J172" s="3">
        <v>735189.05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</row>
    <row r="173" spans="1:76" x14ac:dyDescent="0.25">
      <c r="A173" s="2">
        <v>44834</v>
      </c>
      <c r="B173" t="s">
        <v>352</v>
      </c>
      <c r="C173" t="s">
        <v>353</v>
      </c>
      <c r="D173" s="4">
        <v>0</v>
      </c>
      <c r="E173" s="4">
        <v>0</v>
      </c>
      <c r="F173" s="3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</row>
    <row r="174" spans="1:76" x14ac:dyDescent="0.25">
      <c r="A174" s="2">
        <v>44834</v>
      </c>
      <c r="B174" t="s">
        <v>354</v>
      </c>
      <c r="C174" t="s">
        <v>355</v>
      </c>
      <c r="D174" s="4">
        <v>0</v>
      </c>
      <c r="E174" s="4">
        <v>0</v>
      </c>
      <c r="F174" s="3">
        <v>-1504212.91</v>
      </c>
      <c r="G174" s="3">
        <v>-17163.57</v>
      </c>
      <c r="H174" s="4">
        <v>0</v>
      </c>
      <c r="I174" s="4">
        <v>0</v>
      </c>
      <c r="J174" s="3">
        <v>-294959.86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</row>
    <row r="175" spans="1:76" x14ac:dyDescent="0.25">
      <c r="A175" s="2">
        <v>44834</v>
      </c>
      <c r="B175" t="s">
        <v>356</v>
      </c>
      <c r="C175" t="s">
        <v>357</v>
      </c>
      <c r="D175" s="4">
        <v>0</v>
      </c>
      <c r="E175" s="3">
        <v>900000</v>
      </c>
      <c r="F175" s="4">
        <v>0</v>
      </c>
      <c r="G175" s="3">
        <v>188320</v>
      </c>
      <c r="H175" s="3">
        <v>90000</v>
      </c>
      <c r="I175" s="3">
        <v>181155</v>
      </c>
      <c r="J175" s="3">
        <v>17675</v>
      </c>
      <c r="K175" s="4">
        <v>0</v>
      </c>
      <c r="L175" s="3">
        <v>1521090.65</v>
      </c>
      <c r="M175" s="3">
        <v>15391</v>
      </c>
      <c r="N175" s="3">
        <v>8346</v>
      </c>
      <c r="O175" s="4">
        <v>0</v>
      </c>
      <c r="P175" s="4">
        <v>0</v>
      </c>
      <c r="Q175" s="4">
        <v>0</v>
      </c>
      <c r="R175" s="3">
        <v>44940</v>
      </c>
      <c r="S175" s="4">
        <v>0</v>
      </c>
      <c r="T175" s="3">
        <v>3388000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3">
        <v>5150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3">
        <v>270000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3">
        <v>1450000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3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3">
        <v>12500</v>
      </c>
      <c r="BK175" s="3">
        <v>35000</v>
      </c>
      <c r="BL175" s="3">
        <v>480140.09</v>
      </c>
      <c r="BM175" s="3">
        <v>25700</v>
      </c>
      <c r="BN175" s="3">
        <v>10000</v>
      </c>
      <c r="BO175" s="4">
        <v>0</v>
      </c>
      <c r="BP175" s="4">
        <v>0</v>
      </c>
      <c r="BQ175" s="4">
        <v>0</v>
      </c>
      <c r="BR175" s="4">
        <v>0</v>
      </c>
      <c r="BS175" s="3">
        <v>468675.5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</row>
    <row r="176" spans="1:76" x14ac:dyDescent="0.25">
      <c r="A176" s="2">
        <v>44834</v>
      </c>
      <c r="B176" t="s">
        <v>358</v>
      </c>
      <c r="C176" t="s">
        <v>359</v>
      </c>
      <c r="D176" s="4">
        <v>0</v>
      </c>
      <c r="E176" s="3">
        <v>-95178.08</v>
      </c>
      <c r="F176" s="4">
        <v>0</v>
      </c>
      <c r="G176" s="3">
        <v>-77649.759999999995</v>
      </c>
      <c r="H176" s="3">
        <v>-89998</v>
      </c>
      <c r="I176" s="3">
        <v>-181142</v>
      </c>
      <c r="J176" s="4">
        <v>0</v>
      </c>
      <c r="K176" s="4">
        <v>0</v>
      </c>
      <c r="L176" s="3">
        <v>-1208438.8899999999</v>
      </c>
      <c r="M176" s="3">
        <v>-15389</v>
      </c>
      <c r="N176" s="3">
        <v>-8345</v>
      </c>
      <c r="O176" s="4">
        <v>0</v>
      </c>
      <c r="P176" s="4">
        <v>0</v>
      </c>
      <c r="Q176" s="4">
        <v>0</v>
      </c>
      <c r="R176" s="3">
        <v>-2277.7800000000002</v>
      </c>
      <c r="S176" s="4">
        <v>0</v>
      </c>
      <c r="T176" s="3">
        <v>-1826735.34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3">
        <v>-5149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">
        <v>-269999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3">
        <v>-1033795.44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3">
        <v>-12499</v>
      </c>
      <c r="BK176" s="3">
        <v>-34996</v>
      </c>
      <c r="BL176" s="3">
        <v>-480137.09</v>
      </c>
      <c r="BM176" s="3">
        <v>-25698</v>
      </c>
      <c r="BN176" s="3">
        <v>-9999</v>
      </c>
      <c r="BO176" s="4">
        <v>0</v>
      </c>
      <c r="BP176" s="4">
        <v>0</v>
      </c>
      <c r="BQ176" s="4">
        <v>0</v>
      </c>
      <c r="BR176" s="4">
        <v>0</v>
      </c>
      <c r="BS176" s="3">
        <v>-354924.07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</row>
    <row r="177" spans="1:76" x14ac:dyDescent="0.25">
      <c r="A177" s="2">
        <v>44834</v>
      </c>
      <c r="B177" t="s">
        <v>360</v>
      </c>
      <c r="C177" t="s">
        <v>361</v>
      </c>
      <c r="D177" s="3">
        <v>309491673.39999998</v>
      </c>
      <c r="E177" s="3">
        <v>559114672.5</v>
      </c>
      <c r="F177" s="3">
        <v>627700103.62</v>
      </c>
      <c r="G177" s="3">
        <v>525550329.69999999</v>
      </c>
      <c r="H177" s="3">
        <v>494263143.13</v>
      </c>
      <c r="I177" s="3">
        <v>474373061.66000003</v>
      </c>
      <c r="J177" s="3">
        <v>616349631.42999995</v>
      </c>
      <c r="K177" s="3">
        <v>326093271.89999998</v>
      </c>
      <c r="L177" s="3">
        <v>42272860.710000001</v>
      </c>
      <c r="M177" s="3">
        <v>75517755.370000005</v>
      </c>
      <c r="N177" s="3">
        <v>8512104.8200000003</v>
      </c>
      <c r="O177" s="3">
        <v>13958489.300000001</v>
      </c>
      <c r="P177" s="3">
        <v>40625053.329999998</v>
      </c>
      <c r="Q177" s="3">
        <v>3470800</v>
      </c>
      <c r="R177" s="3">
        <v>156058767.36000001</v>
      </c>
      <c r="S177" s="3">
        <v>9523950</v>
      </c>
      <c r="T177" s="3">
        <v>22639041</v>
      </c>
      <c r="U177" s="3">
        <v>62555937.399999999</v>
      </c>
      <c r="V177" s="3">
        <v>58849519</v>
      </c>
      <c r="W177" s="3">
        <v>6110578</v>
      </c>
      <c r="X177" s="3">
        <v>24442125.129999999</v>
      </c>
      <c r="Y177" s="3">
        <v>5767150</v>
      </c>
      <c r="Z177" s="3">
        <v>227736471.93000001</v>
      </c>
      <c r="AA177" s="3">
        <v>23748473.469999999</v>
      </c>
      <c r="AB177" s="3">
        <v>39131662.399999999</v>
      </c>
      <c r="AC177" s="3">
        <v>31876478.5</v>
      </c>
      <c r="AD177" s="3">
        <v>1774998.96</v>
      </c>
      <c r="AE177" s="3">
        <v>4373000</v>
      </c>
      <c r="AF177" s="3">
        <v>14028454</v>
      </c>
      <c r="AG177" s="3">
        <v>20402055</v>
      </c>
      <c r="AH177" s="3">
        <v>5606230</v>
      </c>
      <c r="AI177" s="3">
        <v>8689250</v>
      </c>
      <c r="AJ177" s="3">
        <v>11027992</v>
      </c>
      <c r="AK177" s="3">
        <v>7183196.6699999999</v>
      </c>
      <c r="AL177" s="3">
        <v>13816445</v>
      </c>
      <c r="AM177" s="3">
        <v>9013561.6600000001</v>
      </c>
      <c r="AN177" s="3">
        <v>8353600</v>
      </c>
      <c r="AO177" s="3">
        <v>4866386</v>
      </c>
      <c r="AP177" s="3">
        <v>11047635</v>
      </c>
      <c r="AQ177" s="3">
        <v>9839023.1600000001</v>
      </c>
      <c r="AR177" s="4">
        <v>0</v>
      </c>
      <c r="AS177" s="3">
        <v>3594708.66</v>
      </c>
      <c r="AT177" s="3">
        <v>783370</v>
      </c>
      <c r="AU177" s="3">
        <v>1826421.23</v>
      </c>
      <c r="AV177" s="3">
        <v>6326197</v>
      </c>
      <c r="AW177" s="3">
        <v>7452400</v>
      </c>
      <c r="AX177" s="3">
        <v>25488900</v>
      </c>
      <c r="AY177" s="3">
        <v>9358712</v>
      </c>
      <c r="AZ177" s="4">
        <v>0</v>
      </c>
      <c r="BA177" s="3">
        <v>27080183.449999999</v>
      </c>
      <c r="BB177" s="3">
        <v>38212832</v>
      </c>
      <c r="BC177" s="3">
        <v>183786</v>
      </c>
      <c r="BD177" s="3">
        <v>80378999</v>
      </c>
      <c r="BE177" s="3">
        <v>7007660</v>
      </c>
      <c r="BF177" s="3">
        <v>7986830</v>
      </c>
      <c r="BG177" s="3">
        <v>10229643.32</v>
      </c>
      <c r="BH177" s="3">
        <v>16479730</v>
      </c>
      <c r="BI177" s="3">
        <v>9095200</v>
      </c>
      <c r="BJ177" s="3">
        <v>7156332</v>
      </c>
      <c r="BK177" s="3">
        <v>8436546.7400000002</v>
      </c>
      <c r="BL177" s="3">
        <v>14803355</v>
      </c>
      <c r="BM177" s="3">
        <v>9419755</v>
      </c>
      <c r="BN177" s="3">
        <v>178665903.71000001</v>
      </c>
      <c r="BO177" s="3">
        <v>13635159</v>
      </c>
      <c r="BP177" s="3">
        <v>8664852</v>
      </c>
      <c r="BQ177" s="3">
        <v>8816142.0600000005</v>
      </c>
      <c r="BR177" s="4">
        <v>0</v>
      </c>
      <c r="BS177" s="4">
        <v>0</v>
      </c>
      <c r="BT177" s="3">
        <v>9072533.3399999999</v>
      </c>
      <c r="BU177" s="4">
        <v>0</v>
      </c>
      <c r="BV177" s="3">
        <v>3858990</v>
      </c>
      <c r="BW177" s="3">
        <v>2975981.98</v>
      </c>
      <c r="BX177" s="3">
        <v>199900</v>
      </c>
    </row>
    <row r="178" spans="1:76" x14ac:dyDescent="0.25">
      <c r="A178" s="2">
        <v>44834</v>
      </c>
      <c r="B178" t="s">
        <v>362</v>
      </c>
      <c r="C178" t="s">
        <v>363</v>
      </c>
      <c r="D178" s="4">
        <v>0</v>
      </c>
      <c r="E178" s="4">
        <v>0</v>
      </c>
      <c r="F178" s="3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3">
        <v>5312500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3">
        <v>0</v>
      </c>
      <c r="BV178" s="4">
        <v>0</v>
      </c>
      <c r="BW178" s="4">
        <v>0</v>
      </c>
      <c r="BX178" s="4">
        <v>0</v>
      </c>
    </row>
    <row r="179" spans="1:76" x14ac:dyDescent="0.25">
      <c r="A179" s="2">
        <v>44834</v>
      </c>
      <c r="B179" t="s">
        <v>364</v>
      </c>
      <c r="C179" t="s">
        <v>365</v>
      </c>
      <c r="D179" s="3">
        <v>-107162342.20999999</v>
      </c>
      <c r="E179" s="3">
        <v>-220979464.78999999</v>
      </c>
      <c r="F179" s="3">
        <v>-217611966.71000001</v>
      </c>
      <c r="G179" s="3">
        <v>-276326707.27999997</v>
      </c>
      <c r="H179" s="3">
        <v>-297033588.16000003</v>
      </c>
      <c r="I179" s="3">
        <v>-375230429.94999999</v>
      </c>
      <c r="J179" s="3">
        <v>-390233109.36000001</v>
      </c>
      <c r="K179" s="3">
        <v>-252802179.34</v>
      </c>
      <c r="L179" s="3">
        <v>-42190613.920000002</v>
      </c>
      <c r="M179" s="3">
        <v>-24253453.23</v>
      </c>
      <c r="N179" s="3">
        <v>-8512017</v>
      </c>
      <c r="O179" s="3">
        <v>-10109550.779999999</v>
      </c>
      <c r="P179" s="3">
        <v>-33387540.66</v>
      </c>
      <c r="Q179" s="3">
        <v>-2235401.33</v>
      </c>
      <c r="R179" s="3">
        <v>-47191858.200000003</v>
      </c>
      <c r="S179" s="3">
        <v>-923916.57</v>
      </c>
      <c r="T179" s="3">
        <v>-12136586.220000001</v>
      </c>
      <c r="U179" s="3">
        <v>-37162228.469999999</v>
      </c>
      <c r="V179" s="3">
        <v>-34762816.659999996</v>
      </c>
      <c r="W179" s="3">
        <v>-6110531</v>
      </c>
      <c r="X179" s="3">
        <v>-24429406.469900001</v>
      </c>
      <c r="Y179" s="3">
        <v>-2144551.58</v>
      </c>
      <c r="Z179" s="3">
        <v>-129812060.48999999</v>
      </c>
      <c r="AA179" s="3">
        <v>-18329820.120000001</v>
      </c>
      <c r="AB179" s="3">
        <v>-10702481.310000001</v>
      </c>
      <c r="AC179" s="3">
        <v>-25427903.640000001</v>
      </c>
      <c r="AD179" s="3">
        <v>-1291902.72</v>
      </c>
      <c r="AE179" s="4">
        <v>0</v>
      </c>
      <c r="AF179" s="3">
        <v>-12562294.039999999</v>
      </c>
      <c r="AG179" s="3">
        <v>-15065855.119999999</v>
      </c>
      <c r="AH179" s="3">
        <v>-3496255.33</v>
      </c>
      <c r="AI179" s="3">
        <v>-2177568.0299999998</v>
      </c>
      <c r="AJ179" s="3">
        <v>-4263597.1500000004</v>
      </c>
      <c r="AK179" s="3">
        <v>-3653800.09</v>
      </c>
      <c r="AL179" s="3">
        <v>-1464740.03</v>
      </c>
      <c r="AM179" s="3">
        <v>-4266676.25</v>
      </c>
      <c r="AN179" s="3">
        <v>-4284438.95</v>
      </c>
      <c r="AO179" s="3">
        <v>-1561663.78</v>
      </c>
      <c r="AP179" s="3">
        <v>-2216791.9700000002</v>
      </c>
      <c r="AQ179" s="3">
        <v>-6060479.6500000004</v>
      </c>
      <c r="AR179" s="4">
        <v>0</v>
      </c>
      <c r="AS179" s="3">
        <v>-3284978.72</v>
      </c>
      <c r="AT179" s="3">
        <v>-783355</v>
      </c>
      <c r="AU179" s="3">
        <v>-1212508.23</v>
      </c>
      <c r="AV179" s="3">
        <v>-5407723.5</v>
      </c>
      <c r="AW179" s="3">
        <v>-2932495.94</v>
      </c>
      <c r="AX179" s="3">
        <v>-12313117.189999999</v>
      </c>
      <c r="AY179" s="3">
        <v>-9106117.1999999993</v>
      </c>
      <c r="AZ179" s="4">
        <v>0</v>
      </c>
      <c r="BA179" s="3">
        <v>-19681982.5</v>
      </c>
      <c r="BB179" s="3">
        <v>-11049902</v>
      </c>
      <c r="BC179" s="3">
        <v>0</v>
      </c>
      <c r="BD179" s="3">
        <v>-31373406.600000001</v>
      </c>
      <c r="BE179" s="3">
        <v>-4713346.1100000003</v>
      </c>
      <c r="BF179" s="3">
        <v>-4016314.74</v>
      </c>
      <c r="BG179" s="3">
        <v>-4196754.9400000004</v>
      </c>
      <c r="BH179" s="3">
        <v>-7734267.6299999999</v>
      </c>
      <c r="BI179" s="3">
        <v>-4757998.07</v>
      </c>
      <c r="BJ179" s="3">
        <v>-5135325.5599999996</v>
      </c>
      <c r="BK179" s="3">
        <v>-8436432.7400000002</v>
      </c>
      <c r="BL179" s="3">
        <v>-12871994.43</v>
      </c>
      <c r="BM179" s="3">
        <v>-9419635</v>
      </c>
      <c r="BN179" s="3">
        <v>-86035770.989999995</v>
      </c>
      <c r="BO179" s="3">
        <v>-9193081.1400000006</v>
      </c>
      <c r="BP179" s="3">
        <v>-7375935.5899999999</v>
      </c>
      <c r="BQ179" s="3">
        <v>-8654139.2200000007</v>
      </c>
      <c r="BR179" s="4">
        <v>0</v>
      </c>
      <c r="BS179" s="4">
        <v>0</v>
      </c>
      <c r="BT179" s="3">
        <v>-3861704.2</v>
      </c>
      <c r="BU179" s="4">
        <v>0</v>
      </c>
      <c r="BV179" s="3">
        <v>-3858945</v>
      </c>
      <c r="BW179" s="3">
        <v>-2953770.5</v>
      </c>
      <c r="BX179" s="4">
        <v>0</v>
      </c>
    </row>
    <row r="180" spans="1:76" x14ac:dyDescent="0.25">
      <c r="A180" s="2">
        <v>44834</v>
      </c>
      <c r="B180" t="s">
        <v>366</v>
      </c>
      <c r="C180" t="s">
        <v>367</v>
      </c>
      <c r="D180" s="4">
        <v>0</v>
      </c>
      <c r="E180" s="3">
        <v>29661193.149999999</v>
      </c>
      <c r="F180" s="3">
        <v>5296880.6500000004</v>
      </c>
      <c r="G180" s="3">
        <v>21687756.109999999</v>
      </c>
      <c r="H180" s="3">
        <v>31872854.530000001</v>
      </c>
      <c r="I180" s="3">
        <v>23807242.129999999</v>
      </c>
      <c r="J180" s="3">
        <v>42887577.68</v>
      </c>
      <c r="K180" s="3">
        <v>1777236.85</v>
      </c>
      <c r="L180" s="3">
        <v>2269530.8199999998</v>
      </c>
      <c r="M180" s="3">
        <v>2520307.41</v>
      </c>
      <c r="N180" s="3">
        <v>699585.1</v>
      </c>
      <c r="O180" s="3">
        <v>1072412.92</v>
      </c>
      <c r="P180" s="4">
        <v>0</v>
      </c>
      <c r="Q180" s="4">
        <v>0</v>
      </c>
      <c r="R180" s="3">
        <v>6659490</v>
      </c>
      <c r="S180" s="4">
        <v>0</v>
      </c>
      <c r="T180" s="3">
        <v>156950</v>
      </c>
      <c r="U180" s="4">
        <v>0</v>
      </c>
      <c r="V180" s="3">
        <v>461309.12</v>
      </c>
      <c r="W180" s="3">
        <v>840860.5</v>
      </c>
      <c r="X180" s="3">
        <v>2135483.2000000002</v>
      </c>
      <c r="Y180" s="4">
        <v>0</v>
      </c>
      <c r="Z180" s="3">
        <v>12471033.17</v>
      </c>
      <c r="AA180" s="3">
        <v>1353610.5</v>
      </c>
      <c r="AB180" s="3">
        <v>1309654.5</v>
      </c>
      <c r="AC180" s="3">
        <v>1618494.15</v>
      </c>
      <c r="AD180" s="4">
        <v>0</v>
      </c>
      <c r="AE180" s="4">
        <v>0</v>
      </c>
      <c r="AF180" s="4">
        <v>0</v>
      </c>
      <c r="AG180" s="3">
        <v>13350</v>
      </c>
      <c r="AH180" s="3">
        <v>13550</v>
      </c>
      <c r="AI180" s="4">
        <v>0</v>
      </c>
      <c r="AJ180" s="4">
        <v>0</v>
      </c>
      <c r="AK180" s="4">
        <v>0</v>
      </c>
      <c r="AL180" s="3">
        <v>13350</v>
      </c>
      <c r="AM180" s="3">
        <v>40050</v>
      </c>
      <c r="AN180" s="3">
        <v>26700</v>
      </c>
      <c r="AO180" s="3">
        <v>13350</v>
      </c>
      <c r="AP180" s="3">
        <v>13350</v>
      </c>
      <c r="AQ180" s="3">
        <v>53350</v>
      </c>
      <c r="AR180" s="4">
        <v>0</v>
      </c>
      <c r="AS180" s="4">
        <v>0</v>
      </c>
      <c r="AT180" s="4">
        <v>0</v>
      </c>
      <c r="AU180" s="4">
        <v>0</v>
      </c>
      <c r="AV180" s="3">
        <v>347038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3">
        <v>164886.89000000001</v>
      </c>
      <c r="BK180" s="3">
        <v>517259</v>
      </c>
      <c r="BL180" s="3">
        <v>21782</v>
      </c>
      <c r="BM180" s="3">
        <v>452241.87</v>
      </c>
      <c r="BN180" s="3">
        <v>1698419.93</v>
      </c>
      <c r="BO180" s="3">
        <v>759359</v>
      </c>
      <c r="BP180" s="4">
        <v>0</v>
      </c>
      <c r="BQ180" s="3">
        <v>984326.42</v>
      </c>
      <c r="BR180" s="4">
        <v>0</v>
      </c>
      <c r="BS180" s="4">
        <v>0</v>
      </c>
      <c r="BT180" s="4">
        <v>0</v>
      </c>
      <c r="BU180" s="4">
        <v>0</v>
      </c>
      <c r="BV180" s="3">
        <v>19350</v>
      </c>
      <c r="BW180" s="3">
        <v>19240</v>
      </c>
      <c r="BX180" s="4">
        <v>0</v>
      </c>
    </row>
    <row r="181" spans="1:76" x14ac:dyDescent="0.25">
      <c r="A181" s="2">
        <v>44834</v>
      </c>
      <c r="B181" t="s">
        <v>368</v>
      </c>
      <c r="C181" t="s">
        <v>369</v>
      </c>
      <c r="D181" s="4">
        <v>0</v>
      </c>
      <c r="E181" s="4">
        <v>0</v>
      </c>
      <c r="F181" s="4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3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</row>
    <row r="182" spans="1:76" x14ac:dyDescent="0.25">
      <c r="A182" s="2">
        <v>44834</v>
      </c>
      <c r="B182" t="s">
        <v>370</v>
      </c>
      <c r="C182" t="s">
        <v>371</v>
      </c>
      <c r="D182" s="4">
        <v>0</v>
      </c>
      <c r="E182" s="3">
        <v>-19991156.469999999</v>
      </c>
      <c r="F182" s="3">
        <v>-2970104.8</v>
      </c>
      <c r="G182" s="3">
        <v>-15121645.51</v>
      </c>
      <c r="H182" s="3">
        <v>-26424315.210000001</v>
      </c>
      <c r="I182" s="3">
        <v>-22436662.16</v>
      </c>
      <c r="J182" s="3">
        <v>-37335708.829999998</v>
      </c>
      <c r="K182" s="3">
        <v>-1777173.85</v>
      </c>
      <c r="L182" s="3">
        <v>-2269470.8199999998</v>
      </c>
      <c r="M182" s="3">
        <v>-2520306.41</v>
      </c>
      <c r="N182" s="3">
        <v>-699557</v>
      </c>
      <c r="O182" s="3">
        <v>-1072392.92</v>
      </c>
      <c r="P182" s="4">
        <v>0</v>
      </c>
      <c r="Q182" s="4">
        <v>0</v>
      </c>
      <c r="R182" s="3">
        <v>-1452744.33</v>
      </c>
      <c r="S182" s="4">
        <v>0</v>
      </c>
      <c r="T182" s="3">
        <v>-35546.67</v>
      </c>
      <c r="U182" s="4">
        <v>0</v>
      </c>
      <c r="V182" s="3">
        <v>-461287.12</v>
      </c>
      <c r="W182" s="3">
        <v>-840825.5</v>
      </c>
      <c r="X182" s="3">
        <v>-2135440.71</v>
      </c>
      <c r="Y182" s="4">
        <v>0</v>
      </c>
      <c r="Z182" s="3">
        <v>-9564619.8399999999</v>
      </c>
      <c r="AA182" s="3">
        <v>-1353569.5</v>
      </c>
      <c r="AB182" s="3">
        <v>-48891.65</v>
      </c>
      <c r="AC182" s="3">
        <v>-1618402.15</v>
      </c>
      <c r="AD182" s="4">
        <v>0</v>
      </c>
      <c r="AE182" s="4">
        <v>0</v>
      </c>
      <c r="AF182" s="4">
        <v>0</v>
      </c>
      <c r="AG182" s="3">
        <v>-13349</v>
      </c>
      <c r="AH182" s="3">
        <v>-13549</v>
      </c>
      <c r="AI182" s="4">
        <v>0</v>
      </c>
      <c r="AJ182" s="4">
        <v>0</v>
      </c>
      <c r="AK182" s="4">
        <v>0</v>
      </c>
      <c r="AL182" s="3">
        <v>-13349</v>
      </c>
      <c r="AM182" s="3">
        <v>-40047</v>
      </c>
      <c r="AN182" s="3">
        <v>-26698</v>
      </c>
      <c r="AO182" s="3">
        <v>-13349</v>
      </c>
      <c r="AP182" s="3">
        <v>-13349</v>
      </c>
      <c r="AQ182" s="3">
        <v>-53348</v>
      </c>
      <c r="AR182" s="4">
        <v>0</v>
      </c>
      <c r="AS182" s="4">
        <v>0</v>
      </c>
      <c r="AT182" s="4">
        <v>0</v>
      </c>
      <c r="AU182" s="4">
        <v>0</v>
      </c>
      <c r="AV182" s="3">
        <v>-347023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3">
        <v>-164871.89000000001</v>
      </c>
      <c r="BK182" s="3">
        <v>-517232</v>
      </c>
      <c r="BL182" s="3">
        <v>-21781</v>
      </c>
      <c r="BM182" s="3">
        <v>-452221.87</v>
      </c>
      <c r="BN182" s="3">
        <v>-1698417.93</v>
      </c>
      <c r="BO182" s="3">
        <v>-759328</v>
      </c>
      <c r="BP182" s="4">
        <v>0</v>
      </c>
      <c r="BQ182" s="3">
        <v>-984287.42</v>
      </c>
      <c r="BR182" s="4">
        <v>0</v>
      </c>
      <c r="BS182" s="4">
        <v>0</v>
      </c>
      <c r="BT182" s="4">
        <v>0</v>
      </c>
      <c r="BU182" s="4">
        <v>0</v>
      </c>
      <c r="BV182" s="3">
        <v>-19349</v>
      </c>
      <c r="BW182" s="3">
        <v>-19239</v>
      </c>
      <c r="BX182" s="4">
        <v>0</v>
      </c>
    </row>
    <row r="183" spans="1:76" x14ac:dyDescent="0.25">
      <c r="A183" s="2">
        <v>44834</v>
      </c>
      <c r="B183" t="s">
        <v>372</v>
      </c>
      <c r="C183" t="s">
        <v>373</v>
      </c>
      <c r="D183" s="3">
        <v>26438510.670000002</v>
      </c>
      <c r="E183" s="3">
        <v>600000</v>
      </c>
      <c r="F183" s="3">
        <v>18922788</v>
      </c>
      <c r="G183" s="3">
        <v>6921900</v>
      </c>
      <c r="H183" s="4">
        <v>0</v>
      </c>
      <c r="I183" s="3">
        <v>189728.5</v>
      </c>
      <c r="J183" s="3">
        <v>11435372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3">
        <v>8500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</row>
    <row r="184" spans="1:76" x14ac:dyDescent="0.25">
      <c r="A184" s="2">
        <v>44834</v>
      </c>
      <c r="B184" t="s">
        <v>374</v>
      </c>
      <c r="C184" t="s">
        <v>375</v>
      </c>
      <c r="D184" s="3">
        <v>-23000574.890000001</v>
      </c>
      <c r="E184" s="3">
        <v>-319269.39</v>
      </c>
      <c r="F184" s="3">
        <v>-13627004.91</v>
      </c>
      <c r="G184" s="3">
        <v>-5772276.7400000002</v>
      </c>
      <c r="H184" s="4">
        <v>0</v>
      </c>
      <c r="I184" s="3">
        <v>-171954.11</v>
      </c>
      <c r="J184" s="3">
        <v>-8927580.5199999996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3">
        <v>-8499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</row>
    <row r="185" spans="1:76" x14ac:dyDescent="0.25">
      <c r="A185" s="2">
        <v>44834</v>
      </c>
      <c r="B185" t="s">
        <v>376</v>
      </c>
      <c r="C185" t="s">
        <v>377</v>
      </c>
      <c r="D185" s="4">
        <v>0</v>
      </c>
      <c r="E185" s="3">
        <v>1639597.8</v>
      </c>
      <c r="F185" s="3">
        <v>2866166</v>
      </c>
      <c r="G185" s="3">
        <v>9888093.1899999995</v>
      </c>
      <c r="H185" s="3">
        <v>8952883.4700000007</v>
      </c>
      <c r="I185" s="3">
        <v>17090622.25</v>
      </c>
      <c r="J185" s="3">
        <v>7562178.3499999996</v>
      </c>
      <c r="K185" s="3">
        <v>2691870</v>
      </c>
      <c r="L185" s="3">
        <v>1550114</v>
      </c>
      <c r="M185" s="3">
        <v>1056423.92</v>
      </c>
      <c r="N185" s="3">
        <v>119800</v>
      </c>
      <c r="O185" s="3">
        <v>933865</v>
      </c>
      <c r="P185" s="4">
        <v>0</v>
      </c>
      <c r="Q185" s="4">
        <v>0</v>
      </c>
      <c r="R185" s="3">
        <v>505390</v>
      </c>
      <c r="S185" s="4">
        <v>0</v>
      </c>
      <c r="T185" s="3">
        <v>1766607</v>
      </c>
      <c r="U185" s="4">
        <v>0</v>
      </c>
      <c r="V185" s="4">
        <v>0</v>
      </c>
      <c r="W185" s="3">
        <v>614431</v>
      </c>
      <c r="X185" s="3">
        <v>1219120.76</v>
      </c>
      <c r="Y185" s="4">
        <v>0</v>
      </c>
      <c r="Z185" s="3">
        <v>2681719.5699999998</v>
      </c>
      <c r="AA185" s="3">
        <v>438668.79999999999</v>
      </c>
      <c r="AB185" s="3">
        <v>1075000</v>
      </c>
      <c r="AC185" s="3">
        <v>1481083</v>
      </c>
      <c r="AD185" s="4">
        <v>0</v>
      </c>
      <c r="AE185" s="4">
        <v>0</v>
      </c>
      <c r="AF185" s="3">
        <v>0</v>
      </c>
      <c r="AG185" s="4">
        <v>0</v>
      </c>
      <c r="AH185" s="4">
        <v>0</v>
      </c>
      <c r="AI185" s="4">
        <v>0</v>
      </c>
      <c r="AJ185" s="3">
        <v>1190000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3">
        <v>250000</v>
      </c>
      <c r="AQ185" s="3">
        <v>250000</v>
      </c>
      <c r="AR185" s="4">
        <v>0</v>
      </c>
      <c r="AS185" s="3">
        <v>708000</v>
      </c>
      <c r="AT185" s="3">
        <v>28000</v>
      </c>
      <c r="AU185" s="3">
        <v>13000</v>
      </c>
      <c r="AV185" s="3">
        <v>130400</v>
      </c>
      <c r="AW185" s="4">
        <v>0</v>
      </c>
      <c r="AX185" s="3">
        <v>622250</v>
      </c>
      <c r="AY185" s="4">
        <v>0</v>
      </c>
      <c r="AZ185" s="4">
        <v>0</v>
      </c>
      <c r="BA185" s="3">
        <v>1308524</v>
      </c>
      <c r="BB185" s="4">
        <v>0</v>
      </c>
      <c r="BC185" s="4">
        <v>0</v>
      </c>
      <c r="BD185" s="3">
        <v>1368000</v>
      </c>
      <c r="BE185" s="3">
        <v>1632800</v>
      </c>
      <c r="BF185" s="3">
        <v>1670000</v>
      </c>
      <c r="BG185" s="3">
        <v>480000</v>
      </c>
      <c r="BH185" s="3">
        <v>316466.65000000002</v>
      </c>
      <c r="BI185" s="3">
        <v>480000</v>
      </c>
      <c r="BJ185" s="3">
        <v>446525</v>
      </c>
      <c r="BK185" s="3">
        <v>407000</v>
      </c>
      <c r="BL185" s="3">
        <v>359300</v>
      </c>
      <c r="BM185" s="3">
        <v>160555</v>
      </c>
      <c r="BN185" s="3">
        <v>1262022.31</v>
      </c>
      <c r="BO185" s="3">
        <v>506499</v>
      </c>
      <c r="BP185" s="4">
        <v>0</v>
      </c>
      <c r="BQ185" s="3">
        <v>830855.47</v>
      </c>
      <c r="BR185" s="4">
        <v>0</v>
      </c>
      <c r="BS185" s="4">
        <v>0</v>
      </c>
      <c r="BT185" s="4">
        <v>0</v>
      </c>
      <c r="BU185" s="4">
        <v>0</v>
      </c>
      <c r="BV185" s="3">
        <v>13500</v>
      </c>
      <c r="BW185" s="3">
        <v>13500</v>
      </c>
      <c r="BX185" s="4">
        <v>0</v>
      </c>
    </row>
    <row r="186" spans="1:76" x14ac:dyDescent="0.25">
      <c r="A186" s="2">
        <v>44834</v>
      </c>
      <c r="B186" t="s">
        <v>378</v>
      </c>
      <c r="C186" t="s">
        <v>379</v>
      </c>
      <c r="D186" s="4">
        <v>0</v>
      </c>
      <c r="E186" s="4">
        <v>0</v>
      </c>
      <c r="F186" s="3">
        <v>0</v>
      </c>
      <c r="G186" s="3">
        <v>19170</v>
      </c>
      <c r="H186" s="4">
        <v>0</v>
      </c>
      <c r="I186" s="3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3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</row>
    <row r="187" spans="1:76" x14ac:dyDescent="0.25">
      <c r="A187" s="2">
        <v>44834</v>
      </c>
      <c r="B187" t="s">
        <v>380</v>
      </c>
      <c r="C187" t="s">
        <v>381</v>
      </c>
      <c r="D187" s="4">
        <v>0</v>
      </c>
      <c r="E187" s="3">
        <v>-731602.27</v>
      </c>
      <c r="F187" s="3">
        <v>-2069157.86</v>
      </c>
      <c r="G187" s="3">
        <v>-9596713.9299999997</v>
      </c>
      <c r="H187" s="3">
        <v>-8400078.8599999994</v>
      </c>
      <c r="I187" s="3">
        <v>-16519875.449999999</v>
      </c>
      <c r="J187" s="3">
        <v>-6813668.6799999997</v>
      </c>
      <c r="K187" s="3">
        <v>-2691858</v>
      </c>
      <c r="L187" s="3">
        <v>-1550077</v>
      </c>
      <c r="M187" s="3">
        <v>-1056422.92</v>
      </c>
      <c r="N187" s="3">
        <v>-119794</v>
      </c>
      <c r="O187" s="3">
        <v>-933847</v>
      </c>
      <c r="P187" s="4">
        <v>0</v>
      </c>
      <c r="Q187" s="4">
        <v>0</v>
      </c>
      <c r="R187" s="3">
        <v>-45038.68</v>
      </c>
      <c r="S187" s="4">
        <v>0</v>
      </c>
      <c r="T187" s="3">
        <v>-1766602</v>
      </c>
      <c r="U187" s="4">
        <v>0</v>
      </c>
      <c r="V187" s="4">
        <v>0</v>
      </c>
      <c r="W187" s="3">
        <v>-614422</v>
      </c>
      <c r="X187" s="3">
        <v>-1210385.23</v>
      </c>
      <c r="Y187" s="4">
        <v>0</v>
      </c>
      <c r="Z187" s="3">
        <v>-2031138.66</v>
      </c>
      <c r="AA187" s="3">
        <v>-438659.8</v>
      </c>
      <c r="AB187" s="3">
        <v>-25215.96</v>
      </c>
      <c r="AC187" s="3">
        <v>-1481033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-297500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3">
        <v>-192650.2</v>
      </c>
      <c r="AQ187" s="3">
        <v>-101847.32</v>
      </c>
      <c r="AR187" s="4">
        <v>0</v>
      </c>
      <c r="AS187" s="3">
        <v>-707998</v>
      </c>
      <c r="AT187" s="3">
        <v>-12452.52</v>
      </c>
      <c r="AU187" s="3">
        <v>-12998</v>
      </c>
      <c r="AV187" s="3">
        <v>-130391</v>
      </c>
      <c r="AW187" s="4">
        <v>0</v>
      </c>
      <c r="AX187" s="3">
        <v>-622247</v>
      </c>
      <c r="AY187" s="4">
        <v>0</v>
      </c>
      <c r="AZ187" s="4">
        <v>0</v>
      </c>
      <c r="BA187" s="3">
        <v>-1308509</v>
      </c>
      <c r="BB187" s="4">
        <v>0</v>
      </c>
      <c r="BC187" s="4">
        <v>0</v>
      </c>
      <c r="BD187" s="3">
        <v>-1367999</v>
      </c>
      <c r="BE187" s="3">
        <v>-1632799</v>
      </c>
      <c r="BF187" s="3">
        <v>-738647.4</v>
      </c>
      <c r="BG187" s="3">
        <v>-479999</v>
      </c>
      <c r="BH187" s="3">
        <v>-316457.65000000002</v>
      </c>
      <c r="BI187" s="3">
        <v>-479999</v>
      </c>
      <c r="BJ187" s="3">
        <v>-446503</v>
      </c>
      <c r="BK187" s="3">
        <v>-406970</v>
      </c>
      <c r="BL187" s="3">
        <v>-359278</v>
      </c>
      <c r="BM187" s="3">
        <v>-160547</v>
      </c>
      <c r="BN187" s="3">
        <v>-1262021.31</v>
      </c>
      <c r="BO187" s="3">
        <v>-506486</v>
      </c>
      <c r="BP187" s="4">
        <v>0</v>
      </c>
      <c r="BQ187" s="3">
        <v>-830829.47</v>
      </c>
      <c r="BR187" s="4">
        <v>0</v>
      </c>
      <c r="BS187" s="4">
        <v>0</v>
      </c>
      <c r="BT187" s="4">
        <v>0</v>
      </c>
      <c r="BU187" s="4">
        <v>0</v>
      </c>
      <c r="BV187" s="3">
        <v>-13499</v>
      </c>
      <c r="BW187" s="3">
        <v>-13499</v>
      </c>
      <c r="BX187" s="4">
        <v>0</v>
      </c>
    </row>
    <row r="188" spans="1:76" x14ac:dyDescent="0.25">
      <c r="A188" s="2">
        <v>44834</v>
      </c>
      <c r="B188" t="s">
        <v>382</v>
      </c>
      <c r="C188" t="s">
        <v>383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1399607</v>
      </c>
      <c r="J188" s="3">
        <v>1006778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3">
        <v>12200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</row>
    <row r="189" spans="1:76" x14ac:dyDescent="0.25">
      <c r="A189" s="2">
        <v>44834</v>
      </c>
      <c r="B189" t="s">
        <v>384</v>
      </c>
      <c r="C189" t="s">
        <v>385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-1199427.98</v>
      </c>
      <c r="J189" s="3">
        <v>-634141.88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3">
        <v>-12199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</row>
    <row r="190" spans="1:76" x14ac:dyDescent="0.25">
      <c r="A190" s="2">
        <v>44834</v>
      </c>
      <c r="B190" t="s">
        <v>386</v>
      </c>
      <c r="C190" t="s">
        <v>387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3">
        <v>12530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</row>
    <row r="191" spans="1:76" x14ac:dyDescent="0.25">
      <c r="A191" s="2">
        <v>44834</v>
      </c>
      <c r="B191" t="s">
        <v>388</v>
      </c>
      <c r="C191" t="s">
        <v>389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3">
        <v>-12529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</row>
    <row r="192" spans="1:76" x14ac:dyDescent="0.25">
      <c r="A192" s="2">
        <v>44834</v>
      </c>
      <c r="B192" t="s">
        <v>390</v>
      </c>
      <c r="C192" t="s">
        <v>391</v>
      </c>
      <c r="D192" s="4">
        <v>0</v>
      </c>
      <c r="E192" s="4">
        <v>0</v>
      </c>
      <c r="F192" s="4">
        <v>0</v>
      </c>
      <c r="G192" s="3">
        <v>381945.91</v>
      </c>
      <c r="H192" s="3">
        <v>3736607</v>
      </c>
      <c r="I192" s="3">
        <v>4017160.2</v>
      </c>
      <c r="J192" s="3">
        <v>4079677</v>
      </c>
      <c r="K192" s="3">
        <v>11800</v>
      </c>
      <c r="L192" s="3">
        <v>128100</v>
      </c>
      <c r="M192" s="3">
        <v>54000</v>
      </c>
      <c r="N192" s="4">
        <v>0</v>
      </c>
      <c r="O192" s="3">
        <v>60165</v>
      </c>
      <c r="P192" s="4">
        <v>0</v>
      </c>
      <c r="Q192" s="4">
        <v>0</v>
      </c>
      <c r="R192" s="3">
        <v>39600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4343202.5999999996</v>
      </c>
      <c r="AA192" s="3">
        <v>7276</v>
      </c>
      <c r="AB192" s="4">
        <v>0</v>
      </c>
      <c r="AC192" s="3">
        <v>6780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3">
        <v>14000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3">
        <v>5500</v>
      </c>
      <c r="BK192" s="3">
        <v>51870</v>
      </c>
      <c r="BL192" s="4">
        <v>0</v>
      </c>
      <c r="BM192" s="4">
        <v>0</v>
      </c>
      <c r="BN192" s="3">
        <v>10825706.52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</row>
    <row r="193" spans="1:76" x14ac:dyDescent="0.25">
      <c r="A193" s="2">
        <v>44834</v>
      </c>
      <c r="B193" t="s">
        <v>392</v>
      </c>
      <c r="C193" t="s">
        <v>393</v>
      </c>
      <c r="D193" s="4">
        <v>0</v>
      </c>
      <c r="E193" s="4">
        <v>0</v>
      </c>
      <c r="F193" s="4">
        <v>0</v>
      </c>
      <c r="G193" s="3">
        <v>-381922.91</v>
      </c>
      <c r="H193" s="3">
        <v>-2277341.0499999998</v>
      </c>
      <c r="I193" s="3">
        <v>-4017134.2</v>
      </c>
      <c r="J193" s="3">
        <v>-4061858.52</v>
      </c>
      <c r="K193" s="3">
        <v>-11798</v>
      </c>
      <c r="L193" s="3">
        <v>-128097</v>
      </c>
      <c r="M193" s="3">
        <v>-53999</v>
      </c>
      <c r="N193" s="4">
        <v>0</v>
      </c>
      <c r="O193" s="3">
        <v>-60163</v>
      </c>
      <c r="P193" s="4">
        <v>0</v>
      </c>
      <c r="Q193" s="4">
        <v>0</v>
      </c>
      <c r="R193" s="3">
        <v>-39598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-4320952.03</v>
      </c>
      <c r="AA193" s="3">
        <v>-7275</v>
      </c>
      <c r="AB193" s="4">
        <v>0</v>
      </c>
      <c r="AC193" s="3">
        <v>-6779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3">
        <v>-13999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3">
        <v>-5499</v>
      </c>
      <c r="BK193" s="3">
        <v>-51864</v>
      </c>
      <c r="BL193" s="4">
        <v>0</v>
      </c>
      <c r="BM193" s="4">
        <v>0</v>
      </c>
      <c r="BN193" s="3">
        <v>-10825705.52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</row>
    <row r="194" spans="1:76" x14ac:dyDescent="0.25">
      <c r="A194" s="2">
        <v>44834</v>
      </c>
      <c r="B194" t="s">
        <v>394</v>
      </c>
      <c r="C194" t="s">
        <v>395</v>
      </c>
      <c r="D194" s="3">
        <v>131820368.17</v>
      </c>
      <c r="E194" s="3">
        <v>84331507.140000001</v>
      </c>
      <c r="F194" s="3">
        <v>78037619.030000001</v>
      </c>
      <c r="G194" s="3">
        <v>28870243.550000001</v>
      </c>
      <c r="H194" s="3">
        <v>22371224.579999998</v>
      </c>
      <c r="I194" s="3">
        <v>21200</v>
      </c>
      <c r="J194" s="4">
        <v>0</v>
      </c>
      <c r="K194" s="3">
        <v>31594931.75</v>
      </c>
      <c r="L194" s="3">
        <v>12699658.359999999</v>
      </c>
      <c r="M194" s="3">
        <v>18126520.710000001</v>
      </c>
      <c r="N194" s="3">
        <v>5659477.2999999998</v>
      </c>
      <c r="O194" s="3">
        <v>8863137</v>
      </c>
      <c r="P194" s="3">
        <v>18221116</v>
      </c>
      <c r="Q194" s="3">
        <v>6167134.7000000002</v>
      </c>
      <c r="R194" s="3">
        <v>25998331.289999999</v>
      </c>
      <c r="S194" s="3">
        <v>4020690.53</v>
      </c>
      <c r="T194" s="3">
        <v>14271943.92</v>
      </c>
      <c r="U194" s="3">
        <v>26500159.469999999</v>
      </c>
      <c r="V194" s="3">
        <v>47956195.880000003</v>
      </c>
      <c r="W194" s="3">
        <v>1767513.75</v>
      </c>
      <c r="X194" s="3">
        <v>5369447.0700000003</v>
      </c>
      <c r="Y194" s="3">
        <v>3273571.05</v>
      </c>
      <c r="Z194" s="3">
        <v>6853573.9800000004</v>
      </c>
      <c r="AA194" s="3">
        <v>3680818.99</v>
      </c>
      <c r="AB194" s="3">
        <v>12466953.859999999</v>
      </c>
      <c r="AC194" s="3">
        <v>2999565.86</v>
      </c>
      <c r="AD194" s="3">
        <v>9481083.2899999991</v>
      </c>
      <c r="AE194" s="3">
        <v>5296986.1900000004</v>
      </c>
      <c r="AF194" s="3">
        <v>4899117.82</v>
      </c>
      <c r="AG194" s="3">
        <v>7271696.9199999999</v>
      </c>
      <c r="AH194" s="3">
        <v>3213193</v>
      </c>
      <c r="AI194" s="3">
        <v>4087620.5</v>
      </c>
      <c r="AJ194" s="3">
        <v>3601197.05</v>
      </c>
      <c r="AK194" s="3">
        <v>4430093.01</v>
      </c>
      <c r="AL194" s="3">
        <v>6346942</v>
      </c>
      <c r="AM194" s="3">
        <v>4525969.3</v>
      </c>
      <c r="AN194" s="3">
        <v>5952008.4199999999</v>
      </c>
      <c r="AO194" s="3">
        <v>4654392.8</v>
      </c>
      <c r="AP194" s="3">
        <v>3150080.74</v>
      </c>
      <c r="AQ194" s="3">
        <v>5452299.5</v>
      </c>
      <c r="AR194" s="3">
        <v>5013068.9800000004</v>
      </c>
      <c r="AS194" s="3">
        <v>4336512</v>
      </c>
      <c r="AT194" s="3">
        <v>3646295</v>
      </c>
      <c r="AU194" s="3">
        <v>1582890.57</v>
      </c>
      <c r="AV194" s="3">
        <v>1216165</v>
      </c>
      <c r="AW194" s="3">
        <v>4486578.3</v>
      </c>
      <c r="AX194" s="3">
        <v>6242157.4900000002</v>
      </c>
      <c r="AY194" s="3">
        <v>7112730.46</v>
      </c>
      <c r="AZ194" s="3">
        <v>7410811.8499999996</v>
      </c>
      <c r="BA194" s="3">
        <v>11440727.77</v>
      </c>
      <c r="BB194" s="3">
        <v>4851961.8899999997</v>
      </c>
      <c r="BC194" s="3">
        <v>8435013.3900000006</v>
      </c>
      <c r="BD194" s="3">
        <v>14879748.949999999</v>
      </c>
      <c r="BE194" s="3">
        <v>5694262.7999999998</v>
      </c>
      <c r="BF194" s="3">
        <v>2246305.3199999998</v>
      </c>
      <c r="BG194" s="3">
        <v>6648865.5099999998</v>
      </c>
      <c r="BH194" s="3">
        <v>7806947.6600000001</v>
      </c>
      <c r="BI194" s="3">
        <v>4369615.8600000003</v>
      </c>
      <c r="BJ194" s="3">
        <v>3634435</v>
      </c>
      <c r="BK194" s="3">
        <v>3573838</v>
      </c>
      <c r="BL194" s="3">
        <v>6199394.5</v>
      </c>
      <c r="BM194" s="3">
        <v>9184880.4000000004</v>
      </c>
      <c r="BN194" s="3">
        <v>12182175.49</v>
      </c>
      <c r="BO194" s="3">
        <v>2055510.29</v>
      </c>
      <c r="BP194" s="3">
        <v>2206253.85</v>
      </c>
      <c r="BQ194" s="3">
        <v>2412190</v>
      </c>
      <c r="BR194" s="3">
        <v>3552066.01</v>
      </c>
      <c r="BS194" s="3">
        <v>4280305.68</v>
      </c>
      <c r="BT194" s="3">
        <v>4018189</v>
      </c>
      <c r="BU194" s="3">
        <v>5283563.08</v>
      </c>
      <c r="BV194" s="3">
        <v>2991094.99</v>
      </c>
      <c r="BW194" s="3">
        <v>3331440</v>
      </c>
      <c r="BX194" s="3">
        <v>1730060.36</v>
      </c>
    </row>
    <row r="195" spans="1:76" x14ac:dyDescent="0.25">
      <c r="A195" s="2">
        <v>44834</v>
      </c>
      <c r="B195" t="s">
        <v>396</v>
      </c>
      <c r="C195" t="s">
        <v>397</v>
      </c>
      <c r="D195" s="3">
        <v>55967456.280000001</v>
      </c>
      <c r="E195" s="3">
        <v>28986201</v>
      </c>
      <c r="F195" s="3">
        <v>63378788</v>
      </c>
      <c r="G195" s="3">
        <v>9618491.5899999999</v>
      </c>
      <c r="H195" s="3">
        <v>13639342</v>
      </c>
      <c r="I195" s="4">
        <v>0</v>
      </c>
      <c r="J195" s="4">
        <v>0</v>
      </c>
      <c r="K195" s="3">
        <v>14855300</v>
      </c>
      <c r="L195" s="3">
        <v>2009218.5</v>
      </c>
      <c r="M195" s="3">
        <v>14869221.43</v>
      </c>
      <c r="N195" s="3">
        <v>9802735</v>
      </c>
      <c r="O195" s="3">
        <v>6957185.4299999997</v>
      </c>
      <c r="P195" s="3">
        <v>23275883</v>
      </c>
      <c r="Q195" s="3">
        <v>12905000</v>
      </c>
      <c r="R195" s="3">
        <v>22651460</v>
      </c>
      <c r="S195" s="3">
        <v>8937500</v>
      </c>
      <c r="T195" s="3">
        <v>15286656.369999999</v>
      </c>
      <c r="U195" s="3">
        <v>19305675</v>
      </c>
      <c r="V195" s="3">
        <v>22085290</v>
      </c>
      <c r="W195" s="3">
        <v>2003500</v>
      </c>
      <c r="X195" s="3">
        <v>20072030.48</v>
      </c>
      <c r="Y195" s="3">
        <v>13104175</v>
      </c>
      <c r="Z195" s="3">
        <v>5495000</v>
      </c>
      <c r="AA195" s="3">
        <v>11896333</v>
      </c>
      <c r="AB195" s="3">
        <v>20987600</v>
      </c>
      <c r="AC195" s="3">
        <v>6727520</v>
      </c>
      <c r="AD195" s="3">
        <v>19670780</v>
      </c>
      <c r="AE195" s="3">
        <v>9269485</v>
      </c>
      <c r="AF195" s="3">
        <v>13866000</v>
      </c>
      <c r="AG195" s="3">
        <v>4705843</v>
      </c>
      <c r="AH195" s="3">
        <v>4038800</v>
      </c>
      <c r="AI195" s="3">
        <v>4361850</v>
      </c>
      <c r="AJ195" s="3">
        <v>5428038</v>
      </c>
      <c r="AK195" s="3">
        <v>12881146.66</v>
      </c>
      <c r="AL195" s="3">
        <v>9121090</v>
      </c>
      <c r="AM195" s="3">
        <v>8109252</v>
      </c>
      <c r="AN195" s="3">
        <v>12874216.66</v>
      </c>
      <c r="AO195" s="3">
        <v>9882529</v>
      </c>
      <c r="AP195" s="3">
        <v>12792375.66</v>
      </c>
      <c r="AQ195" s="3">
        <v>7415551</v>
      </c>
      <c r="AR195" s="3">
        <v>11079773</v>
      </c>
      <c r="AS195" s="3">
        <v>3637000</v>
      </c>
      <c r="AT195" s="3">
        <v>8031000</v>
      </c>
      <c r="AU195" s="3">
        <v>6242000</v>
      </c>
      <c r="AV195" s="4">
        <v>0</v>
      </c>
      <c r="AW195" s="3">
        <v>13880620</v>
      </c>
      <c r="AX195" s="3">
        <v>8116850</v>
      </c>
      <c r="AY195" s="3">
        <v>15287500</v>
      </c>
      <c r="AZ195" s="3">
        <v>9550298</v>
      </c>
      <c r="BA195" s="3">
        <v>8706119.6300000008</v>
      </c>
      <c r="BB195" s="3">
        <v>10746134.42</v>
      </c>
      <c r="BC195" s="3">
        <v>9154590.4800000004</v>
      </c>
      <c r="BD195" s="3">
        <v>16855571.149999999</v>
      </c>
      <c r="BE195" s="3">
        <v>6271300</v>
      </c>
      <c r="BF195" s="3">
        <v>3418232.96</v>
      </c>
      <c r="BG195" s="3">
        <v>11811321</v>
      </c>
      <c r="BH195" s="3">
        <v>10516329.92</v>
      </c>
      <c r="BI195" s="3">
        <v>5378884</v>
      </c>
      <c r="BJ195" s="3">
        <v>774000</v>
      </c>
      <c r="BK195" s="3">
        <v>5531800</v>
      </c>
      <c r="BL195" s="3">
        <v>13111240</v>
      </c>
      <c r="BM195" s="3">
        <v>13232150</v>
      </c>
      <c r="BN195" s="3">
        <v>8981800</v>
      </c>
      <c r="BO195" s="3">
        <v>4725340</v>
      </c>
      <c r="BP195" s="3">
        <v>1932500</v>
      </c>
      <c r="BQ195" s="3">
        <v>7322700</v>
      </c>
      <c r="BR195" s="3">
        <v>11242300</v>
      </c>
      <c r="BS195" s="3">
        <v>14704674.27</v>
      </c>
      <c r="BT195" s="3">
        <v>7402600</v>
      </c>
      <c r="BU195" s="3">
        <v>7621590</v>
      </c>
      <c r="BV195" s="3">
        <v>4116050</v>
      </c>
      <c r="BW195" s="3">
        <v>3460500</v>
      </c>
      <c r="BX195" s="3">
        <v>3249500</v>
      </c>
    </row>
    <row r="196" spans="1:76" x14ac:dyDescent="0.25">
      <c r="A196" s="2">
        <v>44834</v>
      </c>
      <c r="B196" t="s">
        <v>398</v>
      </c>
      <c r="C196" t="s">
        <v>399</v>
      </c>
      <c r="D196" s="3">
        <v>49085079.869999997</v>
      </c>
      <c r="E196" s="3">
        <v>16784329.329999998</v>
      </c>
      <c r="F196" s="3">
        <v>38077844.270000003</v>
      </c>
      <c r="G196" s="3">
        <v>5379791.96</v>
      </c>
      <c r="H196" s="3">
        <v>1737701.29</v>
      </c>
      <c r="I196" s="4">
        <v>0</v>
      </c>
      <c r="J196" s="4">
        <v>0</v>
      </c>
      <c r="K196" s="3">
        <v>37247678.460000001</v>
      </c>
      <c r="L196" s="3">
        <v>1739670.2</v>
      </c>
      <c r="M196" s="3">
        <v>5493919.9900000002</v>
      </c>
      <c r="N196" s="3">
        <v>4839896.83</v>
      </c>
      <c r="O196" s="3">
        <v>122773</v>
      </c>
      <c r="P196" s="3">
        <v>11928769.060000001</v>
      </c>
      <c r="Q196" s="3">
        <v>2393057</v>
      </c>
      <c r="R196" s="3">
        <v>6764475.8499999996</v>
      </c>
      <c r="S196" s="3">
        <v>1202550</v>
      </c>
      <c r="T196" s="3">
        <v>1663125.65</v>
      </c>
      <c r="U196" s="3">
        <v>9326822.6799999997</v>
      </c>
      <c r="V196" s="3">
        <v>5112952</v>
      </c>
      <c r="W196" s="3">
        <v>2037290</v>
      </c>
      <c r="X196" s="3">
        <v>5060634</v>
      </c>
      <c r="Y196" s="3">
        <v>3485717.6</v>
      </c>
      <c r="Z196" s="3">
        <v>18536583.789999999</v>
      </c>
      <c r="AA196" s="3">
        <v>543281.6</v>
      </c>
      <c r="AB196" s="3">
        <v>7935514.7000000002</v>
      </c>
      <c r="AC196" s="3">
        <v>488160</v>
      </c>
      <c r="AD196" s="3">
        <v>976488.4</v>
      </c>
      <c r="AE196" s="3">
        <v>5369928.6399999997</v>
      </c>
      <c r="AF196" s="3">
        <v>3387618.1</v>
      </c>
      <c r="AG196" s="3">
        <v>2609396.2200000002</v>
      </c>
      <c r="AH196" s="3">
        <v>2311550</v>
      </c>
      <c r="AI196" s="3">
        <v>1760342.6</v>
      </c>
      <c r="AJ196" s="3">
        <v>2550460</v>
      </c>
      <c r="AK196" s="3">
        <v>725085</v>
      </c>
      <c r="AL196" s="3">
        <v>6156891.4400000004</v>
      </c>
      <c r="AM196" s="3">
        <v>4095395.56</v>
      </c>
      <c r="AN196" s="3">
        <v>5258648.7</v>
      </c>
      <c r="AO196" s="3">
        <v>878845</v>
      </c>
      <c r="AP196" s="3">
        <v>2460900</v>
      </c>
      <c r="AQ196" s="3">
        <v>1727992.2</v>
      </c>
      <c r="AR196" s="3">
        <v>798516</v>
      </c>
      <c r="AS196" s="3">
        <v>712949.58</v>
      </c>
      <c r="AT196" s="3">
        <v>1463798.89</v>
      </c>
      <c r="AU196" s="3">
        <v>148436</v>
      </c>
      <c r="AV196" s="3">
        <v>2112094.2999999998</v>
      </c>
      <c r="AW196" s="3">
        <v>2186912</v>
      </c>
      <c r="AX196" s="3">
        <v>2634748.2999999998</v>
      </c>
      <c r="AY196" s="3">
        <v>2283023.19</v>
      </c>
      <c r="AZ196" s="3">
        <v>546610.5</v>
      </c>
      <c r="BA196" s="3">
        <v>10275316.73</v>
      </c>
      <c r="BB196" s="3">
        <v>2053028.5</v>
      </c>
      <c r="BC196" s="3">
        <v>3459645.41</v>
      </c>
      <c r="BD196" s="3">
        <v>9051384.4000000004</v>
      </c>
      <c r="BE196" s="3">
        <v>1001255.65</v>
      </c>
      <c r="BF196" s="3">
        <v>2859852.41</v>
      </c>
      <c r="BG196" s="3">
        <v>3267553.78</v>
      </c>
      <c r="BH196" s="3">
        <v>5437486.0499999998</v>
      </c>
      <c r="BI196" s="3">
        <v>1230502.56</v>
      </c>
      <c r="BJ196" s="3">
        <v>1929593</v>
      </c>
      <c r="BK196" s="3">
        <v>1499783</v>
      </c>
      <c r="BL196" s="3">
        <v>3017364</v>
      </c>
      <c r="BM196" s="3">
        <v>1927182</v>
      </c>
      <c r="BN196" s="3">
        <v>2755631.69</v>
      </c>
      <c r="BO196" s="3">
        <v>79437</v>
      </c>
      <c r="BP196" s="3">
        <v>395501</v>
      </c>
      <c r="BQ196" s="3">
        <v>2370000</v>
      </c>
      <c r="BR196" s="3">
        <v>3012029</v>
      </c>
      <c r="BS196" s="3">
        <v>2342379.5699999998</v>
      </c>
      <c r="BT196" s="3">
        <v>1844068.7</v>
      </c>
      <c r="BU196" s="3">
        <v>2856548.61</v>
      </c>
      <c r="BV196" s="3">
        <v>1462302.86</v>
      </c>
      <c r="BW196" s="3">
        <v>210400</v>
      </c>
      <c r="BX196" s="3">
        <v>998340.9</v>
      </c>
    </row>
    <row r="197" spans="1:76" x14ac:dyDescent="0.25">
      <c r="A197" s="2">
        <v>44834</v>
      </c>
      <c r="B197" t="s">
        <v>400</v>
      </c>
      <c r="C197" t="s">
        <v>401</v>
      </c>
      <c r="D197" s="3">
        <v>45602956.840000004</v>
      </c>
      <c r="E197" s="3">
        <v>9565240.3300000001</v>
      </c>
      <c r="F197" s="3">
        <v>25940811.199999999</v>
      </c>
      <c r="G197" s="3">
        <v>5232733.45</v>
      </c>
      <c r="H197" s="3">
        <v>6445131.7699999996</v>
      </c>
      <c r="I197" s="3">
        <v>152400</v>
      </c>
      <c r="J197" s="4">
        <v>0</v>
      </c>
      <c r="K197" s="3">
        <v>5843994.1500000004</v>
      </c>
      <c r="L197" s="3">
        <v>3908513.27</v>
      </c>
      <c r="M197" s="3">
        <v>4259786.4800000004</v>
      </c>
      <c r="N197" s="3">
        <v>859362.3</v>
      </c>
      <c r="O197" s="3">
        <v>895952</v>
      </c>
      <c r="P197" s="3">
        <v>3353894.47</v>
      </c>
      <c r="Q197" s="3">
        <v>746971</v>
      </c>
      <c r="R197" s="3">
        <v>4035509.8</v>
      </c>
      <c r="S197" s="3">
        <v>572620.5</v>
      </c>
      <c r="T197" s="3">
        <v>2162395.5</v>
      </c>
      <c r="U197" s="3">
        <v>3164182.33</v>
      </c>
      <c r="V197" s="3">
        <v>3146290.62</v>
      </c>
      <c r="W197" s="3">
        <v>258730</v>
      </c>
      <c r="X197" s="3">
        <v>607485</v>
      </c>
      <c r="Y197" s="3">
        <v>710525.6</v>
      </c>
      <c r="Z197" s="3">
        <v>1109279.6000000001</v>
      </c>
      <c r="AA197" s="3">
        <v>1094996.1000000001</v>
      </c>
      <c r="AB197" s="3">
        <v>4381758.47</v>
      </c>
      <c r="AC197" s="3">
        <v>1054099</v>
      </c>
      <c r="AD197" s="3">
        <v>1449774.4</v>
      </c>
      <c r="AE197" s="3">
        <v>1160373.92</v>
      </c>
      <c r="AF197" s="3">
        <v>334707.98</v>
      </c>
      <c r="AG197" s="3">
        <v>1146023</v>
      </c>
      <c r="AH197" s="3">
        <v>513800</v>
      </c>
      <c r="AI197" s="3">
        <v>1495941</v>
      </c>
      <c r="AJ197" s="3">
        <v>863505</v>
      </c>
      <c r="AK197" s="3">
        <v>169280</v>
      </c>
      <c r="AL197" s="3">
        <v>870463</v>
      </c>
      <c r="AM197" s="3">
        <v>966380</v>
      </c>
      <c r="AN197" s="3">
        <v>591190</v>
      </c>
      <c r="AO197" s="3">
        <v>844090</v>
      </c>
      <c r="AP197" s="3">
        <v>556461</v>
      </c>
      <c r="AQ197" s="3">
        <v>1151173</v>
      </c>
      <c r="AR197" s="3">
        <v>1184270</v>
      </c>
      <c r="AS197" s="3">
        <v>987136</v>
      </c>
      <c r="AT197" s="3">
        <v>906677.65</v>
      </c>
      <c r="AU197" s="3">
        <v>590308</v>
      </c>
      <c r="AV197" s="3">
        <v>295758</v>
      </c>
      <c r="AW197" s="3">
        <v>594532.30000000005</v>
      </c>
      <c r="AX197" s="3">
        <v>1915920.15</v>
      </c>
      <c r="AY197" s="3">
        <v>1624026.94</v>
      </c>
      <c r="AZ197" s="3">
        <v>879370.79</v>
      </c>
      <c r="BA197" s="3">
        <v>2728748.12</v>
      </c>
      <c r="BB197" s="3">
        <v>1059412.22</v>
      </c>
      <c r="BC197" s="3">
        <v>1072129.96</v>
      </c>
      <c r="BD197" s="3">
        <v>1417258.2</v>
      </c>
      <c r="BE197" s="3">
        <v>243125</v>
      </c>
      <c r="BF197" s="3">
        <v>715095</v>
      </c>
      <c r="BG197" s="3">
        <v>537185.06000000006</v>
      </c>
      <c r="BH197" s="3">
        <v>1046700</v>
      </c>
      <c r="BI197" s="3">
        <v>673052</v>
      </c>
      <c r="BJ197" s="3">
        <v>745659.8</v>
      </c>
      <c r="BK197" s="3">
        <v>1217375.3</v>
      </c>
      <c r="BL197" s="3">
        <v>1324521.25</v>
      </c>
      <c r="BM197" s="3">
        <v>722813</v>
      </c>
      <c r="BN197" s="3">
        <v>656607</v>
      </c>
      <c r="BO197" s="3">
        <v>270560.19</v>
      </c>
      <c r="BP197" s="3">
        <v>435130</v>
      </c>
      <c r="BQ197" s="3">
        <v>653980.5</v>
      </c>
      <c r="BR197" s="3">
        <v>361740.2</v>
      </c>
      <c r="BS197" s="3">
        <v>1217517.53</v>
      </c>
      <c r="BT197" s="3">
        <v>949493.67</v>
      </c>
      <c r="BU197" s="3">
        <v>353967.09</v>
      </c>
      <c r="BV197" s="3">
        <v>562060.01</v>
      </c>
      <c r="BW197" s="3">
        <v>674800</v>
      </c>
      <c r="BX197" s="3">
        <v>235829</v>
      </c>
    </row>
    <row r="198" spans="1:76" x14ac:dyDescent="0.25">
      <c r="A198" s="2">
        <v>44834</v>
      </c>
      <c r="B198" t="s">
        <v>402</v>
      </c>
      <c r="C198" t="s">
        <v>403</v>
      </c>
      <c r="D198" s="3">
        <v>3276063.35</v>
      </c>
      <c r="E198" s="3">
        <v>6848</v>
      </c>
      <c r="F198" s="3">
        <v>4069768</v>
      </c>
      <c r="G198" s="3">
        <v>1766950</v>
      </c>
      <c r="H198" s="4">
        <v>0</v>
      </c>
      <c r="I198" s="4">
        <v>0</v>
      </c>
      <c r="J198" s="4">
        <v>0</v>
      </c>
      <c r="K198" s="3">
        <v>916658.4</v>
      </c>
      <c r="L198" s="3">
        <v>1355576.57</v>
      </c>
      <c r="M198" s="4">
        <v>0</v>
      </c>
      <c r="N198" s="3">
        <v>138600</v>
      </c>
      <c r="O198" s="3">
        <v>552728.51</v>
      </c>
      <c r="P198" s="3">
        <v>957802.46</v>
      </c>
      <c r="Q198" s="3">
        <v>191500</v>
      </c>
      <c r="R198" s="3">
        <v>600078.19999999995</v>
      </c>
      <c r="S198" s="3">
        <v>82800</v>
      </c>
      <c r="T198" s="3">
        <v>1571945.12</v>
      </c>
      <c r="U198" s="3">
        <v>19346</v>
      </c>
      <c r="V198" s="3">
        <v>684013.15</v>
      </c>
      <c r="W198" s="3">
        <v>257068.3</v>
      </c>
      <c r="X198" s="3">
        <v>135216</v>
      </c>
      <c r="Y198" s="4">
        <v>0</v>
      </c>
      <c r="Z198" s="3">
        <v>69443</v>
      </c>
      <c r="AA198" s="3">
        <v>778717.3</v>
      </c>
      <c r="AB198" s="3">
        <v>514764</v>
      </c>
      <c r="AC198" s="3">
        <v>25680</v>
      </c>
      <c r="AD198" s="3">
        <v>465092</v>
      </c>
      <c r="AE198" s="3">
        <v>321365.49</v>
      </c>
      <c r="AF198" s="3">
        <v>658427.68999999994</v>
      </c>
      <c r="AG198" s="3">
        <v>486233</v>
      </c>
      <c r="AH198" s="3">
        <v>134201</v>
      </c>
      <c r="AI198" s="3">
        <v>159860</v>
      </c>
      <c r="AJ198" s="3">
        <v>56710</v>
      </c>
      <c r="AK198" s="3">
        <v>316717</v>
      </c>
      <c r="AL198" s="3">
        <v>637954</v>
      </c>
      <c r="AM198" s="3">
        <v>146800</v>
      </c>
      <c r="AN198" s="3">
        <v>64170</v>
      </c>
      <c r="AO198" s="3">
        <v>872621.45</v>
      </c>
      <c r="AP198" s="4">
        <v>0</v>
      </c>
      <c r="AQ198" s="3">
        <v>48473</v>
      </c>
      <c r="AR198" s="3">
        <v>57470</v>
      </c>
      <c r="AS198" s="3">
        <v>56860</v>
      </c>
      <c r="AT198" s="3">
        <v>180750</v>
      </c>
      <c r="AU198" s="3">
        <v>183987</v>
      </c>
      <c r="AV198" s="3">
        <v>15900</v>
      </c>
      <c r="AW198" s="4">
        <v>0</v>
      </c>
      <c r="AX198" s="3">
        <v>1623757</v>
      </c>
      <c r="AY198" s="3">
        <v>938853.6</v>
      </c>
      <c r="AZ198" s="3">
        <v>565689.85</v>
      </c>
      <c r="BA198" s="3">
        <v>107000</v>
      </c>
      <c r="BB198" s="3">
        <v>137387.16</v>
      </c>
      <c r="BC198" s="3">
        <v>1258233.75</v>
      </c>
      <c r="BD198" s="3">
        <v>598689.04</v>
      </c>
      <c r="BE198" s="3">
        <v>345685</v>
      </c>
      <c r="BF198" s="3">
        <v>113645</v>
      </c>
      <c r="BG198" s="3">
        <v>15100</v>
      </c>
      <c r="BH198" s="4">
        <v>0</v>
      </c>
      <c r="BI198" s="3">
        <v>227300</v>
      </c>
      <c r="BJ198" s="3">
        <v>87620</v>
      </c>
      <c r="BK198" s="3">
        <v>273132.5</v>
      </c>
      <c r="BL198" s="3">
        <v>177600</v>
      </c>
      <c r="BM198" s="3">
        <v>100910</v>
      </c>
      <c r="BN198" s="3">
        <v>403100</v>
      </c>
      <c r="BO198" s="3">
        <v>290217.99</v>
      </c>
      <c r="BP198" s="3">
        <v>31200</v>
      </c>
      <c r="BQ198" s="3">
        <v>406160</v>
      </c>
      <c r="BR198" s="3">
        <v>85300</v>
      </c>
      <c r="BS198" s="3">
        <v>160980</v>
      </c>
      <c r="BT198" s="3">
        <v>7543.5</v>
      </c>
      <c r="BU198" s="3">
        <v>35300</v>
      </c>
      <c r="BV198" s="3">
        <v>5750</v>
      </c>
      <c r="BW198" s="3">
        <v>45790</v>
      </c>
      <c r="BX198" s="3">
        <v>26435</v>
      </c>
    </row>
    <row r="199" spans="1:76" x14ac:dyDescent="0.25">
      <c r="A199" s="2">
        <v>44834</v>
      </c>
      <c r="B199" t="s">
        <v>404</v>
      </c>
      <c r="C199" t="s">
        <v>405</v>
      </c>
      <c r="D199" s="3">
        <v>0</v>
      </c>
      <c r="E199" s="3">
        <v>298620</v>
      </c>
      <c r="F199" s="3">
        <v>548905</v>
      </c>
      <c r="G199" s="3">
        <v>547369.05000000005</v>
      </c>
      <c r="H199" s="3">
        <v>570093</v>
      </c>
      <c r="I199" s="4">
        <v>0</v>
      </c>
      <c r="J199" s="4">
        <v>0</v>
      </c>
      <c r="K199" s="3">
        <v>39820.050000000003</v>
      </c>
      <c r="L199" s="3">
        <v>2903243.13</v>
      </c>
      <c r="M199" s="3">
        <v>731927.2</v>
      </c>
      <c r="N199" s="3">
        <v>1029592</v>
      </c>
      <c r="O199" s="3">
        <v>716900</v>
      </c>
      <c r="P199" s="3">
        <v>122580</v>
      </c>
      <c r="Q199" s="4">
        <v>0</v>
      </c>
      <c r="R199" s="3">
        <v>191493</v>
      </c>
      <c r="S199" s="3">
        <v>36070</v>
      </c>
      <c r="T199" s="3">
        <v>1833100.2</v>
      </c>
      <c r="U199" s="3">
        <v>32000</v>
      </c>
      <c r="V199" s="3">
        <v>1474115.08</v>
      </c>
      <c r="W199" s="3">
        <v>5175691.0199999996</v>
      </c>
      <c r="X199" s="4">
        <v>0</v>
      </c>
      <c r="Y199" s="3">
        <v>36550</v>
      </c>
      <c r="Z199" s="3">
        <v>2543838.6</v>
      </c>
      <c r="AA199" s="4">
        <v>0</v>
      </c>
      <c r="AB199" s="3">
        <v>146784.79999999999</v>
      </c>
      <c r="AC199" s="3">
        <v>17890</v>
      </c>
      <c r="AD199" s="3">
        <v>16906</v>
      </c>
      <c r="AE199" s="3">
        <v>5885</v>
      </c>
      <c r="AF199" s="3">
        <v>7447.2</v>
      </c>
      <c r="AG199" s="4">
        <v>0</v>
      </c>
      <c r="AH199" s="4">
        <v>0</v>
      </c>
      <c r="AI199" s="4">
        <v>0</v>
      </c>
      <c r="AJ199" s="3">
        <v>47095.75</v>
      </c>
      <c r="AK199" s="3">
        <v>116220</v>
      </c>
      <c r="AL199" s="3">
        <v>10000</v>
      </c>
      <c r="AM199" s="3">
        <v>68780</v>
      </c>
      <c r="AN199" s="3">
        <v>70416.5</v>
      </c>
      <c r="AO199" s="3">
        <v>4708</v>
      </c>
      <c r="AP199" s="4">
        <v>0</v>
      </c>
      <c r="AQ199" s="3">
        <v>7446</v>
      </c>
      <c r="AR199" s="3">
        <v>319610</v>
      </c>
      <c r="AS199" s="3">
        <v>5778</v>
      </c>
      <c r="AT199" s="3">
        <v>786000</v>
      </c>
      <c r="AU199" s="3">
        <v>8800</v>
      </c>
      <c r="AV199" s="3">
        <v>22577.5</v>
      </c>
      <c r="AW199" s="3">
        <v>209535.5</v>
      </c>
      <c r="AX199" s="3">
        <v>1196220.25</v>
      </c>
      <c r="AY199" s="3">
        <v>567469.80000000005</v>
      </c>
      <c r="AZ199" s="4">
        <v>0</v>
      </c>
      <c r="BA199" s="3">
        <v>21900</v>
      </c>
      <c r="BB199" s="3">
        <v>617587</v>
      </c>
      <c r="BC199" s="3">
        <v>413520.2</v>
      </c>
      <c r="BD199" s="3">
        <v>3174700</v>
      </c>
      <c r="BE199" s="3">
        <v>152011</v>
      </c>
      <c r="BF199" s="3">
        <v>2086714</v>
      </c>
      <c r="BG199" s="3">
        <v>1425619.65</v>
      </c>
      <c r="BH199" s="4">
        <v>0</v>
      </c>
      <c r="BI199" s="3">
        <v>995954.71</v>
      </c>
      <c r="BJ199" s="3">
        <v>38415</v>
      </c>
      <c r="BK199" s="3">
        <v>71900</v>
      </c>
      <c r="BL199" s="3">
        <v>4064000</v>
      </c>
      <c r="BM199" s="3">
        <v>78367</v>
      </c>
      <c r="BN199" s="3">
        <v>98700</v>
      </c>
      <c r="BO199" s="4">
        <v>0</v>
      </c>
      <c r="BP199" s="3">
        <v>7200</v>
      </c>
      <c r="BQ199" s="4">
        <v>0</v>
      </c>
      <c r="BR199" s="3">
        <v>63093.5</v>
      </c>
      <c r="BS199" s="3">
        <v>868156.61</v>
      </c>
      <c r="BT199" s="4">
        <v>0</v>
      </c>
      <c r="BU199" s="3">
        <v>245000</v>
      </c>
      <c r="BV199" s="3">
        <v>10150</v>
      </c>
      <c r="BW199" s="3">
        <v>38630</v>
      </c>
      <c r="BX199" s="4">
        <v>0</v>
      </c>
    </row>
    <row r="200" spans="1:76" x14ac:dyDescent="0.25">
      <c r="A200" s="2">
        <v>44834</v>
      </c>
      <c r="B200" t="s">
        <v>406</v>
      </c>
      <c r="C200" t="s">
        <v>407</v>
      </c>
      <c r="D200" s="3">
        <v>1598417554.45</v>
      </c>
      <c r="E200" s="3">
        <v>588316987.63999999</v>
      </c>
      <c r="F200" s="3">
        <v>1333444859.5699999</v>
      </c>
      <c r="G200" s="3">
        <v>358164810.95999998</v>
      </c>
      <c r="H200" s="3">
        <v>337442130.38</v>
      </c>
      <c r="I200" s="3">
        <v>24402610</v>
      </c>
      <c r="J200" s="4">
        <v>0</v>
      </c>
      <c r="K200" s="3">
        <v>333514574.37</v>
      </c>
      <c r="L200" s="3">
        <v>93549613.060000002</v>
      </c>
      <c r="M200" s="3">
        <v>281971826.25999999</v>
      </c>
      <c r="N200" s="3">
        <v>54298584.350000001</v>
      </c>
      <c r="O200" s="3">
        <v>47862831.700000003</v>
      </c>
      <c r="P200" s="3">
        <v>256024355.78</v>
      </c>
      <c r="Q200" s="3">
        <v>38065096</v>
      </c>
      <c r="R200" s="3">
        <v>337176084.73000002</v>
      </c>
      <c r="S200" s="3">
        <v>19923608.829999998</v>
      </c>
      <c r="T200" s="3">
        <v>89702652.719999999</v>
      </c>
      <c r="U200" s="3">
        <v>276934434.69999999</v>
      </c>
      <c r="V200" s="3">
        <v>198070034.18000001</v>
      </c>
      <c r="W200" s="3">
        <v>14023524.41</v>
      </c>
      <c r="X200" s="3">
        <v>49859611.140000001</v>
      </c>
      <c r="Y200" s="3">
        <v>45231878.299999997</v>
      </c>
      <c r="Z200" s="3">
        <v>118845060.83</v>
      </c>
      <c r="AA200" s="3">
        <v>71876552.560000002</v>
      </c>
      <c r="AB200" s="3">
        <v>69673782.409999996</v>
      </c>
      <c r="AC200" s="3">
        <v>23248896</v>
      </c>
      <c r="AD200" s="3">
        <v>46104415.719999999</v>
      </c>
      <c r="AE200" s="3">
        <v>50890009.600000001</v>
      </c>
      <c r="AF200" s="3">
        <v>23048046</v>
      </c>
      <c r="AG200" s="3">
        <v>32299160.43</v>
      </c>
      <c r="AH200" s="3">
        <v>16439909.26</v>
      </c>
      <c r="AI200" s="3">
        <v>22240043.530000001</v>
      </c>
      <c r="AJ200" s="3">
        <v>19798012.510000002</v>
      </c>
      <c r="AK200" s="3">
        <v>36556845.57</v>
      </c>
      <c r="AL200" s="3">
        <v>24741875.600000001</v>
      </c>
      <c r="AM200" s="3">
        <v>27060549.050000001</v>
      </c>
      <c r="AN200" s="3">
        <v>61469201.390000001</v>
      </c>
      <c r="AO200" s="3">
        <v>30866285.789999999</v>
      </c>
      <c r="AP200" s="3">
        <v>22946688.25</v>
      </c>
      <c r="AQ200" s="3">
        <v>21719494</v>
      </c>
      <c r="AR200" s="3">
        <v>29825615.07</v>
      </c>
      <c r="AS200" s="3">
        <v>24919651.079999998</v>
      </c>
      <c r="AT200" s="3">
        <v>27421043.43</v>
      </c>
      <c r="AU200" s="3">
        <v>14522221</v>
      </c>
      <c r="AV200" s="3">
        <v>3321404.84</v>
      </c>
      <c r="AW200" s="3">
        <v>42990265.5</v>
      </c>
      <c r="AX200" s="3">
        <v>64800877.740000002</v>
      </c>
      <c r="AY200" s="3">
        <v>67706691.359999999</v>
      </c>
      <c r="AZ200" s="3">
        <v>30759857.02</v>
      </c>
      <c r="BA200" s="3">
        <v>153948950.43000001</v>
      </c>
      <c r="BB200" s="3">
        <v>79853039.560000002</v>
      </c>
      <c r="BC200" s="3">
        <v>33462220.890000001</v>
      </c>
      <c r="BD200" s="3">
        <v>193150614.36000001</v>
      </c>
      <c r="BE200" s="3">
        <v>32014474.41</v>
      </c>
      <c r="BF200" s="3">
        <v>16795479.82</v>
      </c>
      <c r="BG200" s="3">
        <v>24196745.789999999</v>
      </c>
      <c r="BH200" s="3">
        <v>27245530.5</v>
      </c>
      <c r="BI200" s="3">
        <v>22495597.5</v>
      </c>
      <c r="BJ200" s="3">
        <v>22898552</v>
      </c>
      <c r="BK200" s="3">
        <v>29173762.460000001</v>
      </c>
      <c r="BL200" s="3">
        <v>37339619.439999998</v>
      </c>
      <c r="BM200" s="3">
        <v>37175739.149999999</v>
      </c>
      <c r="BN200" s="3">
        <v>137028965.46000001</v>
      </c>
      <c r="BO200" s="3">
        <v>13296902</v>
      </c>
      <c r="BP200" s="3">
        <v>17229829.399999999</v>
      </c>
      <c r="BQ200" s="3">
        <v>26681950</v>
      </c>
      <c r="BR200" s="3">
        <v>25630419.75</v>
      </c>
      <c r="BS200" s="3">
        <v>31712029.989999998</v>
      </c>
      <c r="BT200" s="3">
        <v>31062352.969999999</v>
      </c>
      <c r="BU200" s="3">
        <v>28667010</v>
      </c>
      <c r="BV200" s="3">
        <v>14973008.5</v>
      </c>
      <c r="BW200" s="3">
        <v>10783997.619999999</v>
      </c>
      <c r="BX200" s="3">
        <v>9516239</v>
      </c>
    </row>
    <row r="201" spans="1:76" x14ac:dyDescent="0.25">
      <c r="A201" s="2">
        <v>44834</v>
      </c>
      <c r="B201" t="s">
        <v>408</v>
      </c>
      <c r="C201" t="s">
        <v>409</v>
      </c>
      <c r="D201" s="3">
        <v>129580963.18000001</v>
      </c>
      <c r="E201" s="3">
        <v>52270486.25</v>
      </c>
      <c r="F201" s="3">
        <v>57851321.009999998</v>
      </c>
      <c r="G201" s="3">
        <v>14172521.58</v>
      </c>
      <c r="H201" s="3">
        <v>23371245.300000001</v>
      </c>
      <c r="I201" s="4">
        <v>0</v>
      </c>
      <c r="J201" s="4">
        <v>0</v>
      </c>
      <c r="K201" s="3">
        <v>25791779.170000002</v>
      </c>
      <c r="L201" s="3">
        <v>7461139.54</v>
      </c>
      <c r="M201" s="3">
        <v>12731560.859999999</v>
      </c>
      <c r="N201" s="3">
        <v>7417665.9500000002</v>
      </c>
      <c r="O201" s="3">
        <v>10099374.039999999</v>
      </c>
      <c r="P201" s="3">
        <v>14656602.76</v>
      </c>
      <c r="Q201" s="3">
        <v>3567674</v>
      </c>
      <c r="R201" s="3">
        <v>15277937.02</v>
      </c>
      <c r="S201" s="3">
        <v>2181437.25</v>
      </c>
      <c r="T201" s="3">
        <v>10219076.1</v>
      </c>
      <c r="U201" s="3">
        <v>16799748.059999999</v>
      </c>
      <c r="V201" s="3">
        <v>20814353.829999998</v>
      </c>
      <c r="W201" s="3">
        <v>1554528.8</v>
      </c>
      <c r="X201" s="3">
        <v>4326416.6900000004</v>
      </c>
      <c r="Y201" s="3">
        <v>5972454.8200000003</v>
      </c>
      <c r="Z201" s="3">
        <v>7134131.7999999998</v>
      </c>
      <c r="AA201" s="3">
        <v>8885014.8599999994</v>
      </c>
      <c r="AB201" s="3">
        <v>11913427.310000001</v>
      </c>
      <c r="AC201" s="3">
        <v>2544439</v>
      </c>
      <c r="AD201" s="3">
        <v>10320256.08</v>
      </c>
      <c r="AE201" s="3">
        <v>6307903.6500000004</v>
      </c>
      <c r="AF201" s="3">
        <v>3925812.42</v>
      </c>
      <c r="AG201" s="3">
        <v>3691699.6</v>
      </c>
      <c r="AH201" s="3">
        <v>2869784.08</v>
      </c>
      <c r="AI201" s="3">
        <v>3584468.27</v>
      </c>
      <c r="AJ201" s="3">
        <v>2391306.77</v>
      </c>
      <c r="AK201" s="3">
        <v>2748073.98</v>
      </c>
      <c r="AL201" s="3">
        <v>5104393.51</v>
      </c>
      <c r="AM201" s="3">
        <v>3104535</v>
      </c>
      <c r="AN201" s="3">
        <v>10210952</v>
      </c>
      <c r="AO201" s="3">
        <v>4996236.13</v>
      </c>
      <c r="AP201" s="3">
        <v>5900581.1299999999</v>
      </c>
      <c r="AQ201" s="3">
        <v>3355391</v>
      </c>
      <c r="AR201" s="3">
        <v>3362184.4</v>
      </c>
      <c r="AS201" s="3">
        <v>4684258.38</v>
      </c>
      <c r="AT201" s="3">
        <v>3610888.8</v>
      </c>
      <c r="AU201" s="3">
        <v>2722632.5</v>
      </c>
      <c r="AV201" s="3">
        <v>967305.5</v>
      </c>
      <c r="AW201" s="3">
        <v>8409616.75</v>
      </c>
      <c r="AX201" s="3">
        <v>9406050.5700000003</v>
      </c>
      <c r="AY201" s="3">
        <v>9294448.0800000001</v>
      </c>
      <c r="AZ201" s="3">
        <v>7120262.3600000003</v>
      </c>
      <c r="BA201" s="3">
        <v>10611871.67</v>
      </c>
      <c r="BB201" s="3">
        <v>2987288</v>
      </c>
      <c r="BC201" s="3">
        <v>6005927.7699999996</v>
      </c>
      <c r="BD201" s="3">
        <v>11798876.27</v>
      </c>
      <c r="BE201" s="3">
        <v>4675726.1399999997</v>
      </c>
      <c r="BF201" s="3">
        <v>3930584.08</v>
      </c>
      <c r="BG201" s="3">
        <v>4966200.96</v>
      </c>
      <c r="BH201" s="3">
        <v>7363037</v>
      </c>
      <c r="BI201" s="3">
        <v>2476432.92</v>
      </c>
      <c r="BJ201" s="3">
        <v>2803448.56</v>
      </c>
      <c r="BK201" s="3">
        <v>3359226</v>
      </c>
      <c r="BL201" s="3">
        <v>8377030</v>
      </c>
      <c r="BM201" s="3">
        <v>6893695</v>
      </c>
      <c r="BN201" s="3">
        <v>7816311.5999999996</v>
      </c>
      <c r="BO201" s="3">
        <v>3423291.3</v>
      </c>
      <c r="BP201" s="3">
        <v>2949113.5</v>
      </c>
      <c r="BQ201" s="3">
        <v>2197433</v>
      </c>
      <c r="BR201" s="3">
        <v>2360557.9900000002</v>
      </c>
      <c r="BS201" s="3">
        <v>2857558.46</v>
      </c>
      <c r="BT201" s="3">
        <v>4503071.0199999996</v>
      </c>
      <c r="BU201" s="3">
        <v>2927464.37</v>
      </c>
      <c r="BV201" s="3">
        <v>3104421</v>
      </c>
      <c r="BW201" s="3">
        <v>3991126</v>
      </c>
      <c r="BX201" s="3">
        <v>2082183.86</v>
      </c>
    </row>
    <row r="202" spans="1:76" x14ac:dyDescent="0.25">
      <c r="A202" s="2">
        <v>44834</v>
      </c>
      <c r="B202" t="s">
        <v>410</v>
      </c>
      <c r="C202" t="s">
        <v>411</v>
      </c>
      <c r="D202" s="3">
        <v>31352711.690000001</v>
      </c>
      <c r="E202" s="3">
        <v>22063646.23</v>
      </c>
      <c r="F202" s="3">
        <v>23685450.300000001</v>
      </c>
      <c r="G202" s="3">
        <v>7257096.8099999996</v>
      </c>
      <c r="H202" s="3">
        <v>8587579.9900000002</v>
      </c>
      <c r="I202" s="3">
        <v>34080</v>
      </c>
      <c r="J202" s="4">
        <v>0</v>
      </c>
      <c r="K202" s="3">
        <v>6870233.2199999997</v>
      </c>
      <c r="L202" s="3">
        <v>6279065.21</v>
      </c>
      <c r="M202" s="3">
        <v>7976342.79</v>
      </c>
      <c r="N202" s="3">
        <v>3082065</v>
      </c>
      <c r="O202" s="3">
        <v>2307432.4900000002</v>
      </c>
      <c r="P202" s="3">
        <v>3867320.6</v>
      </c>
      <c r="Q202" s="3">
        <v>2811859.01</v>
      </c>
      <c r="R202" s="3">
        <v>7786681.4500000002</v>
      </c>
      <c r="S202" s="3">
        <v>1962617.75</v>
      </c>
      <c r="T202" s="3">
        <v>4095189.06</v>
      </c>
      <c r="U202" s="3">
        <v>5387146.0999999996</v>
      </c>
      <c r="V202" s="3">
        <v>6815712.9000000004</v>
      </c>
      <c r="W202" s="3">
        <v>586057.15</v>
      </c>
      <c r="X202" s="3">
        <v>1297129.19</v>
      </c>
      <c r="Y202" s="3">
        <v>4020064.1</v>
      </c>
      <c r="Z202" s="3">
        <v>1949864.8</v>
      </c>
      <c r="AA202" s="3">
        <v>3146077.11</v>
      </c>
      <c r="AB202" s="3">
        <v>9906883.0099999998</v>
      </c>
      <c r="AC202" s="3">
        <v>2276087.33</v>
      </c>
      <c r="AD202" s="3">
        <v>5556410.3099999996</v>
      </c>
      <c r="AE202" s="3">
        <v>3035699.34</v>
      </c>
      <c r="AF202" s="3">
        <v>1444080</v>
      </c>
      <c r="AG202" s="3">
        <v>3322120.28</v>
      </c>
      <c r="AH202" s="3">
        <v>1665797</v>
      </c>
      <c r="AI202" s="3">
        <v>2198555.5</v>
      </c>
      <c r="AJ202" s="3">
        <v>1439705</v>
      </c>
      <c r="AK202" s="3">
        <v>2918190</v>
      </c>
      <c r="AL202" s="3">
        <v>2386934.5</v>
      </c>
      <c r="AM202" s="3">
        <v>2111131</v>
      </c>
      <c r="AN202" s="3">
        <v>4138395.2</v>
      </c>
      <c r="AO202" s="3">
        <v>2187444.5</v>
      </c>
      <c r="AP202" s="3">
        <v>1930570.97</v>
      </c>
      <c r="AQ202" s="3">
        <v>1619621</v>
      </c>
      <c r="AR202" s="3">
        <v>2327465.11</v>
      </c>
      <c r="AS202" s="3">
        <v>2731086</v>
      </c>
      <c r="AT202" s="3">
        <v>2378690</v>
      </c>
      <c r="AU202" s="3">
        <v>1340743</v>
      </c>
      <c r="AV202" s="3">
        <v>555140</v>
      </c>
      <c r="AW202" s="3">
        <v>1451077.3</v>
      </c>
      <c r="AX202" s="3">
        <v>2408255.31</v>
      </c>
      <c r="AY202" s="3">
        <v>3695824.6</v>
      </c>
      <c r="AZ202" s="3">
        <v>2134426.21</v>
      </c>
      <c r="BA202" s="3">
        <v>1519197.3</v>
      </c>
      <c r="BB202" s="3">
        <v>2588173.16</v>
      </c>
      <c r="BC202" s="3">
        <v>1526936.72</v>
      </c>
      <c r="BD202" s="3">
        <v>6828073</v>
      </c>
      <c r="BE202" s="3">
        <v>3522263.95</v>
      </c>
      <c r="BF202" s="3">
        <v>1328205</v>
      </c>
      <c r="BG202" s="3">
        <v>1490314.7</v>
      </c>
      <c r="BH202" s="3">
        <v>3099662.29</v>
      </c>
      <c r="BI202" s="3">
        <v>1723324</v>
      </c>
      <c r="BJ202" s="3">
        <v>1212693.5</v>
      </c>
      <c r="BK202" s="3">
        <v>2388055</v>
      </c>
      <c r="BL202" s="3">
        <v>4608880</v>
      </c>
      <c r="BM202" s="3">
        <v>2802853.8</v>
      </c>
      <c r="BN202" s="3">
        <v>5775938.6900000004</v>
      </c>
      <c r="BO202" s="3">
        <v>576530</v>
      </c>
      <c r="BP202" s="3">
        <v>1080832</v>
      </c>
      <c r="BQ202" s="3">
        <v>661800</v>
      </c>
      <c r="BR202" s="3">
        <v>2366558</v>
      </c>
      <c r="BS202" s="3">
        <v>2029279.51</v>
      </c>
      <c r="BT202" s="3">
        <v>2257724.1</v>
      </c>
      <c r="BU202" s="3">
        <v>1201920.8799999999</v>
      </c>
      <c r="BV202" s="3">
        <v>1913431</v>
      </c>
      <c r="BW202" s="3">
        <v>1512316.72</v>
      </c>
      <c r="BX202" s="3">
        <v>439141</v>
      </c>
    </row>
    <row r="203" spans="1:76" x14ac:dyDescent="0.25">
      <c r="A203" s="2">
        <v>44834</v>
      </c>
      <c r="B203" t="s">
        <v>412</v>
      </c>
      <c r="C203" t="s">
        <v>413</v>
      </c>
      <c r="D203" s="3">
        <v>27956848.52</v>
      </c>
      <c r="E203" s="3">
        <v>446934.45</v>
      </c>
      <c r="F203" s="3">
        <v>15942530</v>
      </c>
      <c r="G203" s="3">
        <v>102730.1</v>
      </c>
      <c r="H203" s="3">
        <v>1666056</v>
      </c>
      <c r="I203" s="4">
        <v>0</v>
      </c>
      <c r="J203" s="4">
        <v>0</v>
      </c>
      <c r="K203" s="3">
        <v>1318980.1000000001</v>
      </c>
      <c r="L203" s="3">
        <v>356134.83</v>
      </c>
      <c r="M203" s="3">
        <v>1377325</v>
      </c>
      <c r="N203" s="3">
        <v>189430</v>
      </c>
      <c r="O203" s="3">
        <v>123422</v>
      </c>
      <c r="P203" s="3">
        <v>911018</v>
      </c>
      <c r="Q203" s="3">
        <v>1542755</v>
      </c>
      <c r="R203" s="3">
        <v>1162370</v>
      </c>
      <c r="S203" s="3">
        <v>18190</v>
      </c>
      <c r="T203" s="3">
        <v>175530</v>
      </c>
      <c r="U203" s="3">
        <v>646743.5</v>
      </c>
      <c r="V203" s="3">
        <v>1400190.36</v>
      </c>
      <c r="W203" s="3">
        <v>31800</v>
      </c>
      <c r="X203" s="3">
        <v>38092</v>
      </c>
      <c r="Y203" s="3">
        <v>40000</v>
      </c>
      <c r="Z203" s="3">
        <v>113305.24</v>
      </c>
      <c r="AA203" s="3">
        <v>13161</v>
      </c>
      <c r="AB203" s="3">
        <v>563462</v>
      </c>
      <c r="AC203" s="3">
        <v>284200</v>
      </c>
      <c r="AD203" s="3">
        <v>1958328.65</v>
      </c>
      <c r="AE203" s="4">
        <v>0</v>
      </c>
      <c r="AF203" s="3">
        <v>49890</v>
      </c>
      <c r="AG203" s="3">
        <v>394241</v>
      </c>
      <c r="AH203" s="3">
        <v>212614</v>
      </c>
      <c r="AI203" s="3">
        <v>499252.93</v>
      </c>
      <c r="AJ203" s="3">
        <v>45990</v>
      </c>
      <c r="AK203" s="3">
        <v>160000</v>
      </c>
      <c r="AL203" s="3">
        <v>621910</v>
      </c>
      <c r="AM203" s="3">
        <v>327420</v>
      </c>
      <c r="AN203" s="3">
        <v>669449.44999999995</v>
      </c>
      <c r="AO203" s="3">
        <v>276863.7</v>
      </c>
      <c r="AP203" s="3">
        <v>190260</v>
      </c>
      <c r="AQ203" s="3">
        <v>55000</v>
      </c>
      <c r="AR203" s="3">
        <v>806275</v>
      </c>
      <c r="AS203" s="3">
        <v>127090</v>
      </c>
      <c r="AT203" s="4">
        <v>0</v>
      </c>
      <c r="AU203" s="3">
        <v>108590</v>
      </c>
      <c r="AV203" s="3">
        <v>94492.21</v>
      </c>
      <c r="AW203" s="3">
        <v>1007103.31</v>
      </c>
      <c r="AX203" s="3">
        <v>484331</v>
      </c>
      <c r="AY203" s="3">
        <v>332590</v>
      </c>
      <c r="AZ203" s="3">
        <v>201335.5</v>
      </c>
      <c r="BA203" s="3">
        <v>1615400</v>
      </c>
      <c r="BB203" s="3">
        <v>299892.59999999998</v>
      </c>
      <c r="BC203" s="3">
        <v>98355</v>
      </c>
      <c r="BD203" s="3">
        <v>3457111.9</v>
      </c>
      <c r="BE203" s="3">
        <v>1347351.1</v>
      </c>
      <c r="BF203" s="3">
        <v>240354</v>
      </c>
      <c r="BG203" s="3">
        <v>234204</v>
      </c>
      <c r="BH203" s="3">
        <v>223325</v>
      </c>
      <c r="BI203" s="4">
        <v>0</v>
      </c>
      <c r="BJ203" s="3">
        <v>59908</v>
      </c>
      <c r="BK203" s="3">
        <v>66300</v>
      </c>
      <c r="BL203" s="3">
        <v>85000</v>
      </c>
      <c r="BM203" s="3">
        <v>60800</v>
      </c>
      <c r="BN203" s="3">
        <v>893410</v>
      </c>
      <c r="BO203" s="4">
        <v>0</v>
      </c>
      <c r="BP203" s="3">
        <v>311356</v>
      </c>
      <c r="BQ203" s="3">
        <v>337050</v>
      </c>
      <c r="BR203" s="3">
        <v>1817332.25</v>
      </c>
      <c r="BS203" s="3">
        <v>51150</v>
      </c>
      <c r="BT203" s="3">
        <v>141904</v>
      </c>
      <c r="BU203" s="3">
        <v>11400</v>
      </c>
      <c r="BV203" s="3">
        <v>8650</v>
      </c>
      <c r="BW203" s="3">
        <v>21670</v>
      </c>
      <c r="BX203" s="3">
        <v>15151.2</v>
      </c>
    </row>
    <row r="204" spans="1:76" x14ac:dyDescent="0.25">
      <c r="A204" s="2">
        <v>44834</v>
      </c>
      <c r="B204" t="s">
        <v>414</v>
      </c>
      <c r="C204" t="s">
        <v>415</v>
      </c>
      <c r="D204" s="3">
        <v>-119542491.53</v>
      </c>
      <c r="E204" s="3">
        <v>-78793323.769999996</v>
      </c>
      <c r="F204" s="3">
        <v>-68437292.420000002</v>
      </c>
      <c r="G204" s="3">
        <v>-28794523.539999999</v>
      </c>
      <c r="H204" s="3">
        <v>-21334330.23</v>
      </c>
      <c r="I204" s="3">
        <v>-19785.73</v>
      </c>
      <c r="J204" s="4">
        <v>0</v>
      </c>
      <c r="K204" s="3">
        <v>-27269730.350000001</v>
      </c>
      <c r="L204" s="3">
        <v>-11314397.09</v>
      </c>
      <c r="M204" s="3">
        <v>-11958558.689999999</v>
      </c>
      <c r="N204" s="3">
        <v>-4817481</v>
      </c>
      <c r="O204" s="3">
        <v>-6533441.6699999999</v>
      </c>
      <c r="P204" s="3">
        <v>-15407478.27</v>
      </c>
      <c r="Q204" s="3">
        <v>-4194954.87</v>
      </c>
      <c r="R204" s="3">
        <v>-24257886.390000001</v>
      </c>
      <c r="S204" s="3">
        <v>-3569864.06</v>
      </c>
      <c r="T204" s="3">
        <v>-13295422.01</v>
      </c>
      <c r="U204" s="3">
        <v>-25401872.859999999</v>
      </c>
      <c r="V204" s="3">
        <v>-27033385.800000001</v>
      </c>
      <c r="W204" s="3">
        <v>-1111397.42</v>
      </c>
      <c r="X204" s="3">
        <v>-2677843.65</v>
      </c>
      <c r="Y204" s="3">
        <v>-2036927.3</v>
      </c>
      <c r="Z204" s="3">
        <v>-4188394.61</v>
      </c>
      <c r="AA204" s="3">
        <v>-2884541.68</v>
      </c>
      <c r="AB204" s="3">
        <v>-18848933.66</v>
      </c>
      <c r="AC204" s="3">
        <v>-1607371.71</v>
      </c>
      <c r="AD204" s="3">
        <v>-4637023.76</v>
      </c>
      <c r="AE204" s="3">
        <v>-3783693.07</v>
      </c>
      <c r="AF204" s="3">
        <v>-4919945</v>
      </c>
      <c r="AG204" s="3">
        <v>-5259448.7300000004</v>
      </c>
      <c r="AH204" s="3">
        <v>-3046948.23</v>
      </c>
      <c r="AI204" s="3">
        <v>-4021484.51</v>
      </c>
      <c r="AJ204" s="3">
        <v>-3245247.12</v>
      </c>
      <c r="AK204" s="3">
        <v>-3972568.95</v>
      </c>
      <c r="AL204" s="3">
        <v>-4312093.09</v>
      </c>
      <c r="AM204" s="3">
        <v>-3630815.33</v>
      </c>
      <c r="AN204" s="3">
        <v>-5629361.8600000003</v>
      </c>
      <c r="AO204" s="3">
        <v>-4109083.57</v>
      </c>
      <c r="AP204" s="3">
        <v>-2605055.5499999998</v>
      </c>
      <c r="AQ204" s="3">
        <v>-3220000.9</v>
      </c>
      <c r="AR204" s="3">
        <v>-4335742.41</v>
      </c>
      <c r="AS204" s="3">
        <v>-3694066.62</v>
      </c>
      <c r="AT204" s="3">
        <v>-3134154.35</v>
      </c>
      <c r="AU204" s="3">
        <v>-1354659.79</v>
      </c>
      <c r="AV204" s="3">
        <v>-1083168.83</v>
      </c>
      <c r="AW204" s="3">
        <v>-4117738.87</v>
      </c>
      <c r="AX204" s="3">
        <v>-5496423.8200000003</v>
      </c>
      <c r="AY204" s="3">
        <v>-3933764.34</v>
      </c>
      <c r="AZ204" s="3">
        <v>-5617693.9699999997</v>
      </c>
      <c r="BA204" s="3">
        <v>-10524192.779899999</v>
      </c>
      <c r="BB204" s="3">
        <v>-4723800.45</v>
      </c>
      <c r="BC204" s="3">
        <v>-7895209.9800000004</v>
      </c>
      <c r="BD204" s="3">
        <v>-10762283.16</v>
      </c>
      <c r="BE204" s="3">
        <v>-5655332.8799999999</v>
      </c>
      <c r="BF204" s="3">
        <v>-1556407.26</v>
      </c>
      <c r="BG204" s="3">
        <v>-4730208.2</v>
      </c>
      <c r="BH204" s="3">
        <v>-5136528.88</v>
      </c>
      <c r="BI204" s="3">
        <v>-3140476.38</v>
      </c>
      <c r="BJ204" s="3">
        <v>-2887066.68</v>
      </c>
      <c r="BK204" s="3">
        <v>-3326055.06</v>
      </c>
      <c r="BL204" s="3">
        <v>-5780264.5</v>
      </c>
      <c r="BM204" s="3">
        <v>-7597004.3799999999</v>
      </c>
      <c r="BN204" s="3">
        <v>-8523920.4700000007</v>
      </c>
      <c r="BO204" s="3">
        <v>-1784216.58</v>
      </c>
      <c r="BP204" s="3">
        <v>-1743186.34</v>
      </c>
      <c r="BQ204" s="3">
        <v>-1572990.33</v>
      </c>
      <c r="BR204" s="3">
        <v>-2372487.46</v>
      </c>
      <c r="BS204" s="3">
        <v>-1256847.98</v>
      </c>
      <c r="BT204" s="3">
        <v>-3483319.27</v>
      </c>
      <c r="BU204" s="3">
        <v>-1505812.34</v>
      </c>
      <c r="BV204" s="3">
        <v>-2558700.66</v>
      </c>
      <c r="BW204" s="3">
        <v>-2744430.61</v>
      </c>
      <c r="BX204" s="3">
        <v>-1380437.35</v>
      </c>
    </row>
    <row r="205" spans="1:76" x14ac:dyDescent="0.25">
      <c r="A205" s="2">
        <v>44834</v>
      </c>
      <c r="B205" t="s">
        <v>416</v>
      </c>
      <c r="C205" t="s">
        <v>417</v>
      </c>
      <c r="D205" s="3">
        <v>-50319877.280000001</v>
      </c>
      <c r="E205" s="3">
        <v>-27821170</v>
      </c>
      <c r="F205" s="3">
        <v>-49318020.579999998</v>
      </c>
      <c r="G205" s="3">
        <v>-9618490.5899999999</v>
      </c>
      <c r="H205" s="3">
        <v>-13639323</v>
      </c>
      <c r="I205" s="4">
        <v>0</v>
      </c>
      <c r="J205" s="4">
        <v>0</v>
      </c>
      <c r="K205" s="3">
        <v>-12865373.939999999</v>
      </c>
      <c r="L205" s="3">
        <v>-3143286.03</v>
      </c>
      <c r="M205" s="3">
        <v>-12194975.99</v>
      </c>
      <c r="N205" s="3">
        <v>-8992064</v>
      </c>
      <c r="O205" s="3">
        <v>-5034202.87</v>
      </c>
      <c r="P205" s="3">
        <v>-17944679.780000001</v>
      </c>
      <c r="Q205" s="3">
        <v>-11054433.01</v>
      </c>
      <c r="R205" s="3">
        <v>-20658510.93</v>
      </c>
      <c r="S205" s="3">
        <v>-7211517.3600000003</v>
      </c>
      <c r="T205" s="3">
        <v>-13129662.42</v>
      </c>
      <c r="U205" s="3">
        <v>-17975651.66</v>
      </c>
      <c r="V205" s="3">
        <v>-19307807.629999999</v>
      </c>
      <c r="W205" s="3">
        <v>-1972043.93</v>
      </c>
      <c r="X205" s="3">
        <v>-11903336.58</v>
      </c>
      <c r="Y205" s="3">
        <v>-9841774.7400000002</v>
      </c>
      <c r="Z205" s="3">
        <v>-2886435.01</v>
      </c>
      <c r="AA205" s="3">
        <v>-8024589.0800000001</v>
      </c>
      <c r="AB205" s="3">
        <v>-20985370.940000001</v>
      </c>
      <c r="AC205" s="3">
        <v>-1964545.24</v>
      </c>
      <c r="AD205" s="3">
        <v>-16484443.449999999</v>
      </c>
      <c r="AE205" s="3">
        <v>-7419429.46</v>
      </c>
      <c r="AF205" s="3">
        <v>-10881092.960000001</v>
      </c>
      <c r="AG205" s="3">
        <v>-4163813.79</v>
      </c>
      <c r="AH205" s="3">
        <v>-2978796</v>
      </c>
      <c r="AI205" s="3">
        <v>-4361838</v>
      </c>
      <c r="AJ205" s="3">
        <v>-4715498.5</v>
      </c>
      <c r="AK205" s="3">
        <v>-11389273.01</v>
      </c>
      <c r="AL205" s="3">
        <v>-6345064.7199999997</v>
      </c>
      <c r="AM205" s="3">
        <v>-5557074.4500000002</v>
      </c>
      <c r="AN205" s="3">
        <v>-10986906.33</v>
      </c>
      <c r="AO205" s="3">
        <v>-8962531.1199999992</v>
      </c>
      <c r="AP205" s="3">
        <v>-10431919.16</v>
      </c>
      <c r="AQ205" s="3">
        <v>-6431297.9000000004</v>
      </c>
      <c r="AR205" s="3">
        <v>-9869277.9100000001</v>
      </c>
      <c r="AS205" s="3">
        <v>-2379966.79</v>
      </c>
      <c r="AT205" s="3">
        <v>-6978953.3200000003</v>
      </c>
      <c r="AU205" s="3">
        <v>-5145441.29</v>
      </c>
      <c r="AV205" s="4">
        <v>0</v>
      </c>
      <c r="AW205" s="3">
        <v>-9839560.25</v>
      </c>
      <c r="AX205" s="3">
        <v>-6386563.0599999996</v>
      </c>
      <c r="AY205" s="3">
        <v>-13400110.41</v>
      </c>
      <c r="AZ205" s="3">
        <v>-8436483.6699999999</v>
      </c>
      <c r="BA205" s="3">
        <v>-8792957.0199999996</v>
      </c>
      <c r="BB205" s="3">
        <v>-8080132.3499999996</v>
      </c>
      <c r="BC205" s="3">
        <v>-6335837.7999999998</v>
      </c>
      <c r="BD205" s="3">
        <v>-13373649.48</v>
      </c>
      <c r="BE205" s="3">
        <v>-5691631.04</v>
      </c>
      <c r="BF205" s="3">
        <v>-3410636.19</v>
      </c>
      <c r="BG205" s="3">
        <v>-8880552.8000000007</v>
      </c>
      <c r="BH205" s="3">
        <v>-10393613.939999999</v>
      </c>
      <c r="BI205" s="3">
        <v>-5378873</v>
      </c>
      <c r="BJ205" s="3">
        <v>-773999</v>
      </c>
      <c r="BK205" s="3">
        <v>-5102905.78</v>
      </c>
      <c r="BL205" s="3">
        <v>-11674637.310000001</v>
      </c>
      <c r="BM205" s="3">
        <v>-9540313.6999999993</v>
      </c>
      <c r="BN205" s="3">
        <v>-8266587.2800000003</v>
      </c>
      <c r="BO205" s="3">
        <v>-4694299.0999999996</v>
      </c>
      <c r="BP205" s="3">
        <v>-1140731.6399999999</v>
      </c>
      <c r="BQ205" s="3">
        <v>-6188209.5199999996</v>
      </c>
      <c r="BR205" s="3">
        <v>-5991320.6399999997</v>
      </c>
      <c r="BS205" s="3">
        <v>-9773626.3000000007</v>
      </c>
      <c r="BT205" s="3">
        <v>-5836563.1399999997</v>
      </c>
      <c r="BU205" s="3">
        <v>-6476940.25</v>
      </c>
      <c r="BV205" s="3">
        <v>-1846057.24</v>
      </c>
      <c r="BW205" s="3">
        <v>-1150513.3500000001</v>
      </c>
      <c r="BX205" s="3">
        <v>-612190.9</v>
      </c>
    </row>
    <row r="206" spans="1:76" x14ac:dyDescent="0.25">
      <c r="A206" s="2">
        <v>44834</v>
      </c>
      <c r="B206" t="s">
        <v>418</v>
      </c>
      <c r="C206" t="s">
        <v>419</v>
      </c>
      <c r="D206" s="3">
        <v>-29717027.75</v>
      </c>
      <c r="E206" s="3">
        <v>-16109526.76</v>
      </c>
      <c r="F206" s="3">
        <v>-27667643.309999999</v>
      </c>
      <c r="G206" s="3">
        <v>-5379790.96</v>
      </c>
      <c r="H206" s="3">
        <v>-1737677.29</v>
      </c>
      <c r="I206" s="4">
        <v>0</v>
      </c>
      <c r="J206" s="4">
        <v>0</v>
      </c>
      <c r="K206" s="3">
        <v>-6341433.2800000003</v>
      </c>
      <c r="L206" s="3">
        <v>-1626529.67</v>
      </c>
      <c r="M206" s="3">
        <v>-3405429.8</v>
      </c>
      <c r="N206" s="3">
        <v>-1994252</v>
      </c>
      <c r="O206" s="3">
        <v>-84450.64</v>
      </c>
      <c r="P206" s="3">
        <v>-4721280.45</v>
      </c>
      <c r="Q206" s="3">
        <v>-1377205.27</v>
      </c>
      <c r="R206" s="3">
        <v>-5901239.6100000003</v>
      </c>
      <c r="S206" s="3">
        <v>-313617.39</v>
      </c>
      <c r="T206" s="3">
        <v>-835490.41</v>
      </c>
      <c r="U206" s="3">
        <v>-6692518.6900000004</v>
      </c>
      <c r="V206" s="3">
        <v>-3735218.11</v>
      </c>
      <c r="W206" s="3">
        <v>-1418406.54</v>
      </c>
      <c r="X206" s="3">
        <v>-4676538.05</v>
      </c>
      <c r="Y206" s="3">
        <v>-3339020.23</v>
      </c>
      <c r="Z206" s="3">
        <v>-1353728.44</v>
      </c>
      <c r="AA206" s="3">
        <v>-502942.56</v>
      </c>
      <c r="AB206" s="3">
        <v>-5702549.2199999997</v>
      </c>
      <c r="AC206" s="3">
        <v>-102928.96000000001</v>
      </c>
      <c r="AD206" s="3">
        <v>-753756.7</v>
      </c>
      <c r="AE206" s="3">
        <v>-2095822.79</v>
      </c>
      <c r="AF206" s="3">
        <v>-3554549.18</v>
      </c>
      <c r="AG206" s="3">
        <v>-2291276.4500000002</v>
      </c>
      <c r="AH206" s="3">
        <v>-1095398.06</v>
      </c>
      <c r="AI206" s="3">
        <v>-1753831.3</v>
      </c>
      <c r="AJ206" s="3">
        <v>-1851319.85</v>
      </c>
      <c r="AK206" s="3">
        <v>-640834.78</v>
      </c>
      <c r="AL206" s="3">
        <v>-4909606.55</v>
      </c>
      <c r="AM206" s="3">
        <v>-3022812.99</v>
      </c>
      <c r="AN206" s="3">
        <v>-3875754.2</v>
      </c>
      <c r="AO206" s="3">
        <v>-832271.94</v>
      </c>
      <c r="AP206" s="3">
        <v>-2460327.23</v>
      </c>
      <c r="AQ206" s="3">
        <v>-1716130.11</v>
      </c>
      <c r="AR206" s="3">
        <v>-787828.67</v>
      </c>
      <c r="AS206" s="3">
        <v>-620356.63</v>
      </c>
      <c r="AT206" s="3">
        <v>-1006547.14</v>
      </c>
      <c r="AU206" s="3">
        <v>-138150.35999999999</v>
      </c>
      <c r="AV206" s="3">
        <v>-436703.74</v>
      </c>
      <c r="AW206" s="3">
        <v>-2043218.84</v>
      </c>
      <c r="AX206" s="3">
        <v>-1391665.29</v>
      </c>
      <c r="AY206" s="3">
        <v>-1864237.13</v>
      </c>
      <c r="AZ206" s="3">
        <v>-355532.86</v>
      </c>
      <c r="BA206" s="3">
        <v>-8754643.6699999999</v>
      </c>
      <c r="BB206" s="3">
        <v>-856087.33</v>
      </c>
      <c r="BC206" s="3">
        <v>-1818867.25</v>
      </c>
      <c r="BD206" s="3">
        <v>-8861153.6199999992</v>
      </c>
      <c r="BE206" s="3">
        <v>-703044.45</v>
      </c>
      <c r="BF206" s="3">
        <v>-2677993.96</v>
      </c>
      <c r="BG206" s="3">
        <v>-3108898.23</v>
      </c>
      <c r="BH206" s="3">
        <v>-4136937.55</v>
      </c>
      <c r="BI206" s="3">
        <v>-850542.25</v>
      </c>
      <c r="BJ206" s="3">
        <v>-1383813.35</v>
      </c>
      <c r="BK206" s="3">
        <v>-1460905.94</v>
      </c>
      <c r="BL206" s="3">
        <v>-1995505.05</v>
      </c>
      <c r="BM206" s="3">
        <v>-1922120.65</v>
      </c>
      <c r="BN206" s="3">
        <v>-1230379.1499999999</v>
      </c>
      <c r="BO206" s="3">
        <v>-79432</v>
      </c>
      <c r="BP206" s="3">
        <v>-265724.87</v>
      </c>
      <c r="BQ206" s="3">
        <v>-2369998</v>
      </c>
      <c r="BR206" s="3">
        <v>-1403835.51</v>
      </c>
      <c r="BS206" s="3">
        <v>-457020.55</v>
      </c>
      <c r="BT206" s="3">
        <v>-1829417.97</v>
      </c>
      <c r="BU206" s="3">
        <v>-676943.98</v>
      </c>
      <c r="BV206" s="3">
        <v>-423655.4</v>
      </c>
      <c r="BW206" s="3">
        <v>-127094.04</v>
      </c>
      <c r="BX206" s="3">
        <v>-1089863.74</v>
      </c>
    </row>
    <row r="207" spans="1:76" x14ac:dyDescent="0.25">
      <c r="A207" s="2">
        <v>44834</v>
      </c>
      <c r="B207" t="s">
        <v>420</v>
      </c>
      <c r="C207" t="s">
        <v>421</v>
      </c>
      <c r="D207" s="3">
        <v>-41060466.770000003</v>
      </c>
      <c r="E207" s="3">
        <v>-9378851.5299999993</v>
      </c>
      <c r="F207" s="3">
        <v>-17127693.829999998</v>
      </c>
      <c r="G207" s="3">
        <v>-5179026.3899999997</v>
      </c>
      <c r="H207" s="3">
        <v>-6343214.2699999996</v>
      </c>
      <c r="I207" s="3">
        <v>-5845.02</v>
      </c>
      <c r="J207" s="4">
        <v>0</v>
      </c>
      <c r="K207" s="3">
        <v>-4474477.07</v>
      </c>
      <c r="L207" s="3">
        <v>-3250333.87</v>
      </c>
      <c r="M207" s="3">
        <v>-2563397.89</v>
      </c>
      <c r="N207" s="3">
        <v>-453352</v>
      </c>
      <c r="O207" s="3">
        <v>-551786.64</v>
      </c>
      <c r="P207" s="3">
        <v>-2405425.35</v>
      </c>
      <c r="Q207" s="3">
        <v>-693360.32</v>
      </c>
      <c r="R207" s="3">
        <v>-4059242.9</v>
      </c>
      <c r="S207" s="3">
        <v>-492832.37</v>
      </c>
      <c r="T207" s="3">
        <v>-1697697.86</v>
      </c>
      <c r="U207" s="3">
        <v>-2630217.33</v>
      </c>
      <c r="V207" s="3">
        <v>-2590614.4900000002</v>
      </c>
      <c r="W207" s="3">
        <v>-258707</v>
      </c>
      <c r="X207" s="3">
        <v>-240122.6398</v>
      </c>
      <c r="Y207" s="3">
        <v>-509687.03</v>
      </c>
      <c r="Z207" s="3">
        <v>-954549.63</v>
      </c>
      <c r="AA207" s="3">
        <v>-909975.64</v>
      </c>
      <c r="AB207" s="3">
        <v>-3635485.04</v>
      </c>
      <c r="AC207" s="3">
        <v>-687658.7</v>
      </c>
      <c r="AD207" s="3">
        <v>-1159701.08</v>
      </c>
      <c r="AE207" s="3">
        <v>-1061047.3700000001</v>
      </c>
      <c r="AF207" s="3">
        <v>-421408.13</v>
      </c>
      <c r="AG207" s="3">
        <v>-1054308.82</v>
      </c>
      <c r="AH207" s="3">
        <v>-498890.83</v>
      </c>
      <c r="AI207" s="3">
        <v>-1334412.29</v>
      </c>
      <c r="AJ207" s="3">
        <v>-603414.99</v>
      </c>
      <c r="AK207" s="3">
        <v>-132400.49</v>
      </c>
      <c r="AL207" s="3">
        <v>-680204.82</v>
      </c>
      <c r="AM207" s="3">
        <v>-689437.63</v>
      </c>
      <c r="AN207" s="3">
        <v>-519600.67</v>
      </c>
      <c r="AO207" s="3">
        <v>-676532.9</v>
      </c>
      <c r="AP207" s="3">
        <v>-478799.02</v>
      </c>
      <c r="AQ207" s="3">
        <v>-873948.15</v>
      </c>
      <c r="AR207" s="3">
        <v>-1155567.67</v>
      </c>
      <c r="AS207" s="3">
        <v>-898809.84</v>
      </c>
      <c r="AT207" s="3">
        <v>-871047.65</v>
      </c>
      <c r="AU207" s="3">
        <v>-426500.08</v>
      </c>
      <c r="AV207" s="3">
        <v>-247930.8</v>
      </c>
      <c r="AW207" s="3">
        <v>-455055.94</v>
      </c>
      <c r="AX207" s="3">
        <v>-1178136.6599999999</v>
      </c>
      <c r="AY207" s="3">
        <v>-1114229.58</v>
      </c>
      <c r="AZ207" s="3">
        <v>-605444.43000000005</v>
      </c>
      <c r="BA207" s="3">
        <v>-2437952.46</v>
      </c>
      <c r="BB207" s="3">
        <v>-1027974.27</v>
      </c>
      <c r="BC207" s="3">
        <v>-879308.68</v>
      </c>
      <c r="BD207" s="3">
        <v>-798371.14</v>
      </c>
      <c r="BE207" s="3">
        <v>-235650.73</v>
      </c>
      <c r="BF207" s="3">
        <v>-524872.4</v>
      </c>
      <c r="BG207" s="3">
        <v>-419700.36</v>
      </c>
      <c r="BH207" s="3">
        <v>-868176.15</v>
      </c>
      <c r="BI207" s="3">
        <v>-318906.28000000003</v>
      </c>
      <c r="BJ207" s="3">
        <v>-592622.22</v>
      </c>
      <c r="BK207" s="3">
        <v>-1037947.08</v>
      </c>
      <c r="BL207" s="3">
        <v>-342545.49</v>
      </c>
      <c r="BM207" s="3">
        <v>-610020.09</v>
      </c>
      <c r="BN207" s="3">
        <v>-451836.01</v>
      </c>
      <c r="BO207" s="3">
        <v>-224527.04</v>
      </c>
      <c r="BP207" s="3">
        <v>-421155.1</v>
      </c>
      <c r="BQ207" s="3">
        <v>-469694.45</v>
      </c>
      <c r="BR207" s="3">
        <v>-179137.24</v>
      </c>
      <c r="BS207" s="3">
        <v>-5397.71</v>
      </c>
      <c r="BT207" s="3">
        <v>-685082.86</v>
      </c>
      <c r="BU207" s="3">
        <v>-243116.75</v>
      </c>
      <c r="BV207" s="3">
        <v>-339439.97</v>
      </c>
      <c r="BW207" s="3">
        <v>-402513.42</v>
      </c>
      <c r="BX207" s="3">
        <v>-244587.9</v>
      </c>
    </row>
    <row r="208" spans="1:76" x14ac:dyDescent="0.25">
      <c r="A208" s="2">
        <v>44834</v>
      </c>
      <c r="B208" t="s">
        <v>422</v>
      </c>
      <c r="C208" t="s">
        <v>423</v>
      </c>
      <c r="D208" s="3">
        <v>-3082002.72</v>
      </c>
      <c r="E208" s="3">
        <v>-5135</v>
      </c>
      <c r="F208" s="3">
        <v>-4054448.06</v>
      </c>
      <c r="G208" s="3">
        <v>-1756514.23</v>
      </c>
      <c r="H208" s="4">
        <v>0</v>
      </c>
      <c r="I208" s="4">
        <v>0</v>
      </c>
      <c r="J208" s="4">
        <v>0</v>
      </c>
      <c r="K208" s="3">
        <v>-916628.4</v>
      </c>
      <c r="L208" s="3">
        <v>-1171377.3999999999</v>
      </c>
      <c r="M208" s="4">
        <v>0</v>
      </c>
      <c r="N208" s="3">
        <v>-138597</v>
      </c>
      <c r="O208" s="3">
        <v>-374458.88</v>
      </c>
      <c r="P208" s="3">
        <v>-742537.65</v>
      </c>
      <c r="Q208" s="3">
        <v>-185985.96</v>
      </c>
      <c r="R208" s="3">
        <v>-600020.19999999995</v>
      </c>
      <c r="S208" s="3">
        <v>-82796</v>
      </c>
      <c r="T208" s="3">
        <v>-1514991.07</v>
      </c>
      <c r="U208" s="3">
        <v>-19343</v>
      </c>
      <c r="V208" s="3">
        <v>-673117.66</v>
      </c>
      <c r="W208" s="3">
        <v>-225089.85</v>
      </c>
      <c r="X208" s="3">
        <v>-135215</v>
      </c>
      <c r="Y208" s="4">
        <v>0</v>
      </c>
      <c r="Z208" s="3">
        <v>-27820.03</v>
      </c>
      <c r="AA208" s="3">
        <v>-734033.34</v>
      </c>
      <c r="AB208" s="3">
        <v>-514746</v>
      </c>
      <c r="AC208" s="3">
        <v>-9316.44</v>
      </c>
      <c r="AD208" s="3">
        <v>-449568.45</v>
      </c>
      <c r="AE208" s="3">
        <v>-616252.61</v>
      </c>
      <c r="AF208" s="3">
        <v>-719865.43</v>
      </c>
      <c r="AG208" s="3">
        <v>-435845.33</v>
      </c>
      <c r="AH208" s="3">
        <v>-80017.41</v>
      </c>
      <c r="AI208" s="3">
        <v>-159842</v>
      </c>
      <c r="AJ208" s="3">
        <v>-30717.919999999998</v>
      </c>
      <c r="AK208" s="3">
        <v>-281276.88</v>
      </c>
      <c r="AL208" s="3">
        <v>-441643.35</v>
      </c>
      <c r="AM208" s="3">
        <v>-146793</v>
      </c>
      <c r="AN208" s="3">
        <v>-27133.83</v>
      </c>
      <c r="AO208" s="3">
        <v>-715373.25</v>
      </c>
      <c r="AP208" s="4">
        <v>0</v>
      </c>
      <c r="AQ208" s="3">
        <v>-44754.19</v>
      </c>
      <c r="AR208" s="3">
        <v>-57463</v>
      </c>
      <c r="AS208" s="3">
        <v>-44565.54</v>
      </c>
      <c r="AT208" s="3">
        <v>-177531.51</v>
      </c>
      <c r="AU208" s="3">
        <v>-169498.71</v>
      </c>
      <c r="AV208" s="3">
        <v>-15898</v>
      </c>
      <c r="AW208" s="4">
        <v>0</v>
      </c>
      <c r="AX208" s="3">
        <v>-1427507.81</v>
      </c>
      <c r="AY208" s="3">
        <v>-137143.53</v>
      </c>
      <c r="AZ208" s="3">
        <v>-152338.94</v>
      </c>
      <c r="BA208" s="3">
        <v>-106997</v>
      </c>
      <c r="BB208" s="3">
        <v>-102785.49</v>
      </c>
      <c r="BC208" s="3">
        <v>-361245.56</v>
      </c>
      <c r="BD208" s="3">
        <v>-515456.99</v>
      </c>
      <c r="BE208" s="3">
        <v>-345684</v>
      </c>
      <c r="BF208" s="3">
        <v>-49465.74</v>
      </c>
      <c r="BG208" s="3">
        <v>-4963.7299999999996</v>
      </c>
      <c r="BH208" s="4">
        <v>0</v>
      </c>
      <c r="BI208" s="3">
        <v>-110730.1</v>
      </c>
      <c r="BJ208" s="3">
        <v>-87616</v>
      </c>
      <c r="BK208" s="3">
        <v>-132964.18</v>
      </c>
      <c r="BL208" s="3">
        <v>-177586</v>
      </c>
      <c r="BM208" s="3">
        <v>-99870.51</v>
      </c>
      <c r="BN208" s="3">
        <v>-403097</v>
      </c>
      <c r="BO208" s="3">
        <v>-253362.7</v>
      </c>
      <c r="BP208" s="3">
        <v>-31199</v>
      </c>
      <c r="BQ208" s="3">
        <v>-336178.63</v>
      </c>
      <c r="BR208" s="3">
        <v>-87627.94</v>
      </c>
      <c r="BS208" s="3">
        <v>-1700</v>
      </c>
      <c r="BT208" s="3">
        <v>-7542.5</v>
      </c>
      <c r="BU208" s="4">
        <v>0</v>
      </c>
      <c r="BV208" s="3">
        <v>-5748</v>
      </c>
      <c r="BW208" s="3">
        <v>-25598.23</v>
      </c>
      <c r="BX208" s="3">
        <v>-24484.959999999999</v>
      </c>
    </row>
    <row r="209" spans="1:76" x14ac:dyDescent="0.25">
      <c r="A209" s="2">
        <v>44834</v>
      </c>
      <c r="B209" t="s">
        <v>424</v>
      </c>
      <c r="C209" t="s">
        <v>425</v>
      </c>
      <c r="D209" s="4">
        <v>0</v>
      </c>
      <c r="E209" s="3">
        <v>-298608</v>
      </c>
      <c r="F209" s="3">
        <v>-548886</v>
      </c>
      <c r="G209" s="3">
        <v>-547363.05000000005</v>
      </c>
      <c r="H209" s="3">
        <v>-570078</v>
      </c>
      <c r="I209" s="4">
        <v>0</v>
      </c>
      <c r="J209" s="4">
        <v>0</v>
      </c>
      <c r="K209" s="3">
        <v>-39817.050000000003</v>
      </c>
      <c r="L209" s="3">
        <v>-3218307.78</v>
      </c>
      <c r="M209" s="3">
        <v>-527012.47</v>
      </c>
      <c r="N209" s="3">
        <v>-327397</v>
      </c>
      <c r="O209" s="3">
        <v>-115051.79</v>
      </c>
      <c r="P209" s="3">
        <v>-92216.35</v>
      </c>
      <c r="Q209" s="4">
        <v>0</v>
      </c>
      <c r="R209" s="3">
        <v>-135115.15</v>
      </c>
      <c r="S209" s="3">
        <v>-36066</v>
      </c>
      <c r="T209" s="3">
        <v>-1504607.94</v>
      </c>
      <c r="U209" s="3">
        <v>-31999</v>
      </c>
      <c r="V209" s="3">
        <v>-1468600.39</v>
      </c>
      <c r="W209" s="3">
        <v>-214131.53</v>
      </c>
      <c r="X209" s="4">
        <v>0</v>
      </c>
      <c r="Y209" s="3">
        <v>-36548</v>
      </c>
      <c r="Z209" s="4">
        <v>0</v>
      </c>
      <c r="AA209" s="4">
        <v>0</v>
      </c>
      <c r="AB209" s="3">
        <v>-146746.79999999999</v>
      </c>
      <c r="AC209" s="3">
        <v>-13107.13</v>
      </c>
      <c r="AD209" s="4">
        <v>0</v>
      </c>
      <c r="AE209" s="3">
        <v>-5884</v>
      </c>
      <c r="AF209" s="3">
        <v>-26031.08</v>
      </c>
      <c r="AG209" s="4">
        <v>0</v>
      </c>
      <c r="AH209" s="4">
        <v>0</v>
      </c>
      <c r="AI209" s="4">
        <v>0</v>
      </c>
      <c r="AJ209" s="3">
        <v>-42248.61</v>
      </c>
      <c r="AK209" s="3">
        <v>-116215</v>
      </c>
      <c r="AL209" s="3">
        <v>-2397.02</v>
      </c>
      <c r="AM209" s="3">
        <v>-68775</v>
      </c>
      <c r="AN209" s="3">
        <v>-70406.5</v>
      </c>
      <c r="AO209" s="4">
        <v>0</v>
      </c>
      <c r="AP209" s="4">
        <v>0</v>
      </c>
      <c r="AQ209" s="3">
        <v>-7445</v>
      </c>
      <c r="AR209" s="3">
        <v>-243246.76</v>
      </c>
      <c r="AS209" s="3">
        <v>-5777</v>
      </c>
      <c r="AT209" s="3">
        <v>-251185.94</v>
      </c>
      <c r="AU209" s="3">
        <v>-8799</v>
      </c>
      <c r="AV209" s="3">
        <v>-22573.5</v>
      </c>
      <c r="AW209" s="3">
        <v>-209518.51</v>
      </c>
      <c r="AX209" s="3">
        <v>-902928.75</v>
      </c>
      <c r="AY209" s="3">
        <v>-91598.93</v>
      </c>
      <c r="AZ209" s="4">
        <v>0</v>
      </c>
      <c r="BA209" s="3">
        <v>-20586.5</v>
      </c>
      <c r="BB209" s="3">
        <v>-617586</v>
      </c>
      <c r="BC209" s="3">
        <v>-142221.74</v>
      </c>
      <c r="BD209" s="3">
        <v>-3242758.68</v>
      </c>
      <c r="BE209" s="3">
        <v>-49480.55</v>
      </c>
      <c r="BF209" s="3">
        <v>-1923576.2</v>
      </c>
      <c r="BG209" s="3">
        <v>-104137</v>
      </c>
      <c r="BH209" s="4">
        <v>0</v>
      </c>
      <c r="BI209" s="3">
        <v>-40084.57</v>
      </c>
      <c r="BJ209" s="3">
        <v>-38412</v>
      </c>
      <c r="BK209" s="3">
        <v>-61743.34</v>
      </c>
      <c r="BL209" s="3">
        <v>-921136.81</v>
      </c>
      <c r="BM209" s="3">
        <v>-78159.83</v>
      </c>
      <c r="BN209" s="3">
        <v>-98690</v>
      </c>
      <c r="BO209" s="4">
        <v>0</v>
      </c>
      <c r="BP209" s="3">
        <v>-7199</v>
      </c>
      <c r="BQ209" s="4">
        <v>0</v>
      </c>
      <c r="BR209" s="3">
        <v>-40871.58</v>
      </c>
      <c r="BS209" s="4">
        <v>0</v>
      </c>
      <c r="BT209" s="4">
        <v>0</v>
      </c>
      <c r="BU209" s="3">
        <v>-68063.009999999995</v>
      </c>
      <c r="BV209" s="3">
        <v>-10147</v>
      </c>
      <c r="BW209" s="3">
        <v>-28050.57</v>
      </c>
      <c r="BX209" s="4">
        <v>0</v>
      </c>
    </row>
    <row r="210" spans="1:76" x14ac:dyDescent="0.25">
      <c r="A210" s="2">
        <v>44834</v>
      </c>
      <c r="B210" t="s">
        <v>426</v>
      </c>
      <c r="C210" t="s">
        <v>427</v>
      </c>
      <c r="D210" s="3">
        <v>-1412525358.8900001</v>
      </c>
      <c r="E210" s="3">
        <v>-538565370.77999997</v>
      </c>
      <c r="F210" s="3">
        <v>-971189729.19000006</v>
      </c>
      <c r="G210" s="3">
        <v>-339555633.30000001</v>
      </c>
      <c r="H210" s="3">
        <v>-298783408.77999997</v>
      </c>
      <c r="I210" s="3">
        <v>-8560537.4700000007</v>
      </c>
      <c r="J210" s="4">
        <v>0</v>
      </c>
      <c r="K210" s="3">
        <v>-274053705.00999999</v>
      </c>
      <c r="L210" s="3">
        <v>-72558606.349999994</v>
      </c>
      <c r="M210" s="3">
        <v>-178253428.63</v>
      </c>
      <c r="N210" s="3">
        <v>-43418332</v>
      </c>
      <c r="O210" s="3">
        <v>-31208871.420000002</v>
      </c>
      <c r="P210" s="3">
        <v>-168583137</v>
      </c>
      <c r="Q210" s="3">
        <v>-26323554.989999998</v>
      </c>
      <c r="R210" s="3">
        <v>-314070769</v>
      </c>
      <c r="S210" s="3">
        <v>-16361453.779999999</v>
      </c>
      <c r="T210" s="3">
        <v>-63360036.490000002</v>
      </c>
      <c r="U210" s="3">
        <v>-214036274.66</v>
      </c>
      <c r="V210" s="3">
        <v>-122363106.84999999</v>
      </c>
      <c r="W210" s="3">
        <v>-9270823.3200000003</v>
      </c>
      <c r="X210" s="3">
        <v>-28239805.459899999</v>
      </c>
      <c r="Y210" s="3">
        <v>-31126887.239999998</v>
      </c>
      <c r="Z210" s="3">
        <v>-69917973.060000002</v>
      </c>
      <c r="AA210" s="3">
        <v>-57408791.530000001</v>
      </c>
      <c r="AB210" s="3">
        <v>-102724182.58</v>
      </c>
      <c r="AC210" s="3">
        <v>-10406325.869999999</v>
      </c>
      <c r="AD210" s="3">
        <v>-32633355.859999999</v>
      </c>
      <c r="AE210" s="3">
        <v>-24941315.949999999</v>
      </c>
      <c r="AF210" s="3">
        <v>-22146136.600000001</v>
      </c>
      <c r="AG210" s="3">
        <v>-24473024.82</v>
      </c>
      <c r="AH210" s="3">
        <v>-14188173.68</v>
      </c>
      <c r="AI210" s="3">
        <v>-15606491.210000001</v>
      </c>
      <c r="AJ210" s="3">
        <v>-16863329.109999999</v>
      </c>
      <c r="AK210" s="3">
        <v>-31772059.399999999</v>
      </c>
      <c r="AL210" s="3">
        <v>-16340395</v>
      </c>
      <c r="AM210" s="3">
        <v>-23630712.960000001</v>
      </c>
      <c r="AN210" s="3">
        <v>-43017657.969999999</v>
      </c>
      <c r="AO210" s="3">
        <v>-22962218.949999999</v>
      </c>
      <c r="AP210" s="3">
        <v>-18256832.949999999</v>
      </c>
      <c r="AQ210" s="3">
        <v>-15967658.810000001</v>
      </c>
      <c r="AR210" s="3">
        <v>-25153113.710000001</v>
      </c>
      <c r="AS210" s="3">
        <v>-18832581.649999999</v>
      </c>
      <c r="AT210" s="3">
        <v>-23062125.670000002</v>
      </c>
      <c r="AU210" s="3">
        <v>-11777895.68</v>
      </c>
      <c r="AV210" s="3">
        <v>-1712428.87</v>
      </c>
      <c r="AW210" s="3">
        <v>-33882289.619999997</v>
      </c>
      <c r="AX210" s="3">
        <v>-48800261.770000003</v>
      </c>
      <c r="AY210" s="3">
        <v>-35476338.890000001</v>
      </c>
      <c r="AZ210" s="3">
        <v>-17802712.379999999</v>
      </c>
      <c r="BA210" s="3">
        <v>-120751382.69</v>
      </c>
      <c r="BB210" s="3">
        <v>-54269740.560000002</v>
      </c>
      <c r="BC210" s="3">
        <v>-25012968.300000001</v>
      </c>
      <c r="BD210" s="3">
        <v>-126843310.98</v>
      </c>
      <c r="BE210" s="3">
        <v>-26467159.030000001</v>
      </c>
      <c r="BF210" s="3">
        <v>-13577337.210000001</v>
      </c>
      <c r="BG210" s="3">
        <v>-17352838.199999999</v>
      </c>
      <c r="BH210" s="3">
        <v>-21245954.309999999</v>
      </c>
      <c r="BI210" s="3">
        <v>-19619011.539999999</v>
      </c>
      <c r="BJ210" s="3">
        <v>-19269041.27</v>
      </c>
      <c r="BK210" s="3">
        <v>-22162574.77</v>
      </c>
      <c r="BL210" s="3">
        <v>-27616392.239999998</v>
      </c>
      <c r="BM210" s="3">
        <v>-33677597.100000001</v>
      </c>
      <c r="BN210" s="3">
        <v>-77263784.409999996</v>
      </c>
      <c r="BO210" s="3">
        <v>-10672968.01</v>
      </c>
      <c r="BP210" s="3">
        <v>-13653169.539999999</v>
      </c>
      <c r="BQ210" s="3">
        <v>-21873528.199999999</v>
      </c>
      <c r="BR210" s="3">
        <v>-13774321.039999999</v>
      </c>
      <c r="BS210" s="3">
        <v>-2524659.64</v>
      </c>
      <c r="BT210" s="3">
        <v>-23460948.780000001</v>
      </c>
      <c r="BU210" s="3">
        <v>-14850168.859999999</v>
      </c>
      <c r="BV210" s="3">
        <v>-8815303.3800000008</v>
      </c>
      <c r="BW210" s="3">
        <v>-6277749.3399999999</v>
      </c>
      <c r="BX210" s="3">
        <v>-6520534.7199999997</v>
      </c>
    </row>
    <row r="211" spans="1:76" x14ac:dyDescent="0.25">
      <c r="A211" s="2">
        <v>44834</v>
      </c>
      <c r="B211" t="s">
        <v>428</v>
      </c>
      <c r="C211" t="s">
        <v>429</v>
      </c>
      <c r="D211" s="3">
        <v>-121292823.59</v>
      </c>
      <c r="E211" s="3">
        <v>-51996184.600000001</v>
      </c>
      <c r="F211" s="3">
        <v>-46881019.789999999</v>
      </c>
      <c r="G211" s="3">
        <v>-14154354.83</v>
      </c>
      <c r="H211" s="3">
        <v>-22505159.850000001</v>
      </c>
      <c r="I211" s="4">
        <v>0</v>
      </c>
      <c r="J211" s="4">
        <v>0</v>
      </c>
      <c r="K211" s="3">
        <v>-22006052.780000001</v>
      </c>
      <c r="L211" s="3">
        <v>-6740633.9400000004</v>
      </c>
      <c r="M211" s="3">
        <v>-11867239.93</v>
      </c>
      <c r="N211" s="3">
        <v>-6127090</v>
      </c>
      <c r="O211" s="3">
        <v>-8320913.2199999997</v>
      </c>
      <c r="P211" s="3">
        <v>-11837509.43</v>
      </c>
      <c r="Q211" s="3">
        <v>-2379556.94</v>
      </c>
      <c r="R211" s="3">
        <v>-15277348.029999999</v>
      </c>
      <c r="S211" s="3">
        <v>-2008601.18</v>
      </c>
      <c r="T211" s="3">
        <v>-9319090.5999999996</v>
      </c>
      <c r="U211" s="3">
        <v>-15349041.300000001</v>
      </c>
      <c r="V211" s="3">
        <v>-20118694.48</v>
      </c>
      <c r="W211" s="3">
        <v>-1190764.77</v>
      </c>
      <c r="X211" s="3">
        <v>-2789130.1298000002</v>
      </c>
      <c r="Y211" s="3">
        <v>-4414928.33</v>
      </c>
      <c r="Z211" s="3">
        <v>-4118644.17</v>
      </c>
      <c r="AA211" s="3">
        <v>-7612479.0800000001</v>
      </c>
      <c r="AB211" s="3">
        <v>-11853343.15</v>
      </c>
      <c r="AC211" s="3">
        <v>-1586396.42</v>
      </c>
      <c r="AD211" s="3">
        <v>-7107210.6900000004</v>
      </c>
      <c r="AE211" s="3">
        <v>-4995346.8099999996</v>
      </c>
      <c r="AF211" s="3">
        <v>-4214391.95</v>
      </c>
      <c r="AG211" s="3">
        <v>-3245699.3</v>
      </c>
      <c r="AH211" s="3">
        <v>-2754992.44</v>
      </c>
      <c r="AI211" s="3">
        <v>-2917825.06</v>
      </c>
      <c r="AJ211" s="3">
        <v>-2030535.97</v>
      </c>
      <c r="AK211" s="3">
        <v>-2596240.7400000002</v>
      </c>
      <c r="AL211" s="3">
        <v>-4356871.84</v>
      </c>
      <c r="AM211" s="3">
        <v>-2589730.23</v>
      </c>
      <c r="AN211" s="3">
        <v>-9401105.7799999993</v>
      </c>
      <c r="AO211" s="3">
        <v>-4362962.71</v>
      </c>
      <c r="AP211" s="3">
        <v>-4360860.43</v>
      </c>
      <c r="AQ211" s="3">
        <v>-2501935.9300000002</v>
      </c>
      <c r="AR211" s="3">
        <v>-3074226.06</v>
      </c>
      <c r="AS211" s="3">
        <v>-4327277.45</v>
      </c>
      <c r="AT211" s="3">
        <v>-3383611.54</v>
      </c>
      <c r="AU211" s="3">
        <v>-1985567.03</v>
      </c>
      <c r="AV211" s="3">
        <v>-874578.54</v>
      </c>
      <c r="AW211" s="3">
        <v>-6931284.1600000001</v>
      </c>
      <c r="AX211" s="3">
        <v>-7826059.9699999997</v>
      </c>
      <c r="AY211" s="3">
        <v>-4609593.7300000004</v>
      </c>
      <c r="AZ211" s="3">
        <v>-4473388.53</v>
      </c>
      <c r="BA211" s="3">
        <v>-9277575.1400000006</v>
      </c>
      <c r="BB211" s="3">
        <v>-2101673.58</v>
      </c>
      <c r="BC211" s="3">
        <v>-4807567.53</v>
      </c>
      <c r="BD211" s="3">
        <v>-8952706.8000000007</v>
      </c>
      <c r="BE211" s="3">
        <v>-3375406.79</v>
      </c>
      <c r="BF211" s="3">
        <v>-3595347.6</v>
      </c>
      <c r="BG211" s="3">
        <v>-4313481.12</v>
      </c>
      <c r="BH211" s="3">
        <v>-6678885.7800000003</v>
      </c>
      <c r="BI211" s="3">
        <v>-2014078.07</v>
      </c>
      <c r="BJ211" s="3">
        <v>-2301431.12</v>
      </c>
      <c r="BK211" s="3">
        <v>-2817566.87</v>
      </c>
      <c r="BL211" s="3">
        <v>-6309702</v>
      </c>
      <c r="BM211" s="3">
        <v>-5922798.75</v>
      </c>
      <c r="BN211" s="3">
        <v>-5528949.0099999998</v>
      </c>
      <c r="BO211" s="3">
        <v>-2370970.89</v>
      </c>
      <c r="BP211" s="3">
        <v>-2199645.81</v>
      </c>
      <c r="BQ211" s="3">
        <v>-1628110.51</v>
      </c>
      <c r="BR211" s="3">
        <v>-1268091.56</v>
      </c>
      <c r="BS211" s="3">
        <v>-55402.59</v>
      </c>
      <c r="BT211" s="3">
        <v>-3650146.81</v>
      </c>
      <c r="BU211" s="3">
        <v>-1579163.4</v>
      </c>
      <c r="BV211" s="3">
        <v>-2458491.04</v>
      </c>
      <c r="BW211" s="3">
        <v>-3049099.3</v>
      </c>
      <c r="BX211" s="3">
        <v>-1383953.63</v>
      </c>
    </row>
    <row r="212" spans="1:76" x14ac:dyDescent="0.25">
      <c r="A212" s="2">
        <v>44834</v>
      </c>
      <c r="B212" t="s">
        <v>430</v>
      </c>
      <c r="C212" t="s">
        <v>431</v>
      </c>
      <c r="D212" s="3">
        <v>-31290939.199999999</v>
      </c>
      <c r="E212" s="3">
        <v>-20840020.359999999</v>
      </c>
      <c r="F212" s="3">
        <v>-22643283.149999999</v>
      </c>
      <c r="G212" s="3">
        <v>-7257060.8099999996</v>
      </c>
      <c r="H212" s="3">
        <v>-8554267.8900000006</v>
      </c>
      <c r="I212" s="3">
        <v>-14313.59</v>
      </c>
      <c r="J212" s="4">
        <v>0</v>
      </c>
      <c r="K212" s="3">
        <v>-6793327.71</v>
      </c>
      <c r="L212" s="3">
        <v>-5072760.26</v>
      </c>
      <c r="M212" s="3">
        <v>-7453971.7400000002</v>
      </c>
      <c r="N212" s="3">
        <v>-2626210</v>
      </c>
      <c r="O212" s="3">
        <v>-2011536.48</v>
      </c>
      <c r="P212" s="3">
        <v>-3348607.31</v>
      </c>
      <c r="Q212" s="3">
        <v>-2624462.4900000002</v>
      </c>
      <c r="R212" s="3">
        <v>-7786423.46</v>
      </c>
      <c r="S212" s="3">
        <v>-1949906.04</v>
      </c>
      <c r="T212" s="3">
        <v>-3252082.61</v>
      </c>
      <c r="U212" s="3">
        <v>-4586235.97</v>
      </c>
      <c r="V212" s="3">
        <v>-6155860.1299999999</v>
      </c>
      <c r="W212" s="3">
        <v>-345454.03</v>
      </c>
      <c r="X212" s="3">
        <v>-975596.05</v>
      </c>
      <c r="Y212" s="3">
        <v>-3582872.04</v>
      </c>
      <c r="Z212" s="3">
        <v>-1482905.66</v>
      </c>
      <c r="AA212" s="3">
        <v>-3022408.09</v>
      </c>
      <c r="AB212" s="3">
        <v>-10198230.630000001</v>
      </c>
      <c r="AC212" s="3">
        <v>-607492.13</v>
      </c>
      <c r="AD212" s="3">
        <v>-4337296.71</v>
      </c>
      <c r="AE212" s="3">
        <v>-2421021.02</v>
      </c>
      <c r="AF212" s="3">
        <v>-1599137.78</v>
      </c>
      <c r="AG212" s="3">
        <v>-2964768.87</v>
      </c>
      <c r="AH212" s="3">
        <v>-1391618.22</v>
      </c>
      <c r="AI212" s="3">
        <v>-1750308.62</v>
      </c>
      <c r="AJ212" s="3">
        <v>-1409030.94</v>
      </c>
      <c r="AK212" s="3">
        <v>-2756634.1</v>
      </c>
      <c r="AL212" s="3">
        <v>-2150701.71</v>
      </c>
      <c r="AM212" s="3">
        <v>-1910685.56</v>
      </c>
      <c r="AN212" s="3">
        <v>-3956816.73</v>
      </c>
      <c r="AO212" s="3">
        <v>-2019846.9</v>
      </c>
      <c r="AP212" s="3">
        <v>-1800765.45</v>
      </c>
      <c r="AQ212" s="3">
        <v>-1390654.94</v>
      </c>
      <c r="AR212" s="3">
        <v>-2233514.66</v>
      </c>
      <c r="AS212" s="3">
        <v>-1969454.1</v>
      </c>
      <c r="AT212" s="3">
        <v>-1944375.28</v>
      </c>
      <c r="AU212" s="3">
        <v>-1340691</v>
      </c>
      <c r="AV212" s="3">
        <v>-375571.56</v>
      </c>
      <c r="AW212" s="3">
        <v>-855230.86</v>
      </c>
      <c r="AX212" s="3">
        <v>-1403605.31</v>
      </c>
      <c r="AY212" s="3">
        <v>-2463798.13</v>
      </c>
      <c r="AZ212" s="3">
        <v>-1362593.16</v>
      </c>
      <c r="BA212" s="3">
        <v>-1473417.9598000001</v>
      </c>
      <c r="BB212" s="3">
        <v>-2510347.38</v>
      </c>
      <c r="BC212" s="3">
        <v>-1328430.1399999999</v>
      </c>
      <c r="BD212" s="3">
        <v>-5870868.6500000004</v>
      </c>
      <c r="BE212" s="3">
        <v>-3204550.22</v>
      </c>
      <c r="BF212" s="3">
        <v>-1250575</v>
      </c>
      <c r="BG212" s="3">
        <v>-1358599.91</v>
      </c>
      <c r="BH212" s="3">
        <v>-3009806.95</v>
      </c>
      <c r="BI212" s="3">
        <v>-1373486.46</v>
      </c>
      <c r="BJ212" s="3">
        <v>-1197380.5</v>
      </c>
      <c r="BK212" s="3">
        <v>-2334882.7200000002</v>
      </c>
      <c r="BL212" s="3">
        <v>-4414181.33</v>
      </c>
      <c r="BM212" s="3">
        <v>-2437343.02</v>
      </c>
      <c r="BN212" s="3">
        <v>-4912998.25</v>
      </c>
      <c r="BO212" s="3">
        <v>-576494</v>
      </c>
      <c r="BP212" s="3">
        <v>-979909.91</v>
      </c>
      <c r="BQ212" s="3">
        <v>-371947.68</v>
      </c>
      <c r="BR212" s="3">
        <v>-1126737.3</v>
      </c>
      <c r="BS212" s="3">
        <v>-136620.22</v>
      </c>
      <c r="BT212" s="3">
        <v>-1917810.06</v>
      </c>
      <c r="BU212" s="3">
        <v>-432448.08</v>
      </c>
      <c r="BV212" s="3">
        <v>-1519121.12</v>
      </c>
      <c r="BW212" s="3">
        <v>-1141086.28</v>
      </c>
      <c r="BX212" s="3">
        <v>-777698.26</v>
      </c>
    </row>
    <row r="213" spans="1:76" x14ac:dyDescent="0.25">
      <c r="A213" s="2">
        <v>44834</v>
      </c>
      <c r="B213" t="s">
        <v>432</v>
      </c>
      <c r="C213" t="s">
        <v>433</v>
      </c>
      <c r="D213" s="3">
        <v>-25470099.23</v>
      </c>
      <c r="E213" s="3">
        <v>-392175.02</v>
      </c>
      <c r="F213" s="3">
        <v>-14325671.310000001</v>
      </c>
      <c r="G213" s="3">
        <v>-102728.1</v>
      </c>
      <c r="H213" s="3">
        <v>-1326330.1200000001</v>
      </c>
      <c r="I213" s="4">
        <v>0</v>
      </c>
      <c r="J213" s="4">
        <v>0</v>
      </c>
      <c r="K213" s="3">
        <v>-1177102.83</v>
      </c>
      <c r="L213" s="3">
        <v>-356125.83</v>
      </c>
      <c r="M213" s="3">
        <v>-1252322.08</v>
      </c>
      <c r="N213" s="3">
        <v>-189421</v>
      </c>
      <c r="O213" s="3">
        <v>-123419</v>
      </c>
      <c r="P213" s="3">
        <v>-846074.67</v>
      </c>
      <c r="Q213" s="3">
        <v>-1520233</v>
      </c>
      <c r="R213" s="3">
        <v>-1136834.3500000001</v>
      </c>
      <c r="S213" s="3">
        <v>-18188</v>
      </c>
      <c r="T213" s="3">
        <v>-175523</v>
      </c>
      <c r="U213" s="3">
        <v>-579156.98</v>
      </c>
      <c r="V213" s="3">
        <v>-1049581.7</v>
      </c>
      <c r="W213" s="3">
        <v>-31798</v>
      </c>
      <c r="X213" s="3">
        <v>-16880.55</v>
      </c>
      <c r="Y213" s="3">
        <v>-26250.17</v>
      </c>
      <c r="Z213" s="3">
        <v>-56300.2</v>
      </c>
      <c r="AA213" s="3">
        <v>-483.13</v>
      </c>
      <c r="AB213" s="3">
        <v>-566252.39</v>
      </c>
      <c r="AC213" s="3">
        <v>-191117.96</v>
      </c>
      <c r="AD213" s="3">
        <v>-1149857.22</v>
      </c>
      <c r="AE213" s="4">
        <v>0</v>
      </c>
      <c r="AF213" s="3">
        <v>-49887</v>
      </c>
      <c r="AG213" s="3">
        <v>-394218</v>
      </c>
      <c r="AH213" s="3">
        <v>-154203.79999999999</v>
      </c>
      <c r="AI213" s="3">
        <v>-498963.01</v>
      </c>
      <c r="AJ213" s="3">
        <v>-41653.67</v>
      </c>
      <c r="AK213" s="3">
        <v>-98486.88</v>
      </c>
      <c r="AL213" s="3">
        <v>-621892</v>
      </c>
      <c r="AM213" s="3">
        <v>-327405</v>
      </c>
      <c r="AN213" s="3">
        <v>-612461.72</v>
      </c>
      <c r="AO213" s="3">
        <v>-261353.7</v>
      </c>
      <c r="AP213" s="3">
        <v>-190251</v>
      </c>
      <c r="AQ213" s="3">
        <v>-54997</v>
      </c>
      <c r="AR213" s="3">
        <v>-806253</v>
      </c>
      <c r="AS213" s="3">
        <v>-125953.44</v>
      </c>
      <c r="AT213" s="4">
        <v>0</v>
      </c>
      <c r="AU213" s="3">
        <v>-108581</v>
      </c>
      <c r="AV213" s="3">
        <v>-94488.31</v>
      </c>
      <c r="AW213" s="3">
        <v>-818705.95</v>
      </c>
      <c r="AX213" s="3">
        <v>-471125.94</v>
      </c>
      <c r="AY213" s="3">
        <v>-140684.35</v>
      </c>
      <c r="AZ213" s="3">
        <v>-179159</v>
      </c>
      <c r="BA213" s="3">
        <v>-1160535.46</v>
      </c>
      <c r="BB213" s="3">
        <v>-298890.71000000002</v>
      </c>
      <c r="BC213" s="3">
        <v>-9489</v>
      </c>
      <c r="BD213" s="3">
        <v>-3406036.04</v>
      </c>
      <c r="BE213" s="3">
        <v>-775166</v>
      </c>
      <c r="BF213" s="3">
        <v>-239947.89</v>
      </c>
      <c r="BG213" s="3">
        <v>-200590</v>
      </c>
      <c r="BH213" s="3">
        <v>-214294.37</v>
      </c>
      <c r="BI213" s="4">
        <v>0</v>
      </c>
      <c r="BJ213" s="3">
        <v>-37614.57</v>
      </c>
      <c r="BK213" s="3">
        <v>-36326.160000000003</v>
      </c>
      <c r="BL213" s="3">
        <v>-84999</v>
      </c>
      <c r="BM213" s="3">
        <v>-60795</v>
      </c>
      <c r="BN213" s="3">
        <v>-812307.86</v>
      </c>
      <c r="BO213" s="4">
        <v>0</v>
      </c>
      <c r="BP213" s="3">
        <v>-245379.85</v>
      </c>
      <c r="BQ213" s="3">
        <v>-37675.730000000003</v>
      </c>
      <c r="BR213" s="4">
        <v>0</v>
      </c>
      <c r="BS213" s="4">
        <v>0</v>
      </c>
      <c r="BT213" s="3">
        <v>-141894</v>
      </c>
      <c r="BU213" s="4">
        <v>0</v>
      </c>
      <c r="BV213" s="3">
        <v>-8649</v>
      </c>
      <c r="BW213" s="3">
        <v>-21666</v>
      </c>
      <c r="BX213" s="4">
        <v>0</v>
      </c>
    </row>
    <row r="214" spans="1:76" x14ac:dyDescent="0.25">
      <c r="A214" s="2">
        <v>44834</v>
      </c>
      <c r="B214" t="s">
        <v>438</v>
      </c>
      <c r="C214" t="s">
        <v>439</v>
      </c>
      <c r="D214" s="3">
        <v>428400</v>
      </c>
      <c r="E214" s="3">
        <v>111245</v>
      </c>
      <c r="F214" s="3">
        <v>250000</v>
      </c>
      <c r="G214" s="3">
        <v>30000</v>
      </c>
      <c r="H214" s="3">
        <v>5804723</v>
      </c>
      <c r="I214" s="3">
        <v>330000</v>
      </c>
      <c r="J214" s="3">
        <v>22470</v>
      </c>
      <c r="K214" s="4">
        <v>0</v>
      </c>
      <c r="L214" s="4">
        <v>0</v>
      </c>
      <c r="M214" s="3">
        <v>840000</v>
      </c>
      <c r="N214" s="3">
        <v>21400</v>
      </c>
      <c r="O214" s="3">
        <v>120000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>
        <v>78700</v>
      </c>
      <c r="Y214" s="3">
        <v>175000</v>
      </c>
      <c r="Z214" s="3">
        <v>87771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3">
        <v>55350</v>
      </c>
      <c r="AI214" s="4">
        <v>0</v>
      </c>
      <c r="AJ214" s="4">
        <v>0</v>
      </c>
      <c r="AK214" s="4">
        <v>0</v>
      </c>
      <c r="AL214" s="3">
        <v>23500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3">
        <v>385200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3">
        <v>13380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3">
        <v>129000</v>
      </c>
      <c r="BO214" s="3">
        <v>89000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3">
        <v>99000</v>
      </c>
      <c r="BW214" s="4">
        <v>0</v>
      </c>
      <c r="BX214" s="4">
        <v>0</v>
      </c>
    </row>
    <row r="215" spans="1:76" x14ac:dyDescent="0.25">
      <c r="A215" s="2">
        <v>44834</v>
      </c>
      <c r="B215" t="s">
        <v>440</v>
      </c>
      <c r="C215" t="s">
        <v>441</v>
      </c>
      <c r="D215" s="3">
        <v>-32395.62</v>
      </c>
      <c r="E215" s="3">
        <v>-28706.84</v>
      </c>
      <c r="F215" s="3">
        <v>-249999</v>
      </c>
      <c r="G215" s="3">
        <v>-6008.21</v>
      </c>
      <c r="H215" s="3">
        <v>-4833813.05</v>
      </c>
      <c r="I215" s="3">
        <v>-329998</v>
      </c>
      <c r="J215" s="3">
        <v>-1887.89</v>
      </c>
      <c r="K215" s="4">
        <v>0</v>
      </c>
      <c r="L215" s="4">
        <v>0</v>
      </c>
      <c r="M215" s="3">
        <v>-839998</v>
      </c>
      <c r="N215" s="3">
        <v>-21399</v>
      </c>
      <c r="O215" s="3">
        <v>-119998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3">
        <v>-78699</v>
      </c>
      <c r="Y215" s="3">
        <v>-174996</v>
      </c>
      <c r="Z215" s="3">
        <v>-87771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>
        <v>-55348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3">
        <v>-128999</v>
      </c>
      <c r="BO215" s="3">
        <v>-88999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3">
        <v>-19989.66</v>
      </c>
      <c r="BW215" s="4">
        <v>0</v>
      </c>
      <c r="BX215" s="4">
        <v>0</v>
      </c>
    </row>
    <row r="216" spans="1:76" x14ac:dyDescent="0.25">
      <c r="A216" s="2">
        <v>44834</v>
      </c>
      <c r="B216" t="s">
        <v>442</v>
      </c>
      <c r="C216" t="s">
        <v>443</v>
      </c>
      <c r="D216" s="3">
        <v>14510170.9</v>
      </c>
      <c r="E216" s="3">
        <v>185495.2</v>
      </c>
      <c r="F216" s="4">
        <v>0</v>
      </c>
      <c r="G216" s="3">
        <v>515407.31</v>
      </c>
      <c r="H216" s="3">
        <v>690567.3</v>
      </c>
      <c r="I216" s="4">
        <v>0</v>
      </c>
      <c r="J216" s="4">
        <v>0</v>
      </c>
      <c r="K216" s="3">
        <v>4197795.51</v>
      </c>
      <c r="L216" s="3">
        <v>5015369.5</v>
      </c>
      <c r="M216" s="3">
        <v>3903699</v>
      </c>
      <c r="N216" s="3">
        <v>448203</v>
      </c>
      <c r="O216" s="3">
        <v>597042.1</v>
      </c>
      <c r="P216" s="4">
        <v>0</v>
      </c>
      <c r="Q216" s="4">
        <v>0</v>
      </c>
      <c r="R216" s="3">
        <v>190370</v>
      </c>
      <c r="S216" s="4">
        <v>0</v>
      </c>
      <c r="T216" s="4">
        <v>0</v>
      </c>
      <c r="U216" s="3">
        <v>442266.67</v>
      </c>
      <c r="V216" s="3">
        <v>1055600</v>
      </c>
      <c r="W216" s="4">
        <v>0</v>
      </c>
      <c r="X216" s="4">
        <v>0</v>
      </c>
      <c r="Y216" s="4">
        <v>0</v>
      </c>
      <c r="Z216" s="3">
        <v>520768</v>
      </c>
      <c r="AA216" s="3">
        <v>263500</v>
      </c>
      <c r="AB216" s="4">
        <v>0</v>
      </c>
      <c r="AC216" s="3">
        <v>199400</v>
      </c>
      <c r="AD216" s="3">
        <v>404948.6</v>
      </c>
      <c r="AE216" s="4">
        <v>0</v>
      </c>
      <c r="AF216" s="3">
        <v>188500</v>
      </c>
      <c r="AG216" s="3">
        <v>11000</v>
      </c>
      <c r="AH216" s="3">
        <v>147500</v>
      </c>
      <c r="AI216" s="3">
        <v>11000</v>
      </c>
      <c r="AJ216" s="3">
        <v>110000</v>
      </c>
      <c r="AK216" s="3">
        <v>140900</v>
      </c>
      <c r="AL216" s="3">
        <v>181400</v>
      </c>
      <c r="AM216" s="3">
        <v>392900</v>
      </c>
      <c r="AN216" s="3">
        <v>858072</v>
      </c>
      <c r="AO216" s="3">
        <v>229000</v>
      </c>
      <c r="AP216" s="3">
        <v>145927</v>
      </c>
      <c r="AQ216" s="3">
        <v>173500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3">
        <v>339700</v>
      </c>
      <c r="AZ216" s="4">
        <v>0</v>
      </c>
      <c r="BA216" s="3">
        <v>338750</v>
      </c>
      <c r="BB216" s="3">
        <v>19260</v>
      </c>
      <c r="BC216" s="4">
        <v>0</v>
      </c>
      <c r="BD216" s="3">
        <v>69443</v>
      </c>
      <c r="BE216" s="3">
        <v>46234.7</v>
      </c>
      <c r="BF216" s="3">
        <v>195500</v>
      </c>
      <c r="BG216" s="3">
        <v>7500</v>
      </c>
      <c r="BH216" s="3">
        <v>264776</v>
      </c>
      <c r="BI216" s="4">
        <v>0</v>
      </c>
      <c r="BJ216" s="3">
        <v>338500</v>
      </c>
      <c r="BK216" s="4">
        <v>0</v>
      </c>
      <c r="BL216" s="3">
        <v>130820</v>
      </c>
      <c r="BM216" s="4">
        <v>0</v>
      </c>
      <c r="BN216" s="3">
        <v>302410</v>
      </c>
      <c r="BO216" s="3">
        <v>90000</v>
      </c>
      <c r="BP216" s="4">
        <v>0</v>
      </c>
      <c r="BQ216" s="4">
        <v>0</v>
      </c>
      <c r="BR216" s="3">
        <v>89000</v>
      </c>
      <c r="BS216" s="3">
        <v>11770</v>
      </c>
      <c r="BT216" s="4">
        <v>0</v>
      </c>
      <c r="BU216" s="3">
        <v>192913.29</v>
      </c>
      <c r="BV216" s="3">
        <v>640000</v>
      </c>
      <c r="BW216" s="3">
        <v>1290000</v>
      </c>
      <c r="BX216" s="4">
        <v>0</v>
      </c>
    </row>
    <row r="217" spans="1:76" x14ac:dyDescent="0.25">
      <c r="A217" s="2">
        <v>44834</v>
      </c>
      <c r="B217" t="s">
        <v>444</v>
      </c>
      <c r="C217" t="s">
        <v>445</v>
      </c>
      <c r="D217" s="3">
        <v>-14510127.9</v>
      </c>
      <c r="E217" s="4">
        <v>0</v>
      </c>
      <c r="F217" s="4">
        <v>0</v>
      </c>
      <c r="G217" s="3">
        <v>-509834.65</v>
      </c>
      <c r="H217" s="3">
        <v>-690566.3</v>
      </c>
      <c r="I217" s="4">
        <v>0</v>
      </c>
      <c r="J217" s="4">
        <v>0</v>
      </c>
      <c r="K217" s="3">
        <v>-3771854.87</v>
      </c>
      <c r="L217" s="3">
        <v>-5015357.5</v>
      </c>
      <c r="M217" s="3">
        <v>-3903695</v>
      </c>
      <c r="N217" s="3">
        <v>-448195</v>
      </c>
      <c r="O217" s="3">
        <v>-573256.05000000005</v>
      </c>
      <c r="P217" s="4">
        <v>0</v>
      </c>
      <c r="Q217" s="4">
        <v>0</v>
      </c>
      <c r="R217" s="3">
        <v>-153012</v>
      </c>
      <c r="S217" s="4">
        <v>0</v>
      </c>
      <c r="T217" s="4">
        <v>0</v>
      </c>
      <c r="U217" s="3">
        <v>-442264.67</v>
      </c>
      <c r="V217" s="3">
        <v>-1055595</v>
      </c>
      <c r="W217" s="4">
        <v>0</v>
      </c>
      <c r="X217" s="4">
        <v>0</v>
      </c>
      <c r="Y217" s="4">
        <v>0</v>
      </c>
      <c r="Z217" s="4">
        <v>0</v>
      </c>
      <c r="AA217" s="3">
        <v>-139964.46</v>
      </c>
      <c r="AB217" s="4">
        <v>0</v>
      </c>
      <c r="AC217" s="3">
        <v>-45604.56</v>
      </c>
      <c r="AD217" s="4">
        <v>0</v>
      </c>
      <c r="AE217" s="4">
        <v>0</v>
      </c>
      <c r="AF217" s="3">
        <v>-198969.18</v>
      </c>
      <c r="AG217" s="3">
        <v>-687.06</v>
      </c>
      <c r="AH217" s="3">
        <v>-124000</v>
      </c>
      <c r="AI217" s="4">
        <v>0</v>
      </c>
      <c r="AJ217" s="3">
        <v>-103582.33</v>
      </c>
      <c r="AK217" s="3">
        <v>-56593.96</v>
      </c>
      <c r="AL217" s="3">
        <v>-181396</v>
      </c>
      <c r="AM217" s="3">
        <v>-240473.11</v>
      </c>
      <c r="AN217" s="3">
        <v>-639928.11</v>
      </c>
      <c r="AO217" s="3">
        <v>-187332.38</v>
      </c>
      <c r="AP217" s="3">
        <v>-72629.759999999995</v>
      </c>
      <c r="AQ217" s="3">
        <v>-149999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3">
        <v>-385199</v>
      </c>
      <c r="AY217" s="3">
        <v>-339339.76</v>
      </c>
      <c r="AZ217" s="3">
        <v>-7000</v>
      </c>
      <c r="BA217" s="3">
        <v>-299936.88</v>
      </c>
      <c r="BB217" s="3">
        <v>-19259</v>
      </c>
      <c r="BC217" s="4">
        <v>0</v>
      </c>
      <c r="BD217" s="3">
        <v>-69442</v>
      </c>
      <c r="BE217" s="3">
        <v>-6635.39</v>
      </c>
      <c r="BF217" s="3">
        <v>-105183.4</v>
      </c>
      <c r="BG217" s="3">
        <v>-7499</v>
      </c>
      <c r="BH217" s="3">
        <v>-249551.34</v>
      </c>
      <c r="BI217" s="4">
        <v>0</v>
      </c>
      <c r="BJ217" s="3">
        <v>-225435.95</v>
      </c>
      <c r="BK217" s="4">
        <v>0</v>
      </c>
      <c r="BL217" s="3">
        <v>-121507.2</v>
      </c>
      <c r="BM217" s="4">
        <v>0</v>
      </c>
      <c r="BN217" s="3">
        <v>-302406</v>
      </c>
      <c r="BO217" s="3">
        <v>-89999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3">
        <v>-119192.9</v>
      </c>
      <c r="BV217" s="3">
        <v>-119777.72</v>
      </c>
      <c r="BW217" s="3">
        <v>-1218984.27</v>
      </c>
      <c r="BX217" s="4">
        <v>0</v>
      </c>
    </row>
    <row r="218" spans="1:76" x14ac:dyDescent="0.25">
      <c r="A218" s="2">
        <v>44834</v>
      </c>
      <c r="B218" t="s">
        <v>446</v>
      </c>
      <c r="C218" t="s">
        <v>447</v>
      </c>
      <c r="D218" s="3">
        <v>8243200</v>
      </c>
      <c r="E218" s="3">
        <v>17453301.25</v>
      </c>
      <c r="F218" s="3">
        <v>21552000</v>
      </c>
      <c r="G218" s="3">
        <v>15938250</v>
      </c>
      <c r="H218" s="4">
        <v>0</v>
      </c>
      <c r="I218" s="4">
        <v>0</v>
      </c>
      <c r="J218" s="3">
        <v>46905200</v>
      </c>
      <c r="K218" s="3">
        <v>65988892.719999999</v>
      </c>
      <c r="L218" s="4">
        <v>0</v>
      </c>
      <c r="M218" s="4">
        <v>0</v>
      </c>
      <c r="N218" s="4">
        <v>0</v>
      </c>
      <c r="O218" s="4">
        <v>0</v>
      </c>
      <c r="P218" s="3">
        <v>86999000</v>
      </c>
      <c r="Q218" s="4">
        <v>0</v>
      </c>
      <c r="R218" s="3">
        <v>257493651.59</v>
      </c>
      <c r="S218" s="4">
        <v>0</v>
      </c>
      <c r="T218" s="4">
        <v>0</v>
      </c>
      <c r="U218" s="3">
        <v>48334243</v>
      </c>
      <c r="V218" s="4">
        <v>0</v>
      </c>
      <c r="W218" s="4">
        <v>0</v>
      </c>
      <c r="X218" s="4">
        <v>0</v>
      </c>
      <c r="Y218" s="3">
        <v>9175666</v>
      </c>
      <c r="Z218" s="3">
        <v>46019564</v>
      </c>
      <c r="AA218" s="4">
        <v>0</v>
      </c>
      <c r="AB218" s="3">
        <v>18930250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3">
        <v>11376000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</row>
    <row r="219" spans="1:76" x14ac:dyDescent="0.25">
      <c r="A219" s="2">
        <v>44834</v>
      </c>
      <c r="B219" t="s">
        <v>448</v>
      </c>
      <c r="C219" t="s">
        <v>449</v>
      </c>
      <c r="D219" s="4">
        <v>0</v>
      </c>
      <c r="E219" s="4">
        <v>0</v>
      </c>
      <c r="F219" s="3">
        <v>0</v>
      </c>
      <c r="G219" s="3">
        <v>0</v>
      </c>
      <c r="H219" s="4">
        <v>0</v>
      </c>
      <c r="I219" s="4">
        <v>0</v>
      </c>
      <c r="J219" s="4">
        <v>0</v>
      </c>
      <c r="K219" s="3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3">
        <v>115876810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</row>
    <row r="220" spans="1:76" x14ac:dyDescent="0.25">
      <c r="A220" s="2">
        <v>44834</v>
      </c>
      <c r="B220" t="s">
        <v>450</v>
      </c>
      <c r="C220" t="s">
        <v>451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3">
        <v>27137435</v>
      </c>
      <c r="S220" s="4">
        <v>0</v>
      </c>
      <c r="T220" s="4">
        <v>0</v>
      </c>
      <c r="U220" s="3">
        <v>2116000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3">
        <v>1424000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3">
        <v>0</v>
      </c>
      <c r="AN220" s="3">
        <v>519200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3">
        <v>3632640</v>
      </c>
      <c r="BW220" s="4">
        <v>0</v>
      </c>
      <c r="BX220" s="3">
        <v>3040000</v>
      </c>
    </row>
    <row r="221" spans="1:76" x14ac:dyDescent="0.25">
      <c r="A221" s="2">
        <v>44834</v>
      </c>
      <c r="B221" t="s">
        <v>1541</v>
      </c>
      <c r="C221" t="s">
        <v>1542</v>
      </c>
      <c r="D221" s="4">
        <v>0</v>
      </c>
      <c r="E221" s="3">
        <v>4609000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</row>
    <row r="222" spans="1:76" x14ac:dyDescent="0.25">
      <c r="A222" s="2">
        <v>44834</v>
      </c>
      <c r="B222" t="s">
        <v>1543</v>
      </c>
      <c r="C222" t="s">
        <v>1544</v>
      </c>
      <c r="D222" s="3">
        <v>48300</v>
      </c>
      <c r="E222" s="4">
        <v>0</v>
      </c>
      <c r="F222" s="4">
        <v>0</v>
      </c>
      <c r="G222" s="3">
        <v>0</v>
      </c>
      <c r="H222" s="4">
        <v>0</v>
      </c>
      <c r="I222" s="4">
        <v>0</v>
      </c>
      <c r="J222" s="4">
        <v>0</v>
      </c>
      <c r="K222" s="3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3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</row>
    <row r="223" spans="1:76" x14ac:dyDescent="0.25">
      <c r="A223" s="2">
        <v>44834</v>
      </c>
      <c r="B223" t="s">
        <v>452</v>
      </c>
      <c r="C223" t="s">
        <v>453</v>
      </c>
      <c r="D223" s="4">
        <v>0</v>
      </c>
      <c r="E223" s="4">
        <v>0</v>
      </c>
      <c r="F223" s="4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3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3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</row>
    <row r="224" spans="1:76" x14ac:dyDescent="0.25">
      <c r="A224" s="2">
        <v>44834</v>
      </c>
      <c r="B224" t="s">
        <v>454</v>
      </c>
      <c r="C224" t="s">
        <v>455</v>
      </c>
      <c r="D224" s="3">
        <v>171798</v>
      </c>
      <c r="E224" s="3">
        <v>0</v>
      </c>
      <c r="F224" s="3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3">
        <v>-11765250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3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</row>
    <row r="225" spans="1:76" x14ac:dyDescent="0.25">
      <c r="A225" s="2">
        <v>44834</v>
      </c>
      <c r="B225" t="s">
        <v>456</v>
      </c>
      <c r="C225" t="s">
        <v>457</v>
      </c>
      <c r="D225" s="3">
        <v>0</v>
      </c>
      <c r="E225" s="3">
        <v>0</v>
      </c>
      <c r="F225" s="3">
        <v>1781040</v>
      </c>
      <c r="G225" s="3">
        <v>0</v>
      </c>
      <c r="H225" s="3">
        <v>0</v>
      </c>
      <c r="I225" s="3">
        <v>0</v>
      </c>
      <c r="J225" s="4">
        <v>0</v>
      </c>
      <c r="K225" s="3">
        <v>7772090.8099999996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3">
        <v>11765250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3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</row>
    <row r="226" spans="1:76" x14ac:dyDescent="0.25">
      <c r="A226" s="2">
        <v>44834</v>
      </c>
      <c r="B226" t="s">
        <v>1545</v>
      </c>
      <c r="C226" t="s">
        <v>1546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</row>
    <row r="227" spans="1:76" x14ac:dyDescent="0.25">
      <c r="A227" s="2">
        <v>44834</v>
      </c>
      <c r="B227" t="s">
        <v>458</v>
      </c>
      <c r="C227" t="s">
        <v>459</v>
      </c>
      <c r="D227" s="3">
        <v>66554694.210000001</v>
      </c>
      <c r="E227" s="3">
        <v>0</v>
      </c>
      <c r="F227" s="3">
        <v>876150</v>
      </c>
      <c r="G227" s="3">
        <v>0</v>
      </c>
      <c r="H227" s="3">
        <v>77684594.409999996</v>
      </c>
      <c r="I227" s="4">
        <v>0</v>
      </c>
      <c r="J227" s="4">
        <v>0</v>
      </c>
      <c r="K227" s="3">
        <v>20023987.460000001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</row>
    <row r="228" spans="1:76" x14ac:dyDescent="0.25">
      <c r="A228" s="2">
        <v>44834</v>
      </c>
      <c r="B228" t="s">
        <v>460</v>
      </c>
      <c r="C228" t="s">
        <v>461</v>
      </c>
      <c r="D228" s="3">
        <v>32229499.420000002</v>
      </c>
      <c r="E228" s="3">
        <v>0</v>
      </c>
      <c r="F228" s="4">
        <v>0</v>
      </c>
      <c r="G228" s="3">
        <v>0</v>
      </c>
      <c r="H228" s="3">
        <v>8324414</v>
      </c>
      <c r="I228" s="4">
        <v>0</v>
      </c>
      <c r="J228" s="4">
        <v>0</v>
      </c>
      <c r="K228" s="3">
        <v>579488.56999999995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</row>
    <row r="229" spans="1:76" x14ac:dyDescent="0.25">
      <c r="A229" s="2">
        <v>44834</v>
      </c>
      <c r="B229" t="s">
        <v>462</v>
      </c>
      <c r="C229" t="s">
        <v>463</v>
      </c>
      <c r="D229" s="3">
        <v>26064655.859999999</v>
      </c>
      <c r="E229" s="3">
        <v>0</v>
      </c>
      <c r="F229" s="3">
        <v>27866153.219999999</v>
      </c>
      <c r="G229" s="3">
        <v>0</v>
      </c>
      <c r="H229" s="3">
        <v>30813022.710000001</v>
      </c>
      <c r="I229" s="4">
        <v>0</v>
      </c>
      <c r="J229" s="4">
        <v>0</v>
      </c>
      <c r="K229" s="3">
        <v>14026884.609999999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</row>
    <row r="230" spans="1:76" x14ac:dyDescent="0.25">
      <c r="A230" s="2">
        <v>44834</v>
      </c>
      <c r="B230" t="s">
        <v>464</v>
      </c>
      <c r="C230" t="s">
        <v>465</v>
      </c>
      <c r="D230" s="3">
        <v>15398710.449999999</v>
      </c>
      <c r="E230" s="3">
        <v>0</v>
      </c>
      <c r="F230" s="3">
        <v>5782820.5</v>
      </c>
      <c r="G230" s="3">
        <v>0</v>
      </c>
      <c r="H230" s="3">
        <v>14067158.65</v>
      </c>
      <c r="I230" s="3">
        <v>58100</v>
      </c>
      <c r="J230" s="4">
        <v>0</v>
      </c>
      <c r="K230" s="3">
        <v>1670808.2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</row>
    <row r="231" spans="1:76" x14ac:dyDescent="0.25">
      <c r="A231" s="2">
        <v>44834</v>
      </c>
      <c r="B231" t="s">
        <v>466</v>
      </c>
      <c r="C231" t="s">
        <v>467</v>
      </c>
      <c r="D231" s="4">
        <v>0</v>
      </c>
      <c r="E231" s="4">
        <v>0</v>
      </c>
      <c r="F231" s="3">
        <v>10600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</row>
    <row r="232" spans="1:76" x14ac:dyDescent="0.25">
      <c r="A232" s="2">
        <v>44834</v>
      </c>
      <c r="B232" t="s">
        <v>468</v>
      </c>
      <c r="C232" t="s">
        <v>469</v>
      </c>
      <c r="D232" s="3">
        <v>355332.31</v>
      </c>
      <c r="E232" s="3">
        <v>0</v>
      </c>
      <c r="F232" s="3">
        <v>23183.200000000001</v>
      </c>
      <c r="G232" s="3">
        <v>0</v>
      </c>
      <c r="H232" s="3">
        <v>796614.91</v>
      </c>
      <c r="I232" s="4">
        <v>0</v>
      </c>
      <c r="J232" s="4">
        <v>0</v>
      </c>
      <c r="K232" s="3">
        <v>36510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</row>
    <row r="233" spans="1:76" x14ac:dyDescent="0.25">
      <c r="A233" s="2">
        <v>44834</v>
      </c>
      <c r="B233" t="s">
        <v>470</v>
      </c>
      <c r="C233" t="s">
        <v>471</v>
      </c>
      <c r="D233" s="3">
        <v>7840409.4000000004</v>
      </c>
      <c r="E233" s="3">
        <v>353.1</v>
      </c>
      <c r="F233" s="3">
        <v>4701740.54</v>
      </c>
      <c r="G233" s="3">
        <v>0.4</v>
      </c>
      <c r="H233" s="3">
        <v>8620449.3900000006</v>
      </c>
      <c r="I233" s="3">
        <v>146278.32</v>
      </c>
      <c r="J233" s="4">
        <v>0</v>
      </c>
      <c r="K233" s="3">
        <v>1869526.04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</row>
    <row r="234" spans="1:76" x14ac:dyDescent="0.25">
      <c r="A234" s="2">
        <v>44834</v>
      </c>
      <c r="B234" t="s">
        <v>472</v>
      </c>
      <c r="C234" t="s">
        <v>473</v>
      </c>
      <c r="D234" s="3">
        <v>13503389.279999999</v>
      </c>
      <c r="E234" s="3">
        <v>2351412</v>
      </c>
      <c r="F234" s="3">
        <v>12003782.24</v>
      </c>
      <c r="G234" s="3">
        <v>-0.4</v>
      </c>
      <c r="H234" s="3">
        <v>18443226.579999998</v>
      </c>
      <c r="I234" s="3">
        <v>5912870</v>
      </c>
      <c r="J234" s="3">
        <v>0</v>
      </c>
      <c r="K234" s="3">
        <v>11862651.93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</row>
    <row r="235" spans="1:76" x14ac:dyDescent="0.25">
      <c r="A235" s="2">
        <v>44834</v>
      </c>
      <c r="B235" t="s">
        <v>474</v>
      </c>
      <c r="C235" t="s">
        <v>475</v>
      </c>
      <c r="D235" s="4">
        <v>0</v>
      </c>
      <c r="E235" s="3">
        <v>41195581.409999996</v>
      </c>
      <c r="F235" s="4">
        <v>0</v>
      </c>
      <c r="G235" s="3">
        <v>1555300</v>
      </c>
      <c r="H235" s="4">
        <v>0</v>
      </c>
      <c r="I235" s="4">
        <v>0</v>
      </c>
      <c r="J235" s="3">
        <v>0</v>
      </c>
      <c r="K235" s="4">
        <v>0</v>
      </c>
      <c r="L235" s="4">
        <v>0</v>
      </c>
      <c r="M235" s="3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3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</row>
    <row r="236" spans="1:76" x14ac:dyDescent="0.25">
      <c r="A236" s="2">
        <v>44834</v>
      </c>
      <c r="B236" t="s">
        <v>476</v>
      </c>
      <c r="C236" t="s">
        <v>477</v>
      </c>
      <c r="D236" s="4">
        <v>0</v>
      </c>
      <c r="E236" s="4">
        <v>0</v>
      </c>
      <c r="F236" s="4">
        <v>0</v>
      </c>
      <c r="G236" s="3">
        <v>236052899.90000001</v>
      </c>
      <c r="H236" s="4">
        <v>0</v>
      </c>
      <c r="I236" s="4">
        <v>0</v>
      </c>
      <c r="J236" s="3">
        <v>94202494.480000004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</row>
    <row r="237" spans="1:76" x14ac:dyDescent="0.25">
      <c r="A237" s="2">
        <v>44834</v>
      </c>
      <c r="B237" t="s">
        <v>478</v>
      </c>
      <c r="C237" t="s">
        <v>479</v>
      </c>
      <c r="D237" s="4">
        <v>0</v>
      </c>
      <c r="E237" s="4">
        <v>0</v>
      </c>
      <c r="F237" s="3">
        <v>100000</v>
      </c>
      <c r="G237" s="3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</row>
    <row r="238" spans="1:76" x14ac:dyDescent="0.25">
      <c r="A238" s="2">
        <v>44834</v>
      </c>
      <c r="B238" t="s">
        <v>480</v>
      </c>
      <c r="C238" t="s">
        <v>481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3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3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</row>
    <row r="239" spans="1:76" x14ac:dyDescent="0.25">
      <c r="A239" s="2">
        <v>44834</v>
      </c>
      <c r="B239" t="s">
        <v>1547</v>
      </c>
      <c r="C239" t="s">
        <v>1548</v>
      </c>
      <c r="D239" s="3">
        <v>1700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</row>
    <row r="240" spans="1:76" x14ac:dyDescent="0.25">
      <c r="A240" s="2">
        <v>44834</v>
      </c>
      <c r="B240" t="s">
        <v>482</v>
      </c>
      <c r="C240" t="s">
        <v>483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3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</row>
    <row r="241" spans="1:76" x14ac:dyDescent="0.25">
      <c r="A241" s="2">
        <v>44834</v>
      </c>
      <c r="B241" t="s">
        <v>484</v>
      </c>
      <c r="C241" t="s">
        <v>485</v>
      </c>
      <c r="D241" s="4">
        <v>0</v>
      </c>
      <c r="E241" s="4">
        <v>0</v>
      </c>
      <c r="F241" s="4">
        <v>0</v>
      </c>
      <c r="G241" s="4">
        <v>0</v>
      </c>
      <c r="H241" s="3">
        <v>13132539.26</v>
      </c>
      <c r="I241" s="4">
        <v>0</v>
      </c>
      <c r="J241" s="4">
        <v>0</v>
      </c>
      <c r="K241" s="3">
        <v>1617095.44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</row>
    <row r="242" spans="1:76" x14ac:dyDescent="0.25">
      <c r="A242" s="2">
        <v>44834</v>
      </c>
      <c r="B242" t="s">
        <v>1549</v>
      </c>
      <c r="C242" t="s">
        <v>1550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3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</row>
    <row r="243" spans="1:76" x14ac:dyDescent="0.25">
      <c r="A243" s="2">
        <v>44834</v>
      </c>
      <c r="B243" t="s">
        <v>486</v>
      </c>
      <c r="C243" t="s">
        <v>487</v>
      </c>
      <c r="D243" s="3">
        <v>7772221.7800000003</v>
      </c>
      <c r="E243" s="3">
        <v>0</v>
      </c>
      <c r="F243" s="3">
        <v>121238075.93000001</v>
      </c>
      <c r="G243" s="3">
        <v>1211518.8</v>
      </c>
      <c r="H243" s="3">
        <v>5582569.9000000004</v>
      </c>
      <c r="I243" s="3">
        <v>31965585.920000002</v>
      </c>
      <c r="J243" s="3">
        <v>9450015.9000000004</v>
      </c>
      <c r="K243" s="3">
        <v>7432421.3600000003</v>
      </c>
      <c r="L243" s="3">
        <v>14792646.869999999</v>
      </c>
      <c r="M243" s="3">
        <v>27688694.219999999</v>
      </c>
      <c r="N243" s="3">
        <v>7345010.29</v>
      </c>
      <c r="O243" s="3">
        <v>10473286.119999999</v>
      </c>
      <c r="P243" s="3">
        <v>7291359.8600000003</v>
      </c>
      <c r="Q243" s="3">
        <v>1533165.73</v>
      </c>
      <c r="R243" s="3">
        <v>14929842.25</v>
      </c>
      <c r="S243" s="3">
        <v>3540467.23</v>
      </c>
      <c r="T243" s="3">
        <v>6611413.5800000001</v>
      </c>
      <c r="U243" s="3">
        <v>18157414.43</v>
      </c>
      <c r="V243" s="3">
        <v>15415531.949999999</v>
      </c>
      <c r="W243" s="3">
        <v>358096.95</v>
      </c>
      <c r="X243" s="3">
        <v>4966836.5999999996</v>
      </c>
      <c r="Y243" s="3">
        <v>2499250.3199999998</v>
      </c>
      <c r="Z243" s="3">
        <v>26586551.199999999</v>
      </c>
      <c r="AA243" s="3">
        <v>2778044.09</v>
      </c>
      <c r="AB243" s="3">
        <v>23662594.57</v>
      </c>
      <c r="AC243" s="3">
        <v>2590388.4</v>
      </c>
      <c r="AD243" s="3">
        <v>1279729.3</v>
      </c>
      <c r="AE243" s="3">
        <v>5032745.32</v>
      </c>
      <c r="AF243" s="3">
        <v>4274557.25</v>
      </c>
      <c r="AG243" s="3">
        <v>5843331.2400000002</v>
      </c>
      <c r="AH243" s="3">
        <v>3981473.36</v>
      </c>
      <c r="AI243" s="3">
        <v>1792448.23</v>
      </c>
      <c r="AJ243" s="3">
        <v>1586070.15</v>
      </c>
      <c r="AK243" s="3">
        <v>3235154.32</v>
      </c>
      <c r="AL243" s="3">
        <v>4451624.1900000004</v>
      </c>
      <c r="AM243" s="3">
        <v>1298664.8799999999</v>
      </c>
      <c r="AN243" s="3">
        <v>6331361.2400000002</v>
      </c>
      <c r="AO243" s="3">
        <v>4141667.66</v>
      </c>
      <c r="AP243" s="3">
        <v>2743158.6</v>
      </c>
      <c r="AQ243" s="3">
        <v>4156513.34</v>
      </c>
      <c r="AR243" s="3">
        <v>808108.47</v>
      </c>
      <c r="AS243" s="3">
        <v>1327990.82</v>
      </c>
      <c r="AT243" s="3">
        <v>537778.11</v>
      </c>
      <c r="AU243" s="3">
        <v>2029891.91</v>
      </c>
      <c r="AV243" s="3">
        <v>396022.51</v>
      </c>
      <c r="AW243" s="3">
        <v>3575723.66</v>
      </c>
      <c r="AX243" s="3">
        <v>8837123.6799999997</v>
      </c>
      <c r="AY243" s="3">
        <v>8853192.9000000004</v>
      </c>
      <c r="AZ243" s="3">
        <v>2570358.9500000002</v>
      </c>
      <c r="BA243" s="3">
        <v>8839966.1199999992</v>
      </c>
      <c r="BB243" s="3">
        <v>12899026.84</v>
      </c>
      <c r="BC243" s="3">
        <v>1500802.77</v>
      </c>
      <c r="BD243" s="3">
        <v>17190849.789999999</v>
      </c>
      <c r="BE243" s="3">
        <v>2458971.77</v>
      </c>
      <c r="BF243" s="3">
        <v>3280352.37</v>
      </c>
      <c r="BG243" s="3">
        <v>2651563.4300000002</v>
      </c>
      <c r="BH243" s="3">
        <v>1883250.02</v>
      </c>
      <c r="BI243" s="3">
        <v>2436312.75</v>
      </c>
      <c r="BJ243" s="3">
        <v>2141110.02</v>
      </c>
      <c r="BK243" s="3">
        <v>622955.05000000005</v>
      </c>
      <c r="BL243" s="3">
        <v>1691466.31</v>
      </c>
      <c r="BM243" s="3">
        <v>4171403.05</v>
      </c>
      <c r="BN243" s="3">
        <v>9828814.2699999996</v>
      </c>
      <c r="BO243" s="3">
        <v>3633248.61</v>
      </c>
      <c r="BP243" s="3">
        <v>2040</v>
      </c>
      <c r="BQ243" s="3">
        <v>2585522.35</v>
      </c>
      <c r="BR243" s="3">
        <v>5451837.6699999999</v>
      </c>
      <c r="BS243" s="3">
        <v>5551181.9000000004</v>
      </c>
      <c r="BT243" s="3">
        <v>5360377.6500000004</v>
      </c>
      <c r="BU243" s="3">
        <v>2314034.65</v>
      </c>
      <c r="BV243" s="3">
        <v>1351765.84</v>
      </c>
      <c r="BW243" s="3">
        <v>3567863.69</v>
      </c>
      <c r="BX243" s="3">
        <v>598616.52</v>
      </c>
    </row>
    <row r="244" spans="1:76" x14ac:dyDescent="0.25">
      <c r="A244" s="2">
        <v>44834</v>
      </c>
      <c r="B244" t="s">
        <v>488</v>
      </c>
      <c r="C244" t="s">
        <v>489</v>
      </c>
      <c r="D244" s="3">
        <v>776757.46</v>
      </c>
      <c r="E244" s="3">
        <v>0</v>
      </c>
      <c r="F244" s="3">
        <v>38562907</v>
      </c>
      <c r="G244" s="3">
        <v>58016</v>
      </c>
      <c r="H244" s="3">
        <v>370700.52</v>
      </c>
      <c r="I244" s="3">
        <v>17574491.030000001</v>
      </c>
      <c r="J244" s="3">
        <v>6713868</v>
      </c>
      <c r="K244" s="3">
        <v>195521.6</v>
      </c>
      <c r="L244" s="3">
        <v>5778719.5599999996</v>
      </c>
      <c r="M244" s="3">
        <v>8479364.6699999999</v>
      </c>
      <c r="N244" s="3">
        <v>1382273.99</v>
      </c>
      <c r="O244" s="3">
        <v>2832044</v>
      </c>
      <c r="P244" s="3">
        <v>1072372.55</v>
      </c>
      <c r="Q244" s="3">
        <v>379660.4</v>
      </c>
      <c r="R244" s="3">
        <v>19313248.920000002</v>
      </c>
      <c r="S244" s="3">
        <v>1134056.8700000001</v>
      </c>
      <c r="T244" s="3">
        <v>2504035.0499999998</v>
      </c>
      <c r="U244" s="3">
        <v>9488314.3599999994</v>
      </c>
      <c r="V244" s="3">
        <v>9484190.9000000004</v>
      </c>
      <c r="W244" s="3">
        <v>9104.7000000000007</v>
      </c>
      <c r="X244" s="3">
        <v>517758.2</v>
      </c>
      <c r="Y244" s="3">
        <v>28530</v>
      </c>
      <c r="Z244" s="3">
        <v>16771395.810000001</v>
      </c>
      <c r="AA244" s="3">
        <v>941407.72</v>
      </c>
      <c r="AB244" s="3">
        <v>11991907.529999999</v>
      </c>
      <c r="AC244" s="3">
        <v>589706.39</v>
      </c>
      <c r="AD244" s="3">
        <v>2376074.52</v>
      </c>
      <c r="AE244" s="3">
        <v>3742282.37</v>
      </c>
      <c r="AF244" s="3">
        <v>2270005.6800000002</v>
      </c>
      <c r="AG244" s="3">
        <v>1712638.6</v>
      </c>
      <c r="AH244" s="3">
        <v>264951.06</v>
      </c>
      <c r="AI244" s="3">
        <v>679075.43</v>
      </c>
      <c r="AJ244" s="3">
        <v>580964.02</v>
      </c>
      <c r="AK244" s="3">
        <v>1303310.3500000001</v>
      </c>
      <c r="AL244" s="3">
        <v>1848863.81</v>
      </c>
      <c r="AM244" s="3">
        <v>569688.66</v>
      </c>
      <c r="AN244" s="3">
        <v>2157158.77</v>
      </c>
      <c r="AO244" s="3">
        <v>1014450.39</v>
      </c>
      <c r="AP244" s="3">
        <v>86318.5</v>
      </c>
      <c r="AQ244" s="3">
        <v>211248</v>
      </c>
      <c r="AR244" s="3">
        <v>158441.4</v>
      </c>
      <c r="AS244" s="3">
        <v>236728</v>
      </c>
      <c r="AT244" s="3">
        <v>128079.6</v>
      </c>
      <c r="AU244" s="3">
        <v>261617.8</v>
      </c>
      <c r="AV244" s="3">
        <v>126834.75</v>
      </c>
      <c r="AW244" s="3">
        <v>792736.8</v>
      </c>
      <c r="AX244" s="3">
        <v>1335781.7</v>
      </c>
      <c r="AY244" s="3">
        <v>4043873.97</v>
      </c>
      <c r="AZ244" s="3">
        <v>517715.1</v>
      </c>
      <c r="BA244" s="3">
        <v>4236364.5</v>
      </c>
      <c r="BB244" s="3">
        <v>3712965.13</v>
      </c>
      <c r="BC244" s="3">
        <v>1671143.81</v>
      </c>
      <c r="BD244" s="3">
        <v>7100127.7300000004</v>
      </c>
      <c r="BE244" s="3">
        <v>407484.05</v>
      </c>
      <c r="BF244" s="3">
        <v>541684.19999999995</v>
      </c>
      <c r="BG244" s="3">
        <v>826813.2</v>
      </c>
      <c r="BH244" s="3">
        <v>1762761.69</v>
      </c>
      <c r="BI244" s="3">
        <v>402164.58</v>
      </c>
      <c r="BJ244" s="3">
        <v>680856</v>
      </c>
      <c r="BK244" s="3">
        <v>1185195.72</v>
      </c>
      <c r="BL244" s="3">
        <v>758327.9</v>
      </c>
      <c r="BM244" s="3">
        <v>1561923.3</v>
      </c>
      <c r="BN244" s="3">
        <v>9761198.6500000004</v>
      </c>
      <c r="BO244" s="3">
        <v>906917.14</v>
      </c>
      <c r="BP244" s="3">
        <v>9510</v>
      </c>
      <c r="BQ244" s="3">
        <v>379014.8</v>
      </c>
      <c r="BR244" s="3">
        <v>440246.29</v>
      </c>
      <c r="BS244" s="3">
        <v>2432190.58</v>
      </c>
      <c r="BT244" s="3">
        <v>372848.8</v>
      </c>
      <c r="BU244" s="3">
        <v>1677040.38</v>
      </c>
      <c r="BV244" s="3">
        <v>591809.4</v>
      </c>
      <c r="BW244" s="3">
        <v>149200</v>
      </c>
      <c r="BX244" s="3">
        <v>282209.59999999998</v>
      </c>
    </row>
    <row r="245" spans="1:76" x14ac:dyDescent="0.25">
      <c r="A245" s="2">
        <v>44834</v>
      </c>
      <c r="B245" t="s">
        <v>490</v>
      </c>
      <c r="C245" t="s">
        <v>491</v>
      </c>
      <c r="D245" s="3">
        <v>360504.7</v>
      </c>
      <c r="E245" s="3">
        <v>0</v>
      </c>
      <c r="F245" s="3">
        <v>22896912.379999999</v>
      </c>
      <c r="G245" s="3">
        <v>19750</v>
      </c>
      <c r="H245" s="3">
        <v>6080</v>
      </c>
      <c r="I245" s="3">
        <v>2768367.6</v>
      </c>
      <c r="J245" s="3">
        <v>11297793</v>
      </c>
      <c r="K245" s="3">
        <v>61600</v>
      </c>
      <c r="L245" s="3">
        <v>5519066.1200000001</v>
      </c>
      <c r="M245" s="3">
        <v>9154102.9199999999</v>
      </c>
      <c r="N245" s="3">
        <v>2385856.52</v>
      </c>
      <c r="O245" s="3">
        <v>2460835.4900000002</v>
      </c>
      <c r="P245" s="3">
        <v>655967</v>
      </c>
      <c r="Q245" s="3">
        <v>242812</v>
      </c>
      <c r="R245" s="3">
        <v>1094784.43</v>
      </c>
      <c r="S245" s="3">
        <v>717305.34</v>
      </c>
      <c r="T245" s="3">
        <v>901930</v>
      </c>
      <c r="U245" s="3">
        <v>4434787</v>
      </c>
      <c r="V245" s="3">
        <v>5932046.4199999999</v>
      </c>
      <c r="W245" s="3">
        <v>676819</v>
      </c>
      <c r="X245" s="3">
        <v>2102104</v>
      </c>
      <c r="Y245" s="3">
        <v>237820</v>
      </c>
      <c r="Z245" s="3">
        <v>3844159.36</v>
      </c>
      <c r="AA245" s="3">
        <v>1625891.8</v>
      </c>
      <c r="AB245" s="3">
        <v>8426493.0099999998</v>
      </c>
      <c r="AC245" s="3">
        <v>1814147.76</v>
      </c>
      <c r="AD245" s="3">
        <v>2385893.08</v>
      </c>
      <c r="AE245" s="3">
        <v>435856.86</v>
      </c>
      <c r="AF245" s="3">
        <v>3223536</v>
      </c>
      <c r="AG245" s="3">
        <v>1144507.33</v>
      </c>
      <c r="AH245" s="3">
        <v>72450</v>
      </c>
      <c r="AI245" s="3">
        <v>1683270</v>
      </c>
      <c r="AJ245" s="3">
        <v>304551</v>
      </c>
      <c r="AK245" s="3">
        <v>6359011.2000000002</v>
      </c>
      <c r="AL245" s="3">
        <v>2593210</v>
      </c>
      <c r="AM245" s="3">
        <v>662460.68000000005</v>
      </c>
      <c r="AN245" s="3">
        <v>2748381.4</v>
      </c>
      <c r="AO245" s="3">
        <v>788859</v>
      </c>
      <c r="AP245" s="3">
        <v>635066</v>
      </c>
      <c r="AQ245" s="3">
        <v>164491.78</v>
      </c>
      <c r="AR245" s="3">
        <v>677210</v>
      </c>
      <c r="AS245" s="3">
        <v>487523.75</v>
      </c>
      <c r="AT245" s="3">
        <v>0</v>
      </c>
      <c r="AU245" s="3">
        <v>59902</v>
      </c>
      <c r="AV245" s="3">
        <v>94459</v>
      </c>
      <c r="AW245" s="3">
        <v>413312</v>
      </c>
      <c r="AX245" s="3">
        <v>504082</v>
      </c>
      <c r="AY245" s="3">
        <v>4236935.1900000004</v>
      </c>
      <c r="AZ245" s="3">
        <v>366232.5</v>
      </c>
      <c r="BA245" s="3">
        <v>1343999</v>
      </c>
      <c r="BB245" s="3">
        <v>1104080</v>
      </c>
      <c r="BC245" s="3">
        <v>1641835.9</v>
      </c>
      <c r="BD245" s="3">
        <v>6724970</v>
      </c>
      <c r="BE245" s="3">
        <v>1364342.23</v>
      </c>
      <c r="BF245" s="3">
        <v>1224969</v>
      </c>
      <c r="BG245" s="3">
        <v>43413</v>
      </c>
      <c r="BH245" s="3">
        <v>905524.91</v>
      </c>
      <c r="BI245" s="3">
        <v>354936.46</v>
      </c>
      <c r="BJ245" s="3">
        <v>268820.18</v>
      </c>
      <c r="BK245" s="3">
        <v>468975.5</v>
      </c>
      <c r="BL245" s="3">
        <v>1280841.6000000001</v>
      </c>
      <c r="BM245" s="3">
        <v>1318521.05</v>
      </c>
      <c r="BN245" s="3">
        <v>3644956.86</v>
      </c>
      <c r="BO245" s="3">
        <v>779826.8</v>
      </c>
      <c r="BP245" s="3">
        <v>0</v>
      </c>
      <c r="BQ245" s="3">
        <v>348913.23</v>
      </c>
      <c r="BR245" s="3">
        <v>875500.72</v>
      </c>
      <c r="BS245" s="3">
        <v>6192436.0700000003</v>
      </c>
      <c r="BT245" s="3">
        <v>679377</v>
      </c>
      <c r="BU245" s="3">
        <v>846655.18</v>
      </c>
      <c r="BV245" s="3">
        <v>244897.9</v>
      </c>
      <c r="BW245" s="3">
        <v>710754</v>
      </c>
      <c r="BX245" s="3">
        <v>355842</v>
      </c>
    </row>
    <row r="246" spans="1:76" x14ac:dyDescent="0.25">
      <c r="A246" s="2">
        <v>44834</v>
      </c>
      <c r="B246" t="s">
        <v>492</v>
      </c>
      <c r="C246" t="s">
        <v>493</v>
      </c>
      <c r="D246" s="3">
        <v>561125.80000000005</v>
      </c>
      <c r="E246" s="3">
        <v>0</v>
      </c>
      <c r="F246" s="3">
        <v>2159613.7400000002</v>
      </c>
      <c r="G246" s="3">
        <v>299557.2</v>
      </c>
      <c r="H246" s="3">
        <v>722126.23</v>
      </c>
      <c r="I246" s="3">
        <v>2526669.17</v>
      </c>
      <c r="J246" s="3">
        <v>1737764.2</v>
      </c>
      <c r="K246" s="3">
        <v>35518.129999999997</v>
      </c>
      <c r="L246" s="3">
        <v>2350925.84</v>
      </c>
      <c r="M246" s="3">
        <v>3122468.87</v>
      </c>
      <c r="N246" s="3">
        <v>2762772.53</v>
      </c>
      <c r="O246" s="3">
        <v>728987.86</v>
      </c>
      <c r="P246" s="3">
        <v>970497.69</v>
      </c>
      <c r="Q246" s="3">
        <v>742778.93</v>
      </c>
      <c r="R246" s="3">
        <v>5368464.0999999996</v>
      </c>
      <c r="S246" s="3">
        <v>384206.98</v>
      </c>
      <c r="T246" s="3">
        <v>1939928.87</v>
      </c>
      <c r="U246" s="3">
        <v>3099121.71</v>
      </c>
      <c r="V246" s="3">
        <v>2141900.73</v>
      </c>
      <c r="W246" s="3">
        <v>64066</v>
      </c>
      <c r="X246" s="3">
        <v>625149.92000000004</v>
      </c>
      <c r="Y246" s="3">
        <v>121155.95</v>
      </c>
      <c r="Z246" s="3">
        <v>11186655.15</v>
      </c>
      <c r="AA246" s="3">
        <v>1301496.1100000001</v>
      </c>
      <c r="AB246" s="3">
        <v>5908304.9800000004</v>
      </c>
      <c r="AC246" s="3">
        <v>371111.17</v>
      </c>
      <c r="AD246" s="3">
        <v>2029360.23</v>
      </c>
      <c r="AE246" s="3">
        <v>3280408.33</v>
      </c>
      <c r="AF246" s="3">
        <v>725957.93</v>
      </c>
      <c r="AG246" s="3">
        <v>965943.9</v>
      </c>
      <c r="AH246" s="3">
        <v>202103</v>
      </c>
      <c r="AI246" s="3">
        <v>288482</v>
      </c>
      <c r="AJ246" s="3">
        <v>116382.5</v>
      </c>
      <c r="AK246" s="3">
        <v>750051.87</v>
      </c>
      <c r="AL246" s="3">
        <v>786205.87</v>
      </c>
      <c r="AM246" s="3">
        <v>199997.2</v>
      </c>
      <c r="AN246" s="3">
        <v>1115021.3799999999</v>
      </c>
      <c r="AO246" s="3">
        <v>431990.5</v>
      </c>
      <c r="AP246" s="3">
        <v>260250.5</v>
      </c>
      <c r="AQ246" s="3">
        <v>197052</v>
      </c>
      <c r="AR246" s="3">
        <v>46339</v>
      </c>
      <c r="AS246" s="3">
        <v>1001651.13</v>
      </c>
      <c r="AT246" s="3">
        <v>443635.67</v>
      </c>
      <c r="AU246" s="3">
        <v>244203.4</v>
      </c>
      <c r="AV246" s="3">
        <v>97829</v>
      </c>
      <c r="AW246" s="3">
        <v>330555.01</v>
      </c>
      <c r="AX246" s="3">
        <v>1892568.99</v>
      </c>
      <c r="AY246" s="3">
        <v>2495287.17</v>
      </c>
      <c r="AZ246" s="3">
        <v>289955.64</v>
      </c>
      <c r="BA246" s="3">
        <v>2095048.75</v>
      </c>
      <c r="BB246" s="3">
        <v>1101520.21</v>
      </c>
      <c r="BC246" s="3">
        <v>1520475.33</v>
      </c>
      <c r="BD246" s="3">
        <v>2550572.36</v>
      </c>
      <c r="BE246" s="3">
        <v>551714.39</v>
      </c>
      <c r="BF246" s="3">
        <v>166741.75</v>
      </c>
      <c r="BG246" s="3">
        <v>114702.75</v>
      </c>
      <c r="BH246" s="3">
        <v>236282</v>
      </c>
      <c r="BI246" s="3">
        <v>313141.65000000002</v>
      </c>
      <c r="BJ246" s="3">
        <v>230836.8</v>
      </c>
      <c r="BK246" s="3">
        <v>1311097</v>
      </c>
      <c r="BL246" s="3">
        <v>379711.85</v>
      </c>
      <c r="BM246" s="3">
        <v>753859.75</v>
      </c>
      <c r="BN246" s="3">
        <v>3632069.7</v>
      </c>
      <c r="BO246" s="3">
        <v>398700.3</v>
      </c>
      <c r="BP246" s="3">
        <v>40769.9</v>
      </c>
      <c r="BQ246" s="3">
        <v>39864</v>
      </c>
      <c r="BR246" s="3">
        <v>250622.52</v>
      </c>
      <c r="BS246" s="3">
        <v>2005526.42</v>
      </c>
      <c r="BT246" s="3">
        <v>221348.3</v>
      </c>
      <c r="BU246" s="3">
        <v>321992.71000000002</v>
      </c>
      <c r="BV246" s="3">
        <v>398627.46</v>
      </c>
      <c r="BW246" s="3">
        <v>231325</v>
      </c>
      <c r="BX246" s="3">
        <v>60573.8</v>
      </c>
    </row>
    <row r="247" spans="1:76" x14ac:dyDescent="0.25">
      <c r="A247" s="2">
        <v>44834</v>
      </c>
      <c r="B247" t="s">
        <v>494</v>
      </c>
      <c r="C247" t="s">
        <v>495</v>
      </c>
      <c r="D247" s="3">
        <v>3303617.8</v>
      </c>
      <c r="E247" s="3">
        <v>0</v>
      </c>
      <c r="F247" s="3">
        <v>5122061.28</v>
      </c>
      <c r="G247" s="3">
        <v>2129923.67</v>
      </c>
      <c r="H247" s="3">
        <v>1301878.27</v>
      </c>
      <c r="I247" s="3">
        <v>3172792</v>
      </c>
      <c r="J247" s="3">
        <v>3456564.02</v>
      </c>
      <c r="K247" s="3">
        <v>767062.41</v>
      </c>
      <c r="L247" s="3">
        <v>703180.56</v>
      </c>
      <c r="M247" s="3">
        <v>12319857.16</v>
      </c>
      <c r="N247" s="3">
        <v>2408296.4900000002</v>
      </c>
      <c r="O247" s="3">
        <v>1126912</v>
      </c>
      <c r="P247" s="3">
        <v>3742198.17</v>
      </c>
      <c r="Q247" s="3">
        <v>727387.88</v>
      </c>
      <c r="R247" s="3">
        <v>12352017.68</v>
      </c>
      <c r="S247" s="3">
        <v>4708890.57</v>
      </c>
      <c r="T247" s="3">
        <v>2565874.81</v>
      </c>
      <c r="U247" s="3">
        <v>1971710.7</v>
      </c>
      <c r="V247" s="3">
        <v>8953680.0999999996</v>
      </c>
      <c r="W247" s="3">
        <v>201797.96</v>
      </c>
      <c r="X247" s="3">
        <v>1636581.38</v>
      </c>
      <c r="Y247" s="3">
        <v>69197.3</v>
      </c>
      <c r="Z247" s="3">
        <v>9203242.3100000005</v>
      </c>
      <c r="AA247" s="3">
        <v>678186.02</v>
      </c>
      <c r="AB247" s="3">
        <v>7712648.0099999998</v>
      </c>
      <c r="AC247" s="3">
        <v>419513.66</v>
      </c>
      <c r="AD247" s="3">
        <v>527509.12</v>
      </c>
      <c r="AE247" s="3">
        <v>6096103.6200000001</v>
      </c>
      <c r="AF247" s="3">
        <v>1120586.07</v>
      </c>
      <c r="AG247" s="3">
        <v>731062.19</v>
      </c>
      <c r="AH247" s="3">
        <v>429444.75</v>
      </c>
      <c r="AI247" s="3">
        <v>384851.9</v>
      </c>
      <c r="AJ247" s="3">
        <v>527900.43999999994</v>
      </c>
      <c r="AK247" s="3">
        <v>695644.3</v>
      </c>
      <c r="AL247" s="3">
        <v>968560.4</v>
      </c>
      <c r="AM247" s="3">
        <v>11100</v>
      </c>
      <c r="AN247" s="3">
        <v>2015263.51</v>
      </c>
      <c r="AO247" s="3">
        <v>1100373</v>
      </c>
      <c r="AP247" s="3">
        <v>415433.25</v>
      </c>
      <c r="AQ247" s="3">
        <v>179092.75</v>
      </c>
      <c r="AR247" s="3">
        <v>236095</v>
      </c>
      <c r="AS247" s="3">
        <v>606826.04</v>
      </c>
      <c r="AT247" s="3">
        <v>250690.54</v>
      </c>
      <c r="AU247" s="3">
        <v>213733.7</v>
      </c>
      <c r="AV247" s="3">
        <v>307047.37</v>
      </c>
      <c r="AW247" s="3">
        <v>303767.90000000002</v>
      </c>
      <c r="AX247" s="3">
        <v>1739260.95</v>
      </c>
      <c r="AY247" s="3">
        <v>6856390.3200000003</v>
      </c>
      <c r="AZ247" s="3">
        <v>805208.07</v>
      </c>
      <c r="BA247" s="3">
        <v>3098874.22</v>
      </c>
      <c r="BB247" s="3">
        <v>3531026.43</v>
      </c>
      <c r="BC247" s="3">
        <v>6273174.3600000003</v>
      </c>
      <c r="BD247" s="3">
        <v>3076224.31</v>
      </c>
      <c r="BE247" s="3">
        <v>1156353.9099999999</v>
      </c>
      <c r="BF247" s="3">
        <v>223660</v>
      </c>
      <c r="BG247" s="3">
        <v>55422</v>
      </c>
      <c r="BH247" s="3">
        <v>390841.79</v>
      </c>
      <c r="BI247" s="3">
        <v>944953.25</v>
      </c>
      <c r="BJ247" s="3">
        <v>82836.149999999994</v>
      </c>
      <c r="BK247" s="3">
        <v>428335.45</v>
      </c>
      <c r="BL247" s="3">
        <v>907728.6</v>
      </c>
      <c r="BM247" s="3">
        <v>332717.09999999998</v>
      </c>
      <c r="BN247" s="3">
        <v>517279.23</v>
      </c>
      <c r="BO247" s="3">
        <v>280036.55</v>
      </c>
      <c r="BP247" s="3">
        <v>293863</v>
      </c>
      <c r="BQ247" s="3">
        <v>91407.57</v>
      </c>
      <c r="BR247" s="3">
        <v>105530</v>
      </c>
      <c r="BS247" s="3">
        <v>1990822.42</v>
      </c>
      <c r="BT247" s="3">
        <v>629812.57999999996</v>
      </c>
      <c r="BU247" s="3">
        <v>399737</v>
      </c>
      <c r="BV247" s="3">
        <v>591717.74</v>
      </c>
      <c r="BW247" s="3">
        <v>1381081.5</v>
      </c>
      <c r="BX247" s="3">
        <v>120411.55</v>
      </c>
    </row>
    <row r="248" spans="1:76" x14ac:dyDescent="0.25">
      <c r="A248" s="2">
        <v>44834</v>
      </c>
      <c r="B248" t="s">
        <v>496</v>
      </c>
      <c r="C248" t="s">
        <v>497</v>
      </c>
      <c r="D248" s="3">
        <v>24844</v>
      </c>
      <c r="E248" s="4">
        <v>0</v>
      </c>
      <c r="F248" s="3">
        <v>5148548</v>
      </c>
      <c r="G248" s="4">
        <v>0</v>
      </c>
      <c r="H248" s="4">
        <v>0</v>
      </c>
      <c r="I248" s="4">
        <v>0</v>
      </c>
      <c r="J248" s="3">
        <v>412300</v>
      </c>
      <c r="K248" s="4">
        <v>0</v>
      </c>
      <c r="L248" s="3">
        <v>254892.19</v>
      </c>
      <c r="M248" s="3">
        <v>14144678.59</v>
      </c>
      <c r="N248" s="3">
        <v>720996.5</v>
      </c>
      <c r="O248" s="3">
        <v>0</v>
      </c>
      <c r="P248" s="3">
        <v>9234558.8000000007</v>
      </c>
      <c r="Q248" s="3">
        <v>774275</v>
      </c>
      <c r="R248" s="3">
        <v>6528521.7000000002</v>
      </c>
      <c r="S248" s="3">
        <v>54500</v>
      </c>
      <c r="T248" s="3">
        <v>690174</v>
      </c>
      <c r="U248" s="3">
        <v>1736098.59</v>
      </c>
      <c r="V248" s="3">
        <v>175601.2</v>
      </c>
      <c r="W248" s="3">
        <v>265284.59999999998</v>
      </c>
      <c r="X248" s="3">
        <v>1141550</v>
      </c>
      <c r="Y248" s="3">
        <v>974900</v>
      </c>
      <c r="Z248" s="3">
        <v>2947608.02</v>
      </c>
      <c r="AA248" s="3">
        <v>450854.21</v>
      </c>
      <c r="AB248" s="3">
        <v>6327942.6900000004</v>
      </c>
      <c r="AC248" s="3">
        <v>329197</v>
      </c>
      <c r="AD248" s="3">
        <v>1545511.84</v>
      </c>
      <c r="AE248" s="3">
        <v>6765056.0300000003</v>
      </c>
      <c r="AF248" s="3">
        <v>183170</v>
      </c>
      <c r="AG248" s="3">
        <v>375890</v>
      </c>
      <c r="AH248" s="3">
        <v>117550</v>
      </c>
      <c r="AI248" s="3">
        <v>166750</v>
      </c>
      <c r="AJ248" s="3">
        <v>194940.76</v>
      </c>
      <c r="AK248" s="3">
        <v>278139</v>
      </c>
      <c r="AL248" s="3">
        <v>597321.6</v>
      </c>
      <c r="AM248" s="3">
        <v>120000</v>
      </c>
      <c r="AN248" s="3">
        <v>528850</v>
      </c>
      <c r="AO248" s="3">
        <v>409970</v>
      </c>
      <c r="AP248" s="3">
        <v>424865</v>
      </c>
      <c r="AQ248" s="3">
        <v>17590</v>
      </c>
      <c r="AR248" s="3">
        <v>199100</v>
      </c>
      <c r="AS248" s="3">
        <v>486205</v>
      </c>
      <c r="AT248" s="4">
        <v>0</v>
      </c>
      <c r="AU248" s="3">
        <v>305129.5</v>
      </c>
      <c r="AV248" s="3">
        <v>34060</v>
      </c>
      <c r="AW248" s="3">
        <v>326755</v>
      </c>
      <c r="AX248" s="3">
        <v>1367827</v>
      </c>
      <c r="AY248" s="3">
        <v>2602601.5</v>
      </c>
      <c r="AZ248" s="3">
        <v>1344670</v>
      </c>
      <c r="BA248" s="3">
        <v>910593.75</v>
      </c>
      <c r="BB248" s="3">
        <v>13500</v>
      </c>
      <c r="BC248" s="3">
        <v>2819760.38</v>
      </c>
      <c r="BD248" s="3">
        <v>5666940.9500000002</v>
      </c>
      <c r="BE248" s="3">
        <v>517077.28</v>
      </c>
      <c r="BF248" s="3">
        <v>409000</v>
      </c>
      <c r="BG248" s="3">
        <v>0</v>
      </c>
      <c r="BH248" s="3">
        <v>0</v>
      </c>
      <c r="BI248" s="3">
        <v>580010.84</v>
      </c>
      <c r="BJ248" s="3">
        <v>549350</v>
      </c>
      <c r="BK248" s="3">
        <v>111500</v>
      </c>
      <c r="BL248" s="3">
        <v>1392900</v>
      </c>
      <c r="BM248" s="3">
        <v>157000</v>
      </c>
      <c r="BN248" s="3">
        <v>877351.2</v>
      </c>
      <c r="BO248" s="3">
        <v>649895.6</v>
      </c>
      <c r="BP248" s="3">
        <v>30790</v>
      </c>
      <c r="BQ248" s="3">
        <v>266180</v>
      </c>
      <c r="BR248" s="3">
        <v>1978640</v>
      </c>
      <c r="BS248" s="3">
        <v>2655355.7799999998</v>
      </c>
      <c r="BT248" s="3">
        <v>601487</v>
      </c>
      <c r="BU248" s="3">
        <v>1129000</v>
      </c>
      <c r="BV248" s="3">
        <v>53075</v>
      </c>
      <c r="BW248" s="3">
        <v>1329190</v>
      </c>
      <c r="BX248" s="4">
        <v>0</v>
      </c>
    </row>
    <row r="249" spans="1:76" x14ac:dyDescent="0.25">
      <c r="A249" s="2">
        <v>44834</v>
      </c>
      <c r="B249" t="s">
        <v>498</v>
      </c>
      <c r="C249" t="s">
        <v>499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3">
        <v>600000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3">
        <v>0</v>
      </c>
      <c r="S249" s="4">
        <v>0</v>
      </c>
      <c r="T249" s="4">
        <v>0</v>
      </c>
      <c r="U249" s="3">
        <v>0</v>
      </c>
      <c r="V249" s="3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3">
        <v>899925.6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3">
        <v>0</v>
      </c>
      <c r="AI249" s="4">
        <v>0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3">
        <v>0</v>
      </c>
      <c r="BB249" s="4">
        <v>0</v>
      </c>
      <c r="BC249" s="3">
        <v>149593.32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3">
        <v>0</v>
      </c>
      <c r="BV249" s="3">
        <v>101200</v>
      </c>
      <c r="BW249" s="3">
        <v>1151090</v>
      </c>
      <c r="BX249" s="4">
        <v>0</v>
      </c>
    </row>
    <row r="250" spans="1:76" x14ac:dyDescent="0.25">
      <c r="A250" s="2">
        <v>44834</v>
      </c>
      <c r="B250" t="s">
        <v>500</v>
      </c>
      <c r="C250" t="s">
        <v>501</v>
      </c>
      <c r="D250" s="4">
        <v>0</v>
      </c>
      <c r="E250" s="4">
        <v>0</v>
      </c>
      <c r="F250" s="4">
        <v>0</v>
      </c>
      <c r="G250" s="3">
        <v>20273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3">
        <v>61160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3">
        <v>956570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3">
        <v>90120</v>
      </c>
      <c r="BM250" s="3">
        <v>26130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</row>
    <row r="251" spans="1:76" x14ac:dyDescent="0.25">
      <c r="A251" s="2">
        <v>44834</v>
      </c>
      <c r="B251" t="s">
        <v>502</v>
      </c>
      <c r="C251" t="s">
        <v>503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3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</row>
    <row r="252" spans="1:76" x14ac:dyDescent="0.25">
      <c r="A252" s="2">
        <v>44834</v>
      </c>
      <c r="B252" t="s">
        <v>504</v>
      </c>
      <c r="C252" t="s">
        <v>505</v>
      </c>
      <c r="D252" s="3">
        <v>851149</v>
      </c>
      <c r="E252" s="4">
        <v>0</v>
      </c>
      <c r="F252" s="3">
        <v>1401717.21</v>
      </c>
      <c r="G252" s="3">
        <v>224080.11</v>
      </c>
      <c r="H252" s="3">
        <v>1506549</v>
      </c>
      <c r="I252" s="4">
        <v>0</v>
      </c>
      <c r="J252" s="4">
        <v>0</v>
      </c>
      <c r="K252" s="3">
        <v>32060</v>
      </c>
      <c r="L252" s="3">
        <v>309230.38</v>
      </c>
      <c r="M252" s="3">
        <v>6651292.4699999997</v>
      </c>
      <c r="N252" s="4">
        <v>0</v>
      </c>
      <c r="O252" s="4">
        <v>0</v>
      </c>
      <c r="P252" s="3">
        <v>5396635.9199999999</v>
      </c>
      <c r="Q252" s="3">
        <v>621936.6</v>
      </c>
      <c r="R252" s="3">
        <v>103941.49</v>
      </c>
      <c r="S252" s="4">
        <v>0</v>
      </c>
      <c r="T252" s="3">
        <v>36000</v>
      </c>
      <c r="U252" s="3">
        <v>835559.76</v>
      </c>
      <c r="V252" s="3">
        <v>91655.4</v>
      </c>
      <c r="W252" s="3">
        <v>86704.7</v>
      </c>
      <c r="X252" s="3">
        <v>1272205.3</v>
      </c>
      <c r="Y252" s="3">
        <v>1014307.4</v>
      </c>
      <c r="Z252" s="3">
        <v>330858.28999999998</v>
      </c>
      <c r="AA252" s="3">
        <v>649910.80000000005</v>
      </c>
      <c r="AB252" s="3">
        <v>227995.48</v>
      </c>
      <c r="AC252" s="4">
        <v>0</v>
      </c>
      <c r="AD252" s="3">
        <v>374846.13</v>
      </c>
      <c r="AE252" s="4">
        <v>0</v>
      </c>
      <c r="AF252" s="3">
        <v>68960</v>
      </c>
      <c r="AG252" s="3">
        <v>178320</v>
      </c>
      <c r="AH252" s="3">
        <v>1078387.18</v>
      </c>
      <c r="AI252" s="4">
        <v>0</v>
      </c>
      <c r="AJ252" s="3">
        <v>49029.599999999999</v>
      </c>
      <c r="AK252" s="3">
        <v>70400</v>
      </c>
      <c r="AL252" s="3">
        <v>94530</v>
      </c>
      <c r="AM252" s="4">
        <v>0</v>
      </c>
      <c r="AN252" s="3">
        <v>131050</v>
      </c>
      <c r="AO252" s="3">
        <v>72250</v>
      </c>
      <c r="AP252" s="3">
        <v>1111672.29</v>
      </c>
      <c r="AQ252" s="3">
        <v>2115733.5499999998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3">
        <v>0</v>
      </c>
      <c r="AX252" s="4">
        <v>0</v>
      </c>
      <c r="AY252" s="4">
        <v>0</v>
      </c>
      <c r="AZ252" s="4">
        <v>0</v>
      </c>
      <c r="BA252" s="3">
        <v>1943216.74</v>
      </c>
      <c r="BB252" s="3">
        <v>204350</v>
      </c>
      <c r="BC252" s="3">
        <v>0</v>
      </c>
      <c r="BD252" s="3">
        <v>8001254.4400000004</v>
      </c>
      <c r="BE252" s="3">
        <v>636584.18000000005</v>
      </c>
      <c r="BF252" s="4">
        <v>0</v>
      </c>
      <c r="BG252" s="3">
        <v>157370</v>
      </c>
      <c r="BH252" s="4">
        <v>0</v>
      </c>
      <c r="BI252" s="4">
        <v>0</v>
      </c>
      <c r="BJ252" s="3">
        <v>89250</v>
      </c>
      <c r="BK252" s="3">
        <v>27500</v>
      </c>
      <c r="BL252" s="3">
        <v>0</v>
      </c>
      <c r="BM252" s="3">
        <v>116575</v>
      </c>
      <c r="BN252" s="3">
        <v>274880</v>
      </c>
      <c r="BO252" s="4">
        <v>0</v>
      </c>
      <c r="BP252" s="4">
        <v>0</v>
      </c>
      <c r="BQ252" s="3">
        <v>202500</v>
      </c>
      <c r="BR252" s="4">
        <v>0</v>
      </c>
      <c r="BS252" s="4">
        <v>0</v>
      </c>
      <c r="BT252" s="3">
        <v>2227230.94</v>
      </c>
      <c r="BU252" s="4">
        <v>0</v>
      </c>
      <c r="BV252" s="4">
        <v>0</v>
      </c>
      <c r="BW252" s="3">
        <v>972230.16</v>
      </c>
      <c r="BX252" s="4">
        <v>0</v>
      </c>
    </row>
    <row r="253" spans="1:76" x14ac:dyDescent="0.25">
      <c r="A253" s="2">
        <v>44834</v>
      </c>
      <c r="B253" t="s">
        <v>506</v>
      </c>
      <c r="C253" t="s">
        <v>507</v>
      </c>
      <c r="D253" s="3">
        <v>115355.8</v>
      </c>
      <c r="E253" s="4">
        <v>0</v>
      </c>
      <c r="F253" s="3">
        <v>21110</v>
      </c>
      <c r="G253" s="3">
        <v>31068</v>
      </c>
      <c r="H253" s="3">
        <v>59872.9</v>
      </c>
      <c r="I253" s="3">
        <v>117925</v>
      </c>
      <c r="J253" s="3">
        <v>6000</v>
      </c>
      <c r="K253" s="3">
        <v>2500</v>
      </c>
      <c r="L253" s="3">
        <v>343183.65</v>
      </c>
      <c r="M253" s="3">
        <v>720111.95</v>
      </c>
      <c r="N253" s="3">
        <v>249884</v>
      </c>
      <c r="O253" s="3">
        <v>56764</v>
      </c>
      <c r="P253" s="3">
        <v>341220</v>
      </c>
      <c r="Q253" s="3">
        <v>195252.92</v>
      </c>
      <c r="R253" s="3">
        <v>492137.13</v>
      </c>
      <c r="S253" s="3">
        <v>37776.35</v>
      </c>
      <c r="T253" s="3">
        <v>370756.3</v>
      </c>
      <c r="U253" s="3">
        <v>949465.51</v>
      </c>
      <c r="V253" s="3">
        <v>507393.21</v>
      </c>
      <c r="W253" s="3">
        <v>23025</v>
      </c>
      <c r="X253" s="3">
        <v>153409</v>
      </c>
      <c r="Y253" s="3">
        <v>133546.29999999999</v>
      </c>
      <c r="Z253" s="3">
        <v>576571.5</v>
      </c>
      <c r="AA253" s="3">
        <v>246065.9</v>
      </c>
      <c r="AB253" s="3">
        <v>181339</v>
      </c>
      <c r="AC253" s="3">
        <v>148275.79</v>
      </c>
      <c r="AD253" s="3">
        <v>254528.6</v>
      </c>
      <c r="AE253" s="3">
        <v>84235</v>
      </c>
      <c r="AF253" s="3">
        <v>273561.11</v>
      </c>
      <c r="AG253" s="3">
        <v>280216.19</v>
      </c>
      <c r="AH253" s="3">
        <v>70004.88</v>
      </c>
      <c r="AI253" s="3">
        <v>96572.35</v>
      </c>
      <c r="AJ253" s="3">
        <v>133314.82999999999</v>
      </c>
      <c r="AK253" s="3">
        <v>282056.14</v>
      </c>
      <c r="AL253" s="3">
        <v>249553.76</v>
      </c>
      <c r="AM253" s="3">
        <v>166298.79999999999</v>
      </c>
      <c r="AN253" s="3">
        <v>35540</v>
      </c>
      <c r="AO253" s="3">
        <v>139055.79999999999</v>
      </c>
      <c r="AP253" s="3">
        <v>94980.82</v>
      </c>
      <c r="AQ253" s="3">
        <v>171513.25</v>
      </c>
      <c r="AR253" s="4">
        <v>0</v>
      </c>
      <c r="AS253" s="3">
        <v>114084</v>
      </c>
      <c r="AT253" s="3">
        <v>0</v>
      </c>
      <c r="AU253" s="3">
        <v>94024.46</v>
      </c>
      <c r="AV253" s="3">
        <v>14254.98</v>
      </c>
      <c r="AW253" s="3">
        <v>156310.57</v>
      </c>
      <c r="AX253" s="3">
        <v>288672.26</v>
      </c>
      <c r="AY253" s="3">
        <v>178213.88</v>
      </c>
      <c r="AZ253" s="3">
        <v>225337.4</v>
      </c>
      <c r="BA253" s="3">
        <v>1034910.59</v>
      </c>
      <c r="BB253" s="3">
        <v>485351.28</v>
      </c>
      <c r="BC253" s="3">
        <v>318890</v>
      </c>
      <c r="BD253" s="3">
        <v>369200.8</v>
      </c>
      <c r="BE253" s="3">
        <v>148974.26999999999</v>
      </c>
      <c r="BF253" s="3">
        <v>214404.18</v>
      </c>
      <c r="BG253" s="3">
        <v>164339.70000000001</v>
      </c>
      <c r="BH253" s="3">
        <v>37772.6</v>
      </c>
      <c r="BI253" s="3">
        <v>192364.58</v>
      </c>
      <c r="BJ253" s="3">
        <v>223740</v>
      </c>
      <c r="BK253" s="3">
        <v>119106.34</v>
      </c>
      <c r="BL253" s="3">
        <v>13455</v>
      </c>
      <c r="BM253" s="3">
        <v>240313.77</v>
      </c>
      <c r="BN253" s="3">
        <v>146975.21</v>
      </c>
      <c r="BO253" s="3">
        <v>130241.02</v>
      </c>
      <c r="BP253" s="3">
        <v>16000</v>
      </c>
      <c r="BQ253" s="3">
        <v>37842.6</v>
      </c>
      <c r="BR253" s="3">
        <v>361914.77</v>
      </c>
      <c r="BS253" s="3">
        <v>306336.09999999998</v>
      </c>
      <c r="BT253" s="3">
        <v>184901.64</v>
      </c>
      <c r="BU253" s="3">
        <v>111591.26</v>
      </c>
      <c r="BV253" s="3">
        <v>110676.7</v>
      </c>
      <c r="BW253" s="3">
        <v>88367.88</v>
      </c>
      <c r="BX253" s="3">
        <v>49887</v>
      </c>
    </row>
    <row r="254" spans="1:76" x14ac:dyDescent="0.25">
      <c r="A254" s="2">
        <v>44834</v>
      </c>
      <c r="B254" t="s">
        <v>508</v>
      </c>
      <c r="C254" t="s">
        <v>509</v>
      </c>
      <c r="D254" s="4">
        <v>0</v>
      </c>
      <c r="E254" s="4">
        <v>0</v>
      </c>
      <c r="F254" s="3">
        <v>246600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3">
        <v>17000</v>
      </c>
      <c r="AB254" s="4">
        <v>0</v>
      </c>
      <c r="AC254" s="4">
        <v>0</v>
      </c>
      <c r="AD254" s="3">
        <v>1307.9000000000001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3">
        <v>52680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3">
        <v>1400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</row>
    <row r="255" spans="1:76" x14ac:dyDescent="0.25">
      <c r="A255" s="2">
        <v>44834</v>
      </c>
      <c r="B255" t="s">
        <v>510</v>
      </c>
      <c r="C255" t="s">
        <v>511</v>
      </c>
      <c r="D255" s="4">
        <v>0</v>
      </c>
      <c r="E255" s="4">
        <v>0</v>
      </c>
      <c r="F255" s="3">
        <v>328314</v>
      </c>
      <c r="G255" s="4">
        <v>0</v>
      </c>
      <c r="H255" s="3">
        <v>109237.67</v>
      </c>
      <c r="I255" s="3">
        <v>125804.2</v>
      </c>
      <c r="J255" s="3">
        <v>188650</v>
      </c>
      <c r="K255" s="4">
        <v>0</v>
      </c>
      <c r="L255" s="3">
        <v>214000</v>
      </c>
      <c r="M255" s="3">
        <v>11779658.07</v>
      </c>
      <c r="N255" s="4">
        <v>0</v>
      </c>
      <c r="O255" s="3">
        <v>544571.66</v>
      </c>
      <c r="P255" s="4">
        <v>0</v>
      </c>
      <c r="Q255" s="4">
        <v>0</v>
      </c>
      <c r="R255" s="3">
        <v>75260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3">
        <v>3653609.35</v>
      </c>
      <c r="AC255" s="3">
        <v>903364.4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3">
        <v>1284385</v>
      </c>
      <c r="AJ255" s="3">
        <v>18897.599999999999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3">
        <v>4560</v>
      </c>
      <c r="AU255" s="3">
        <v>600</v>
      </c>
      <c r="AV255" s="4">
        <v>0</v>
      </c>
      <c r="AW255" s="3">
        <v>646640</v>
      </c>
      <c r="AX255" s="4">
        <v>0</v>
      </c>
      <c r="AY255" s="3">
        <v>187275</v>
      </c>
      <c r="AZ255" s="3">
        <v>596804</v>
      </c>
      <c r="BA255" s="3">
        <v>1537180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3">
        <v>1122900</v>
      </c>
      <c r="BO255" s="4">
        <v>0</v>
      </c>
      <c r="BP255" s="3">
        <v>0</v>
      </c>
      <c r="BQ255" s="4">
        <v>0</v>
      </c>
      <c r="BR255" s="4">
        <v>0</v>
      </c>
      <c r="BS255" s="4">
        <v>0</v>
      </c>
      <c r="BT255" s="4">
        <v>0</v>
      </c>
      <c r="BU255" s="3">
        <v>16705</v>
      </c>
      <c r="BV255" s="3">
        <v>124559.27</v>
      </c>
      <c r="BW255" s="4">
        <v>0</v>
      </c>
      <c r="BX255" s="4">
        <v>0</v>
      </c>
    </row>
    <row r="256" spans="1:76" x14ac:dyDescent="0.25">
      <c r="A256" s="2">
        <v>44834</v>
      </c>
      <c r="B256" t="s">
        <v>512</v>
      </c>
      <c r="C256" t="s">
        <v>513</v>
      </c>
      <c r="D256" s="3">
        <v>4469651.25</v>
      </c>
      <c r="E256" s="4">
        <v>0</v>
      </c>
      <c r="F256" s="3">
        <v>2818553</v>
      </c>
      <c r="G256" s="3">
        <v>2229180</v>
      </c>
      <c r="H256" s="3">
        <v>2396665</v>
      </c>
      <c r="I256" s="3">
        <v>1285155</v>
      </c>
      <c r="J256" s="3">
        <v>2736115</v>
      </c>
      <c r="K256" s="3">
        <v>1149725</v>
      </c>
      <c r="L256" s="3">
        <v>2323120.1</v>
      </c>
      <c r="M256" s="3">
        <v>2272292.4</v>
      </c>
      <c r="N256" s="3">
        <v>1930105.6</v>
      </c>
      <c r="O256" s="3">
        <v>358385</v>
      </c>
      <c r="P256" s="3">
        <v>304325</v>
      </c>
      <c r="Q256" s="3">
        <v>1485</v>
      </c>
      <c r="R256" s="3">
        <v>537799</v>
      </c>
      <c r="S256" s="3">
        <v>261490</v>
      </c>
      <c r="T256" s="3">
        <v>1746638.55</v>
      </c>
      <c r="U256" s="3">
        <v>1472674.65</v>
      </c>
      <c r="V256" s="3">
        <v>2708574.8</v>
      </c>
      <c r="W256" s="3">
        <v>3645</v>
      </c>
      <c r="X256" s="3">
        <v>283040.90000000002</v>
      </c>
      <c r="Y256" s="3">
        <v>677122.84</v>
      </c>
      <c r="Z256" s="3">
        <v>3643654</v>
      </c>
      <c r="AA256" s="3">
        <v>646929.85</v>
      </c>
      <c r="AB256" s="3">
        <v>1240031.6499999999</v>
      </c>
      <c r="AC256" s="3">
        <v>182360</v>
      </c>
      <c r="AD256" s="3">
        <v>70940</v>
      </c>
      <c r="AE256" s="3">
        <v>2260191.25</v>
      </c>
      <c r="AF256" s="3">
        <v>380690</v>
      </c>
      <c r="AG256" s="3">
        <v>268832</v>
      </c>
      <c r="AH256" s="3">
        <v>579085.5</v>
      </c>
      <c r="AI256" s="3">
        <v>58844</v>
      </c>
      <c r="AJ256" s="3">
        <v>1703247.6</v>
      </c>
      <c r="AK256" s="3">
        <v>633994</v>
      </c>
      <c r="AL256" s="3">
        <v>1023594</v>
      </c>
      <c r="AM256" s="3">
        <v>373143.9</v>
      </c>
      <c r="AN256" s="3">
        <v>791817</v>
      </c>
      <c r="AO256" s="3">
        <v>529734</v>
      </c>
      <c r="AP256" s="3">
        <v>1024642.8</v>
      </c>
      <c r="AQ256" s="3">
        <v>683651.5</v>
      </c>
      <c r="AR256" s="3">
        <v>8165</v>
      </c>
      <c r="AS256" s="3">
        <v>745372.65</v>
      </c>
      <c r="AT256" s="3">
        <v>328009.2</v>
      </c>
      <c r="AU256" s="3">
        <v>108904.5</v>
      </c>
      <c r="AV256" s="3">
        <v>23926.400000000001</v>
      </c>
      <c r="AW256" s="3">
        <v>475647</v>
      </c>
      <c r="AX256" s="3">
        <v>1312479.5</v>
      </c>
      <c r="AY256" s="3">
        <v>1017621.4</v>
      </c>
      <c r="AZ256" s="3">
        <v>250031</v>
      </c>
      <c r="BA256" s="3">
        <v>3220601.52</v>
      </c>
      <c r="BB256" s="3">
        <v>5446696.5800000001</v>
      </c>
      <c r="BC256" s="3">
        <v>250749.05</v>
      </c>
      <c r="BD256" s="3">
        <v>2117842</v>
      </c>
      <c r="BE256" s="3">
        <v>185857</v>
      </c>
      <c r="BF256" s="3">
        <v>453201.91999999998</v>
      </c>
      <c r="BG256" s="3">
        <v>0</v>
      </c>
      <c r="BH256" s="3">
        <v>127976.4</v>
      </c>
      <c r="BI256" s="3">
        <v>258026.58</v>
      </c>
      <c r="BJ256" s="3">
        <v>403282.76</v>
      </c>
      <c r="BK256" s="3">
        <v>171891.20000000001</v>
      </c>
      <c r="BL256" s="3">
        <v>23275</v>
      </c>
      <c r="BM256" s="3">
        <v>250717.9</v>
      </c>
      <c r="BN256" s="3">
        <v>494555.5</v>
      </c>
      <c r="BO256" s="3">
        <v>525766.5</v>
      </c>
      <c r="BP256" s="3">
        <v>2985.3</v>
      </c>
      <c r="BQ256" s="3">
        <v>269732.3</v>
      </c>
      <c r="BR256" s="3">
        <v>943159</v>
      </c>
      <c r="BS256" s="4">
        <v>0</v>
      </c>
      <c r="BT256" s="3">
        <v>626965</v>
      </c>
      <c r="BU256" s="3">
        <v>756403.11</v>
      </c>
      <c r="BV256" s="3">
        <v>103257.5</v>
      </c>
      <c r="BW256" s="3">
        <v>105179.9</v>
      </c>
      <c r="BX256" s="3">
        <v>43300</v>
      </c>
    </row>
    <row r="257" spans="1:76" x14ac:dyDescent="0.25">
      <c r="A257" s="2">
        <v>44834</v>
      </c>
      <c r="B257" t="s">
        <v>514</v>
      </c>
      <c r="C257" t="s">
        <v>515</v>
      </c>
      <c r="D257" s="4">
        <v>0</v>
      </c>
      <c r="E257" s="4">
        <v>0</v>
      </c>
      <c r="F257" s="3">
        <v>11756640</v>
      </c>
      <c r="G257" s="3">
        <v>27500</v>
      </c>
      <c r="H257" s="4">
        <v>0</v>
      </c>
      <c r="I257" s="3">
        <v>800305</v>
      </c>
      <c r="J257" s="3">
        <v>7699857</v>
      </c>
      <c r="K257" s="4">
        <v>0</v>
      </c>
      <c r="L257" s="3">
        <v>1124640</v>
      </c>
      <c r="M257" s="3">
        <v>659955</v>
      </c>
      <c r="N257" s="3">
        <v>1313546</v>
      </c>
      <c r="O257" s="3">
        <v>165565</v>
      </c>
      <c r="P257" s="3">
        <v>0</v>
      </c>
      <c r="Q257" s="3">
        <v>82999.997900000002</v>
      </c>
      <c r="R257" s="3">
        <v>29290</v>
      </c>
      <c r="S257" s="4">
        <v>0</v>
      </c>
      <c r="T257" s="3">
        <v>253200</v>
      </c>
      <c r="U257" s="3">
        <v>1836850</v>
      </c>
      <c r="V257" s="3">
        <v>2448175</v>
      </c>
      <c r="W257" s="4">
        <v>0</v>
      </c>
      <c r="X257" s="4">
        <v>0</v>
      </c>
      <c r="Y257" s="4">
        <v>0</v>
      </c>
      <c r="Z257" s="3">
        <v>9668080</v>
      </c>
      <c r="AA257" s="3">
        <v>252570</v>
      </c>
      <c r="AB257" s="3">
        <v>4050286.5</v>
      </c>
      <c r="AC257" s="3">
        <v>2665443</v>
      </c>
      <c r="AD257" s="3">
        <v>24216.6</v>
      </c>
      <c r="AE257" s="3">
        <v>3701747</v>
      </c>
      <c r="AF257" s="3">
        <v>124908</v>
      </c>
      <c r="AG257" s="4">
        <v>0</v>
      </c>
      <c r="AH257" s="4">
        <v>0</v>
      </c>
      <c r="AI257" s="3">
        <v>149032.20000000001</v>
      </c>
      <c r="AJ257" s="3">
        <v>932870.4</v>
      </c>
      <c r="AK257" s="3">
        <v>692890</v>
      </c>
      <c r="AL257" s="3">
        <v>2283260.1</v>
      </c>
      <c r="AM257" s="4">
        <v>0</v>
      </c>
      <c r="AN257" s="3">
        <v>601220.4</v>
      </c>
      <c r="AO257" s="3">
        <v>650324.4</v>
      </c>
      <c r="AP257" s="3">
        <v>50930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3">
        <v>198908.5</v>
      </c>
      <c r="AX257" s="3">
        <v>0</v>
      </c>
      <c r="AY257" s="4">
        <v>0</v>
      </c>
      <c r="AZ257" s="3">
        <v>259750</v>
      </c>
      <c r="BA257" s="3">
        <v>673370</v>
      </c>
      <c r="BB257" s="3">
        <v>1842950</v>
      </c>
      <c r="BC257" s="3">
        <v>134426.4</v>
      </c>
      <c r="BD257" s="3">
        <v>1111880</v>
      </c>
      <c r="BE257" s="3">
        <v>488585</v>
      </c>
      <c r="BF257" s="3">
        <v>60000</v>
      </c>
      <c r="BG257" s="3">
        <v>69000</v>
      </c>
      <c r="BH257" s="4">
        <v>0</v>
      </c>
      <c r="BI257" s="3">
        <v>78855</v>
      </c>
      <c r="BJ257" s="3">
        <v>158202</v>
      </c>
      <c r="BK257" s="3">
        <v>91661.5</v>
      </c>
      <c r="BL257" s="3">
        <v>199595</v>
      </c>
      <c r="BM257" s="3">
        <v>0</v>
      </c>
      <c r="BN257" s="3">
        <v>287639</v>
      </c>
      <c r="BO257" s="3">
        <v>341710</v>
      </c>
      <c r="BP257" s="4">
        <v>0</v>
      </c>
      <c r="BQ257" s="3">
        <v>0</v>
      </c>
      <c r="BR257" s="4">
        <v>0</v>
      </c>
      <c r="BS257" s="4">
        <v>0</v>
      </c>
      <c r="BT257" s="3">
        <v>31000</v>
      </c>
      <c r="BU257" s="3">
        <v>628403</v>
      </c>
      <c r="BV257" s="3">
        <v>0</v>
      </c>
      <c r="BW257" s="4">
        <v>0</v>
      </c>
      <c r="BX257" s="3">
        <v>8400</v>
      </c>
    </row>
    <row r="258" spans="1:76" x14ac:dyDescent="0.25">
      <c r="A258" s="2">
        <v>44834</v>
      </c>
      <c r="B258" t="s">
        <v>516</v>
      </c>
      <c r="C258" t="s">
        <v>517</v>
      </c>
      <c r="D258" s="4">
        <v>0</v>
      </c>
      <c r="E258" s="4">
        <v>0</v>
      </c>
      <c r="F258" s="4">
        <v>0</v>
      </c>
      <c r="G258" s="3">
        <v>202583.25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3">
        <v>199000</v>
      </c>
      <c r="AC258" s="4">
        <v>0</v>
      </c>
      <c r="AD258" s="4">
        <v>0</v>
      </c>
      <c r="AE258" s="4">
        <v>0</v>
      </c>
      <c r="AF258" s="3">
        <v>2786339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3">
        <v>17850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3">
        <v>58877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</row>
    <row r="259" spans="1:76" x14ac:dyDescent="0.25">
      <c r="A259" s="2">
        <v>44834</v>
      </c>
      <c r="B259" t="s">
        <v>518</v>
      </c>
      <c r="C259" t="s">
        <v>519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3">
        <v>175470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3">
        <v>206073.5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</row>
    <row r="260" spans="1:76" x14ac:dyDescent="0.25">
      <c r="A260" s="2">
        <v>44834</v>
      </c>
      <c r="B260" t="s">
        <v>520</v>
      </c>
      <c r="C260" t="s">
        <v>521</v>
      </c>
      <c r="D260" s="3">
        <v>1339760</v>
      </c>
      <c r="E260" s="4">
        <v>0</v>
      </c>
      <c r="F260" s="4">
        <v>0</v>
      </c>
      <c r="G260" s="3">
        <v>7955000</v>
      </c>
      <c r="H260" s="3">
        <v>873650.3</v>
      </c>
      <c r="I260" s="3">
        <v>773059</v>
      </c>
      <c r="J260" s="4">
        <v>0</v>
      </c>
      <c r="K260" s="4">
        <v>0</v>
      </c>
      <c r="L260" s="4">
        <v>0</v>
      </c>
      <c r="M260" s="4">
        <v>0</v>
      </c>
      <c r="N260" s="3">
        <v>415000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>
        <v>1136405</v>
      </c>
      <c r="U260" s="3">
        <v>50000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3">
        <v>20000</v>
      </c>
      <c r="AD260" s="4">
        <v>0</v>
      </c>
      <c r="AE260" s="4">
        <v>0</v>
      </c>
      <c r="AF260" s="4">
        <v>0</v>
      </c>
      <c r="AG260" s="3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3">
        <v>11500</v>
      </c>
      <c r="AT260" s="4">
        <v>0</v>
      </c>
      <c r="AU260" s="4">
        <v>0</v>
      </c>
      <c r="AV260" s="4">
        <v>0</v>
      </c>
      <c r="AW260" s="4">
        <v>0</v>
      </c>
      <c r="AX260" s="3">
        <v>364350</v>
      </c>
      <c r="AY260" s="4">
        <v>0</v>
      </c>
      <c r="AZ260" s="4">
        <v>0</v>
      </c>
      <c r="BA260" s="4">
        <v>0</v>
      </c>
      <c r="BB260" s="3">
        <v>42000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3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</row>
    <row r="261" spans="1:76" x14ac:dyDescent="0.25">
      <c r="A261" s="2">
        <v>44834</v>
      </c>
      <c r="B261" t="s">
        <v>522</v>
      </c>
      <c r="C261" t="s">
        <v>523</v>
      </c>
      <c r="D261" s="3">
        <v>5530000</v>
      </c>
      <c r="E261" s="4">
        <v>0</v>
      </c>
      <c r="F261" s="3">
        <v>2540000</v>
      </c>
      <c r="G261" s="4">
        <v>0</v>
      </c>
      <c r="H261" s="4">
        <v>0</v>
      </c>
      <c r="I261" s="3">
        <v>2535000</v>
      </c>
      <c r="J261" s="3">
        <v>3209000</v>
      </c>
      <c r="K261" s="3">
        <v>14470000</v>
      </c>
      <c r="L261" s="3">
        <v>0</v>
      </c>
      <c r="M261" s="3">
        <v>120000</v>
      </c>
      <c r="N261" s="3">
        <v>669373</v>
      </c>
      <c r="O261" s="4">
        <v>0</v>
      </c>
      <c r="P261" s="3">
        <v>2419000</v>
      </c>
      <c r="Q261" s="3">
        <v>0</v>
      </c>
      <c r="R261" s="4">
        <v>0</v>
      </c>
      <c r="S261" s="3">
        <v>2045000</v>
      </c>
      <c r="T261" s="3">
        <v>1340000</v>
      </c>
      <c r="U261" s="3">
        <v>4994918.41</v>
      </c>
      <c r="V261" s="3">
        <v>150000</v>
      </c>
      <c r="W261" s="4">
        <v>0</v>
      </c>
      <c r="X261" s="3">
        <v>391000</v>
      </c>
      <c r="Y261" s="3">
        <v>0</v>
      </c>
      <c r="Z261" s="3">
        <v>1795001</v>
      </c>
      <c r="AA261" s="3">
        <v>438200</v>
      </c>
      <c r="AB261" s="3">
        <v>350000</v>
      </c>
      <c r="AC261" s="3">
        <v>1373000</v>
      </c>
      <c r="AD261" s="3">
        <v>510166.82</v>
      </c>
      <c r="AE261" s="3">
        <v>0</v>
      </c>
      <c r="AF261" s="4">
        <v>0</v>
      </c>
      <c r="AG261" s="3">
        <v>304570</v>
      </c>
      <c r="AH261" s="4">
        <v>0</v>
      </c>
      <c r="AI261" s="4">
        <v>0</v>
      </c>
      <c r="AJ261" s="4">
        <v>0</v>
      </c>
      <c r="AK261" s="4">
        <v>0</v>
      </c>
      <c r="AL261" s="3">
        <v>0</v>
      </c>
      <c r="AM261" s="4">
        <v>0</v>
      </c>
      <c r="AN261" s="3">
        <v>897000</v>
      </c>
      <c r="AO261" s="3">
        <v>0</v>
      </c>
      <c r="AP261" s="3">
        <v>45000</v>
      </c>
      <c r="AQ261" s="4">
        <v>0</v>
      </c>
      <c r="AR261" s="4">
        <v>0</v>
      </c>
      <c r="AS261" s="4">
        <v>0</v>
      </c>
      <c r="AT261" s="4">
        <v>0</v>
      </c>
      <c r="AU261" s="3">
        <v>0</v>
      </c>
      <c r="AV261" s="4">
        <v>0</v>
      </c>
      <c r="AW261" s="3">
        <v>3487200</v>
      </c>
      <c r="AX261" s="4">
        <v>0</v>
      </c>
      <c r="AY261" s="3">
        <v>1504300</v>
      </c>
      <c r="AZ261" s="4">
        <v>0</v>
      </c>
      <c r="BA261" s="4">
        <v>0</v>
      </c>
      <c r="BB261" s="3">
        <v>822000</v>
      </c>
      <c r="BC261" s="4">
        <v>0</v>
      </c>
      <c r="BD261" s="4">
        <v>0</v>
      </c>
      <c r="BE261" s="4">
        <v>0</v>
      </c>
      <c r="BF261" s="3">
        <v>93000</v>
      </c>
      <c r="BG261" s="4">
        <v>0</v>
      </c>
      <c r="BH261" s="4">
        <v>0</v>
      </c>
      <c r="BI261" s="4">
        <v>0</v>
      </c>
      <c r="BJ261" s="3">
        <v>0</v>
      </c>
      <c r="BK261" s="4">
        <v>0</v>
      </c>
      <c r="BL261" s="3">
        <v>380000</v>
      </c>
      <c r="BM261" s="3">
        <v>250000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3">
        <v>0</v>
      </c>
      <c r="BV261" s="3">
        <v>0</v>
      </c>
      <c r="BW261" s="3">
        <v>666900</v>
      </c>
      <c r="BX261" s="4">
        <v>0</v>
      </c>
    </row>
    <row r="262" spans="1:76" x14ac:dyDescent="0.25">
      <c r="A262" s="2">
        <v>44834</v>
      </c>
      <c r="B262" t="s">
        <v>524</v>
      </c>
      <c r="C262" t="s">
        <v>525</v>
      </c>
      <c r="D262" s="3">
        <v>490224.75</v>
      </c>
      <c r="E262" s="3">
        <v>34708.75</v>
      </c>
      <c r="F262" s="3">
        <v>0</v>
      </c>
      <c r="G262" s="3">
        <v>680796.25</v>
      </c>
      <c r="H262" s="3">
        <v>65881.75</v>
      </c>
      <c r="I262" s="3">
        <v>315132</v>
      </c>
      <c r="J262" s="3">
        <v>413214.25</v>
      </c>
      <c r="K262" s="3">
        <v>116279</v>
      </c>
      <c r="L262" s="3">
        <v>2070585.53</v>
      </c>
      <c r="M262" s="3">
        <v>2800181.95</v>
      </c>
      <c r="N262" s="3">
        <v>590394</v>
      </c>
      <c r="O262" s="3">
        <v>4670421.88</v>
      </c>
      <c r="P262" s="3">
        <v>3670467.2</v>
      </c>
      <c r="Q262" s="3">
        <v>721863.25</v>
      </c>
      <c r="R262" s="3">
        <v>2543951.6800000002</v>
      </c>
      <c r="S262" s="3">
        <v>6166555.75</v>
      </c>
      <c r="T262" s="3">
        <v>1388428</v>
      </c>
      <c r="U262" s="3">
        <v>1467662.5</v>
      </c>
      <c r="V262" s="3">
        <v>3237632.25</v>
      </c>
      <c r="W262" s="3">
        <v>35628</v>
      </c>
      <c r="X262" s="3">
        <v>1208013.54</v>
      </c>
      <c r="Y262" s="3">
        <v>0</v>
      </c>
      <c r="Z262" s="4">
        <v>0</v>
      </c>
      <c r="AA262" s="3">
        <v>1497812.11</v>
      </c>
      <c r="AB262" s="3">
        <v>1769043.74</v>
      </c>
      <c r="AC262" s="3">
        <v>6337722.0300000003</v>
      </c>
      <c r="AD262" s="3">
        <v>3578835.66</v>
      </c>
      <c r="AE262" s="3">
        <v>6307001.4299999997</v>
      </c>
      <c r="AF262" s="3">
        <v>3366578.75</v>
      </c>
      <c r="AG262" s="3">
        <v>2567709</v>
      </c>
      <c r="AH262" s="3">
        <v>1749478</v>
      </c>
      <c r="AI262" s="3">
        <v>1093446</v>
      </c>
      <c r="AJ262" s="3">
        <v>1235073</v>
      </c>
      <c r="AK262" s="3">
        <v>2184812.2000000002</v>
      </c>
      <c r="AL262" s="3">
        <v>2431461</v>
      </c>
      <c r="AM262" s="3">
        <v>1085060</v>
      </c>
      <c r="AN262" s="3">
        <v>1695797</v>
      </c>
      <c r="AO262" s="3">
        <v>1624614</v>
      </c>
      <c r="AP262" s="3">
        <v>2323397.7999999998</v>
      </c>
      <c r="AQ262" s="3">
        <v>1050786</v>
      </c>
      <c r="AR262" s="3">
        <v>27182</v>
      </c>
      <c r="AS262" s="3">
        <v>582254.5</v>
      </c>
      <c r="AT262" s="3">
        <v>1364840.88</v>
      </c>
      <c r="AU262" s="3">
        <v>112722.5</v>
      </c>
      <c r="AV262" s="3">
        <v>64148</v>
      </c>
      <c r="AW262" s="3">
        <v>2828481.25</v>
      </c>
      <c r="AX262" s="3">
        <v>1776541.75</v>
      </c>
      <c r="AY262" s="3">
        <v>4639063.75</v>
      </c>
      <c r="AZ262" s="3">
        <v>1200416.25</v>
      </c>
      <c r="BA262" s="3">
        <v>7267083.5999999996</v>
      </c>
      <c r="BB262" s="3">
        <v>3623824.5</v>
      </c>
      <c r="BC262" s="3">
        <v>2934838.05</v>
      </c>
      <c r="BD262" s="3">
        <v>60734.25</v>
      </c>
      <c r="BE262" s="3">
        <v>1710002.69</v>
      </c>
      <c r="BF262" s="3">
        <v>5924876</v>
      </c>
      <c r="BG262" s="3">
        <v>7569770.6500000004</v>
      </c>
      <c r="BH262" s="3">
        <v>2500045</v>
      </c>
      <c r="BI262" s="3">
        <v>4627237.45</v>
      </c>
      <c r="BJ262" s="3">
        <v>165582.75</v>
      </c>
      <c r="BK262" s="3">
        <v>496342</v>
      </c>
      <c r="BL262" s="3">
        <v>474455</v>
      </c>
      <c r="BM262" s="3">
        <v>749078.4</v>
      </c>
      <c r="BN262" s="3">
        <v>457754</v>
      </c>
      <c r="BO262" s="3">
        <v>1543135.25</v>
      </c>
      <c r="BP262" s="3">
        <v>389</v>
      </c>
      <c r="BQ262" s="3">
        <v>700</v>
      </c>
      <c r="BR262" s="3">
        <v>11001791</v>
      </c>
      <c r="BS262" s="3">
        <v>2045786.68</v>
      </c>
      <c r="BT262" s="3">
        <v>649569.85</v>
      </c>
      <c r="BU262" s="3">
        <v>10737143</v>
      </c>
      <c r="BV262" s="3">
        <v>0</v>
      </c>
      <c r="BW262" s="3">
        <v>1132272</v>
      </c>
      <c r="BX262" s="3">
        <v>928694.5</v>
      </c>
    </row>
    <row r="263" spans="1:76" x14ac:dyDescent="0.25">
      <c r="A263" s="2">
        <v>44834</v>
      </c>
      <c r="B263" t="s">
        <v>526</v>
      </c>
      <c r="C263" t="s">
        <v>527</v>
      </c>
      <c r="D263" s="4">
        <v>0</v>
      </c>
      <c r="E263" s="4">
        <v>0</v>
      </c>
      <c r="F263" s="4">
        <v>0</v>
      </c>
      <c r="G263" s="3">
        <v>804102</v>
      </c>
      <c r="H263" s="3">
        <v>24911366.379999999</v>
      </c>
      <c r="I263" s="4">
        <v>0</v>
      </c>
      <c r="J263" s="3">
        <v>153563.75</v>
      </c>
      <c r="K263" s="3">
        <v>0</v>
      </c>
      <c r="L263" s="4">
        <v>0</v>
      </c>
      <c r="M263" s="3">
        <v>1086053.25</v>
      </c>
      <c r="N263" s="4">
        <v>0</v>
      </c>
      <c r="O263" s="4">
        <v>0</v>
      </c>
      <c r="P263" s="3">
        <v>1939.5</v>
      </c>
      <c r="Q263" s="4">
        <v>0</v>
      </c>
      <c r="R263" s="4">
        <v>0</v>
      </c>
      <c r="S263" s="4">
        <v>0</v>
      </c>
      <c r="T263" s="3">
        <v>6512.5</v>
      </c>
      <c r="U263" s="4">
        <v>0</v>
      </c>
      <c r="V263" s="3">
        <v>0</v>
      </c>
      <c r="W263" s="4">
        <v>0</v>
      </c>
      <c r="X263" s="3">
        <v>8958.44</v>
      </c>
      <c r="Y263" s="3">
        <v>0</v>
      </c>
      <c r="Z263" s="4">
        <v>0</v>
      </c>
      <c r="AA263" s="4">
        <v>0</v>
      </c>
      <c r="AB263" s="3">
        <v>2208346.1800000002</v>
      </c>
      <c r="AC263" s="4">
        <v>0</v>
      </c>
      <c r="AD263" s="3">
        <v>386056.85</v>
      </c>
      <c r="AE263" s="4">
        <v>0</v>
      </c>
      <c r="AF263" s="4">
        <v>0</v>
      </c>
      <c r="AG263" s="4">
        <v>0</v>
      </c>
      <c r="AH263" s="3">
        <v>0</v>
      </c>
      <c r="AI263" s="4">
        <v>0</v>
      </c>
      <c r="AJ263" s="4">
        <v>0</v>
      </c>
      <c r="AK263" s="3">
        <v>0</v>
      </c>
      <c r="AL263" s="3">
        <v>111202</v>
      </c>
      <c r="AM263" s="4">
        <v>0</v>
      </c>
      <c r="AN263" s="3">
        <v>0</v>
      </c>
      <c r="AO263" s="3">
        <v>0</v>
      </c>
      <c r="AP263" s="3">
        <v>0</v>
      </c>
      <c r="AQ263" s="3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3">
        <v>3116347.6</v>
      </c>
      <c r="AX263" s="3">
        <v>0</v>
      </c>
      <c r="AY263" s="4">
        <v>0</v>
      </c>
      <c r="AZ263" s="3">
        <v>47185.75</v>
      </c>
      <c r="BA263" s="3">
        <v>0</v>
      </c>
      <c r="BB263" s="4">
        <v>0</v>
      </c>
      <c r="BC263" s="3">
        <v>50081</v>
      </c>
      <c r="BD263" s="3">
        <v>395756</v>
      </c>
      <c r="BE263" s="3">
        <v>0</v>
      </c>
      <c r="BF263" s="4">
        <v>0</v>
      </c>
      <c r="BG263" s="3">
        <v>626863.9</v>
      </c>
      <c r="BH263" s="3">
        <v>0</v>
      </c>
      <c r="BI263" s="4">
        <v>0</v>
      </c>
      <c r="BJ263" s="4">
        <v>0</v>
      </c>
      <c r="BK263" s="3">
        <v>30717.8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3">
        <v>86063.5</v>
      </c>
      <c r="BX263" s="3">
        <v>15780.75</v>
      </c>
    </row>
    <row r="264" spans="1:76" x14ac:dyDescent="0.25">
      <c r="A264" s="2">
        <v>44834</v>
      </c>
      <c r="B264" t="s">
        <v>528</v>
      </c>
      <c r="C264" t="s">
        <v>529</v>
      </c>
      <c r="D264" s="3">
        <v>462410.25</v>
      </c>
      <c r="E264" s="4">
        <v>0</v>
      </c>
      <c r="F264" s="4">
        <v>0</v>
      </c>
      <c r="G264" s="3">
        <v>238552.25</v>
      </c>
      <c r="H264" s="3">
        <v>5672312.0199999996</v>
      </c>
      <c r="I264" s="3">
        <v>48510</v>
      </c>
      <c r="J264" s="3">
        <v>210825.75</v>
      </c>
      <c r="K264" s="3">
        <v>296307</v>
      </c>
      <c r="L264" s="4">
        <v>0</v>
      </c>
      <c r="M264" s="3">
        <v>259654.73</v>
      </c>
      <c r="N264" s="3">
        <v>290972.25</v>
      </c>
      <c r="O264" s="3">
        <v>1679573.25</v>
      </c>
      <c r="P264" s="3">
        <v>1616537.65</v>
      </c>
      <c r="Q264" s="3">
        <v>18897</v>
      </c>
      <c r="R264" s="3">
        <v>4061474.88</v>
      </c>
      <c r="S264" s="3">
        <v>280734.25</v>
      </c>
      <c r="T264" s="3">
        <v>72360.5</v>
      </c>
      <c r="U264" s="3">
        <v>141870</v>
      </c>
      <c r="V264" s="3">
        <v>4836216.25</v>
      </c>
      <c r="W264" s="3">
        <v>103789.5</v>
      </c>
      <c r="X264" s="3">
        <v>366811.05</v>
      </c>
      <c r="Y264" s="3">
        <v>19718</v>
      </c>
      <c r="Z264" s="4">
        <v>0</v>
      </c>
      <c r="AA264" s="4">
        <v>0</v>
      </c>
      <c r="AB264" s="3">
        <v>33976.800000000003</v>
      </c>
      <c r="AC264" s="4">
        <v>0</v>
      </c>
      <c r="AD264" s="4">
        <v>0</v>
      </c>
      <c r="AE264" s="3">
        <v>645481.55000000005</v>
      </c>
      <c r="AF264" s="3">
        <v>18295.63</v>
      </c>
      <c r="AG264" s="3">
        <v>0</v>
      </c>
      <c r="AH264" s="3">
        <v>89925</v>
      </c>
      <c r="AI264" s="3">
        <v>0</v>
      </c>
      <c r="AJ264" s="4">
        <v>0</v>
      </c>
      <c r="AK264" s="3">
        <v>0</v>
      </c>
      <c r="AL264" s="4">
        <v>0</v>
      </c>
      <c r="AM264" s="3">
        <v>0</v>
      </c>
      <c r="AN264" s="3">
        <v>0</v>
      </c>
      <c r="AO264" s="3">
        <v>0</v>
      </c>
      <c r="AP264" s="3">
        <v>981.5</v>
      </c>
      <c r="AQ264" s="3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3">
        <v>2099912.25</v>
      </c>
      <c r="AX264" s="3">
        <v>0</v>
      </c>
      <c r="AY264" s="4">
        <v>0</v>
      </c>
      <c r="AZ264" s="3">
        <v>208322.57</v>
      </c>
      <c r="BA264" s="4">
        <v>0</v>
      </c>
      <c r="BB264" s="4">
        <v>0</v>
      </c>
      <c r="BC264" s="3">
        <v>755202.25</v>
      </c>
      <c r="BD264" s="3">
        <v>456179.25</v>
      </c>
      <c r="BE264" s="3">
        <v>1659</v>
      </c>
      <c r="BF264" s="4">
        <v>0</v>
      </c>
      <c r="BG264" s="3">
        <v>0</v>
      </c>
      <c r="BH264" s="4">
        <v>0</v>
      </c>
      <c r="BI264" s="3">
        <v>25639</v>
      </c>
      <c r="BJ264" s="4">
        <v>0</v>
      </c>
      <c r="BK264" s="3">
        <v>54704.25</v>
      </c>
      <c r="BL264" s="3">
        <v>87316</v>
      </c>
      <c r="BM264" s="3">
        <v>410224.5</v>
      </c>
      <c r="BN264" s="3">
        <v>2790</v>
      </c>
      <c r="BO264" s="4">
        <v>0</v>
      </c>
      <c r="BP264" s="4">
        <v>0</v>
      </c>
      <c r="BQ264" s="3">
        <v>0</v>
      </c>
      <c r="BR264" s="4">
        <v>0</v>
      </c>
      <c r="BS264" s="4">
        <v>0</v>
      </c>
      <c r="BT264" s="3">
        <v>506</v>
      </c>
      <c r="BU264" s="3">
        <v>1011095.75</v>
      </c>
      <c r="BV264" s="4">
        <v>0</v>
      </c>
      <c r="BW264" s="3">
        <v>6858</v>
      </c>
      <c r="BX264" s="4">
        <v>0</v>
      </c>
    </row>
    <row r="265" spans="1:76" x14ac:dyDescent="0.25">
      <c r="A265" s="2">
        <v>44834</v>
      </c>
      <c r="B265" t="s">
        <v>530</v>
      </c>
      <c r="C265" t="s">
        <v>531</v>
      </c>
      <c r="D265" s="3">
        <v>2953240.51</v>
      </c>
      <c r="E265" s="3">
        <v>864255.48</v>
      </c>
      <c r="F265" s="4">
        <v>0</v>
      </c>
      <c r="G265" s="3">
        <v>18169752.43</v>
      </c>
      <c r="H265" s="3">
        <v>2838101.1</v>
      </c>
      <c r="I265" s="3">
        <v>989155.5</v>
      </c>
      <c r="J265" s="3">
        <v>3395159.95</v>
      </c>
      <c r="K265" s="3">
        <v>4827194.18</v>
      </c>
      <c r="L265" s="3">
        <v>2834623.99</v>
      </c>
      <c r="M265" s="3">
        <v>3286529.45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>
        <v>3774482.97</v>
      </c>
      <c r="V265" s="3">
        <v>1156457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</row>
    <row r="266" spans="1:76" x14ac:dyDescent="0.25">
      <c r="A266" s="2">
        <v>44834</v>
      </c>
      <c r="B266" t="s">
        <v>532</v>
      </c>
      <c r="C266" t="s">
        <v>533</v>
      </c>
      <c r="D266" s="4">
        <v>0</v>
      </c>
      <c r="E266" s="3">
        <v>230</v>
      </c>
      <c r="F266" s="4">
        <v>0</v>
      </c>
      <c r="G266" s="4">
        <v>0</v>
      </c>
      <c r="H266" s="3">
        <v>91597.48</v>
      </c>
      <c r="I266" s="3">
        <v>6467.2</v>
      </c>
      <c r="J266" s="3">
        <v>272836.26</v>
      </c>
      <c r="K266" s="3">
        <v>225319.28</v>
      </c>
      <c r="L266" s="3">
        <v>21955.48</v>
      </c>
      <c r="M266" s="3">
        <v>651590.81000000006</v>
      </c>
      <c r="N266" s="3">
        <v>9509</v>
      </c>
      <c r="O266" s="3">
        <v>190153.60000000001</v>
      </c>
      <c r="P266" s="3">
        <v>180027.9</v>
      </c>
      <c r="Q266" s="4">
        <v>0</v>
      </c>
      <c r="R266" s="3">
        <v>8181.6</v>
      </c>
      <c r="S266" s="3">
        <v>346042.5</v>
      </c>
      <c r="T266" s="3">
        <v>118907.4</v>
      </c>
      <c r="U266" s="3">
        <v>16160.8</v>
      </c>
      <c r="V266" s="3">
        <v>19390</v>
      </c>
      <c r="W266" s="4">
        <v>0</v>
      </c>
      <c r="X266" s="3">
        <v>349466.73</v>
      </c>
      <c r="Y266" s="3">
        <v>0</v>
      </c>
      <c r="Z266" s="4">
        <v>0</v>
      </c>
      <c r="AA266" s="3">
        <v>43514.45</v>
      </c>
      <c r="AB266" s="3">
        <v>66515.649999999994</v>
      </c>
      <c r="AC266" s="3">
        <v>957535.2</v>
      </c>
      <c r="AD266" s="3">
        <v>174006.2</v>
      </c>
      <c r="AE266" s="3">
        <v>123386.35</v>
      </c>
      <c r="AF266" s="3">
        <v>1795724.07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3">
        <v>42395.65</v>
      </c>
      <c r="AS266" s="3">
        <v>11320.5</v>
      </c>
      <c r="AT266" s="3">
        <v>218740.9</v>
      </c>
      <c r="AU266" s="3">
        <v>8885.2000000000007</v>
      </c>
      <c r="AV266" s="3">
        <v>0</v>
      </c>
      <c r="AW266" s="3">
        <v>116642</v>
      </c>
      <c r="AX266" s="4">
        <v>0</v>
      </c>
      <c r="AY266" s="4">
        <v>0</v>
      </c>
      <c r="AZ266" s="3">
        <v>644197</v>
      </c>
      <c r="BA266" s="3">
        <v>343654.1</v>
      </c>
      <c r="BB266" s="3">
        <v>77427.75</v>
      </c>
      <c r="BC266" s="3">
        <v>113826</v>
      </c>
      <c r="BD266" s="4">
        <v>0</v>
      </c>
      <c r="BE266" s="3">
        <v>78609.17</v>
      </c>
      <c r="BF266" s="3">
        <v>21661.5</v>
      </c>
      <c r="BG266" s="3">
        <v>31288.75</v>
      </c>
      <c r="BH266" s="3">
        <v>66676.98</v>
      </c>
      <c r="BI266" s="3">
        <v>125</v>
      </c>
      <c r="BJ266" s="4">
        <v>0</v>
      </c>
      <c r="BK266" s="3">
        <v>5892</v>
      </c>
      <c r="BL266" s="3">
        <v>12934.4</v>
      </c>
      <c r="BM266" s="3">
        <v>114776.6</v>
      </c>
      <c r="BN266" s="3">
        <v>1910</v>
      </c>
      <c r="BO266" s="3">
        <v>24510</v>
      </c>
      <c r="BP266" s="3">
        <v>0</v>
      </c>
      <c r="BQ266" s="3">
        <v>45396.800000000003</v>
      </c>
      <c r="BR266" s="4">
        <v>0</v>
      </c>
      <c r="BS266" s="4">
        <v>0</v>
      </c>
      <c r="BT266" s="3">
        <v>48820.800000000003</v>
      </c>
      <c r="BU266" s="4">
        <v>0</v>
      </c>
      <c r="BV266" s="3">
        <v>0</v>
      </c>
      <c r="BW266" s="3">
        <v>0</v>
      </c>
      <c r="BX266" s="4">
        <v>0</v>
      </c>
    </row>
    <row r="267" spans="1:76" x14ac:dyDescent="0.25">
      <c r="A267" s="2">
        <v>44834</v>
      </c>
      <c r="B267" t="s">
        <v>534</v>
      </c>
      <c r="C267" t="s">
        <v>535</v>
      </c>
      <c r="D267" s="4">
        <v>0</v>
      </c>
      <c r="E267" s="4">
        <v>0</v>
      </c>
      <c r="F267" s="4">
        <v>0</v>
      </c>
      <c r="G267" s="4">
        <v>0</v>
      </c>
      <c r="H267" s="3">
        <v>1720</v>
      </c>
      <c r="I267" s="4">
        <v>0</v>
      </c>
      <c r="J267" s="3">
        <v>460</v>
      </c>
      <c r="K267" s="3">
        <v>26359</v>
      </c>
      <c r="L267" s="4">
        <v>0</v>
      </c>
      <c r="M267" s="3">
        <v>37397.040000000001</v>
      </c>
      <c r="N267" s="3">
        <v>44221.5</v>
      </c>
      <c r="O267" s="4">
        <v>0</v>
      </c>
      <c r="P267" s="3">
        <v>516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3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3">
        <v>329.7</v>
      </c>
      <c r="AC267" s="4">
        <v>0</v>
      </c>
      <c r="AD267" s="4">
        <v>0</v>
      </c>
      <c r="AE267" s="3">
        <v>174027.34</v>
      </c>
      <c r="AF267" s="3">
        <v>31477.5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3">
        <v>491</v>
      </c>
      <c r="AS267" s="3">
        <v>13127</v>
      </c>
      <c r="AT267" s="4">
        <v>0</v>
      </c>
      <c r="AU267" s="3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3">
        <v>420</v>
      </c>
      <c r="BG267" s="4">
        <v>0</v>
      </c>
      <c r="BH267" s="3">
        <v>0</v>
      </c>
      <c r="BI267" s="3">
        <v>9465.5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 x14ac:dyDescent="0.25">
      <c r="A268" s="2">
        <v>44834</v>
      </c>
      <c r="B268" t="s">
        <v>536</v>
      </c>
      <c r="C268" t="s">
        <v>537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15924</v>
      </c>
      <c r="J268" s="3">
        <v>7940</v>
      </c>
      <c r="K268" s="4">
        <v>0</v>
      </c>
      <c r="L268" s="4">
        <v>0</v>
      </c>
      <c r="M268" s="3">
        <v>12107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3">
        <v>5741.25</v>
      </c>
      <c r="T268" s="4">
        <v>0</v>
      </c>
      <c r="U268" s="3">
        <v>0</v>
      </c>
      <c r="V268" s="4">
        <v>0</v>
      </c>
      <c r="W268" s="4">
        <v>0</v>
      </c>
      <c r="X268" s="4">
        <v>0</v>
      </c>
      <c r="Y268" s="3">
        <v>0</v>
      </c>
      <c r="Z268" s="4">
        <v>0</v>
      </c>
      <c r="AA268" s="3">
        <v>19066.849999999999</v>
      </c>
      <c r="AB268" s="4">
        <v>0</v>
      </c>
      <c r="AC268" s="3">
        <v>5200</v>
      </c>
      <c r="AD268" s="3">
        <v>1673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3">
        <v>104702.25</v>
      </c>
      <c r="AS268" s="3">
        <v>491</v>
      </c>
      <c r="AT268" s="3">
        <v>61114.2</v>
      </c>
      <c r="AU268" s="3">
        <v>2203</v>
      </c>
      <c r="AV268" s="3">
        <v>450</v>
      </c>
      <c r="AW268" s="3">
        <v>5097.5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3">
        <v>1000</v>
      </c>
      <c r="BD268" s="4">
        <v>0</v>
      </c>
      <c r="BE268" s="3">
        <v>138485</v>
      </c>
      <c r="BF268" s="4">
        <v>0</v>
      </c>
      <c r="BG268" s="4">
        <v>0</v>
      </c>
      <c r="BH268" s="4">
        <v>0</v>
      </c>
      <c r="BI268" s="4">
        <v>0</v>
      </c>
      <c r="BJ268" s="3">
        <v>1042</v>
      </c>
      <c r="BK268" s="3">
        <v>299</v>
      </c>
      <c r="BL268" s="4">
        <v>0</v>
      </c>
      <c r="BM268" s="4">
        <v>0</v>
      </c>
      <c r="BN268" s="3">
        <v>19055</v>
      </c>
      <c r="BO268" s="4">
        <v>0</v>
      </c>
      <c r="BP268" s="3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3">
        <v>920</v>
      </c>
      <c r="BX268" s="4">
        <v>0</v>
      </c>
    </row>
    <row r="269" spans="1:76" x14ac:dyDescent="0.25">
      <c r="A269" s="2">
        <v>44834</v>
      </c>
      <c r="B269" t="s">
        <v>538</v>
      </c>
      <c r="C269" t="s">
        <v>539</v>
      </c>
      <c r="D269" s="4">
        <v>0</v>
      </c>
      <c r="E269" s="4">
        <v>0</v>
      </c>
      <c r="F269" s="4">
        <v>0</v>
      </c>
      <c r="G269" s="3">
        <v>7891575.5999999996</v>
      </c>
      <c r="H269" s="4">
        <v>0</v>
      </c>
      <c r="I269" s="4">
        <v>0</v>
      </c>
      <c r="J269" s="4">
        <v>0</v>
      </c>
      <c r="K269" s="3">
        <v>2392005.48</v>
      </c>
      <c r="L269" s="3">
        <v>1097311.52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3">
        <v>120000</v>
      </c>
      <c r="AV269" s="3">
        <v>69117.440000000002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3">
        <v>69552.83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 x14ac:dyDescent="0.25">
      <c r="A270" s="2">
        <v>44834</v>
      </c>
      <c r="B270" t="s">
        <v>540</v>
      </c>
      <c r="C270" t="s">
        <v>541</v>
      </c>
      <c r="D270" s="3">
        <v>14500</v>
      </c>
      <c r="E270" s="4">
        <v>0</v>
      </c>
      <c r="F270" s="4">
        <v>0</v>
      </c>
      <c r="G270" s="3">
        <v>0</v>
      </c>
      <c r="H270" s="3">
        <v>0</v>
      </c>
      <c r="I270" s="3">
        <v>18874881.600000001</v>
      </c>
      <c r="J270" s="3">
        <v>1551791.28</v>
      </c>
      <c r="K270" s="3">
        <v>3677056.56</v>
      </c>
      <c r="L270" s="4">
        <v>0</v>
      </c>
      <c r="M270" s="3">
        <v>799897.29</v>
      </c>
      <c r="N270" s="3">
        <v>26850</v>
      </c>
      <c r="O270" s="4">
        <v>0</v>
      </c>
      <c r="P270" s="4">
        <v>0</v>
      </c>
      <c r="Q270" s="4">
        <v>0</v>
      </c>
      <c r="R270" s="3">
        <v>158500</v>
      </c>
      <c r="S270" s="4">
        <v>0</v>
      </c>
      <c r="T270" s="4">
        <v>0</v>
      </c>
      <c r="U270" s="4">
        <v>0</v>
      </c>
      <c r="V270" s="4">
        <v>0</v>
      </c>
      <c r="W270" s="3">
        <v>0</v>
      </c>
      <c r="X270" s="4">
        <v>0</v>
      </c>
      <c r="Y270" s="3">
        <v>0</v>
      </c>
      <c r="Z270" s="3">
        <v>1179970.92</v>
      </c>
      <c r="AA270" s="4">
        <v>0</v>
      </c>
      <c r="AB270" s="3">
        <v>250811.71</v>
      </c>
      <c r="AC270" s="4">
        <v>0</v>
      </c>
      <c r="AD270" s="4">
        <v>0</v>
      </c>
      <c r="AE270" s="4">
        <v>0</v>
      </c>
      <c r="AF270" s="4">
        <v>0</v>
      </c>
      <c r="AG270" s="3">
        <v>232631</v>
      </c>
      <c r="AH270" s="3">
        <v>0</v>
      </c>
      <c r="AI270" s="3">
        <v>3804500</v>
      </c>
      <c r="AJ270" s="3">
        <v>4341060.5</v>
      </c>
      <c r="AK270" s="3">
        <v>144100</v>
      </c>
      <c r="AL270" s="4">
        <v>0</v>
      </c>
      <c r="AM270" s="3">
        <v>1762562.5</v>
      </c>
      <c r="AN270" s="3">
        <v>9332725</v>
      </c>
      <c r="AO270" s="3">
        <v>2312875</v>
      </c>
      <c r="AP270" s="3">
        <v>3936449</v>
      </c>
      <c r="AQ270" s="3">
        <v>552287.5</v>
      </c>
      <c r="AR270" s="4">
        <v>0</v>
      </c>
      <c r="AS270" s="4">
        <v>0</v>
      </c>
      <c r="AT270" s="4">
        <v>0</v>
      </c>
      <c r="AU270" s="3">
        <v>297840</v>
      </c>
      <c r="AV270" s="3">
        <v>5025</v>
      </c>
      <c r="AW270" s="3">
        <v>13795550</v>
      </c>
      <c r="AX270" s="4">
        <v>0</v>
      </c>
      <c r="AY270" s="3">
        <v>5265713</v>
      </c>
      <c r="AZ270" s="3">
        <v>5308500</v>
      </c>
      <c r="BA270" s="3">
        <v>7168895.8799999999</v>
      </c>
      <c r="BB270" s="3">
        <v>8775972.5</v>
      </c>
      <c r="BC270" s="4">
        <v>0</v>
      </c>
      <c r="BD270" s="3">
        <v>0</v>
      </c>
      <c r="BE270" s="4">
        <v>0</v>
      </c>
      <c r="BF270" s="3">
        <v>21900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3">
        <v>444655.1</v>
      </c>
      <c r="BO270" s="3">
        <v>454750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3">
        <v>636751</v>
      </c>
    </row>
    <row r="271" spans="1:76" x14ac:dyDescent="0.25">
      <c r="A271" s="2">
        <v>44834</v>
      </c>
      <c r="B271" t="s">
        <v>542</v>
      </c>
      <c r="C271" t="s">
        <v>543</v>
      </c>
      <c r="D271" s="4">
        <v>0</v>
      </c>
      <c r="E271" s="4">
        <v>0</v>
      </c>
      <c r="F271" s="4">
        <v>0</v>
      </c>
      <c r="G271" s="3">
        <v>0</v>
      </c>
      <c r="H271" s="4">
        <v>0</v>
      </c>
      <c r="I271" s="3">
        <v>11095.21</v>
      </c>
      <c r="J271" s="3">
        <v>0</v>
      </c>
      <c r="K271" s="3">
        <v>5862.28</v>
      </c>
      <c r="L271" s="4">
        <v>0</v>
      </c>
      <c r="M271" s="4">
        <v>0</v>
      </c>
      <c r="N271" s="3">
        <v>0</v>
      </c>
      <c r="O271" s="3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3">
        <v>0</v>
      </c>
      <c r="BV271" s="4">
        <v>0</v>
      </c>
      <c r="BW271" s="4">
        <v>0</v>
      </c>
      <c r="BX271" s="4">
        <v>0</v>
      </c>
    </row>
    <row r="272" spans="1:76" x14ac:dyDescent="0.25">
      <c r="A272" s="2">
        <v>44834</v>
      </c>
      <c r="B272" t="s">
        <v>544</v>
      </c>
      <c r="C272" t="s">
        <v>545</v>
      </c>
      <c r="D272" s="4">
        <v>0</v>
      </c>
      <c r="E272" s="4">
        <v>0</v>
      </c>
      <c r="F272" s="4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4">
        <v>0</v>
      </c>
      <c r="M272" s="4">
        <v>0</v>
      </c>
      <c r="N272" s="4">
        <v>0</v>
      </c>
      <c r="O272" s="3">
        <v>0</v>
      </c>
      <c r="P272" s="4">
        <v>0</v>
      </c>
      <c r="Q272" s="4">
        <v>0</v>
      </c>
      <c r="R272" s="3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</row>
    <row r="273" spans="1:76" x14ac:dyDescent="0.25">
      <c r="A273" s="2">
        <v>44834</v>
      </c>
      <c r="B273" t="s">
        <v>546</v>
      </c>
      <c r="C273" t="s">
        <v>547</v>
      </c>
      <c r="D273" s="4">
        <v>0</v>
      </c>
      <c r="E273" s="4">
        <v>0</v>
      </c>
      <c r="F273" s="4">
        <v>0</v>
      </c>
      <c r="G273" s="3">
        <v>0</v>
      </c>
      <c r="H273" s="4">
        <v>0</v>
      </c>
      <c r="I273" s="3">
        <v>168468</v>
      </c>
      <c r="J273" s="3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3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</row>
    <row r="274" spans="1:76" x14ac:dyDescent="0.25">
      <c r="A274" s="2">
        <v>44834</v>
      </c>
      <c r="B274" t="s">
        <v>548</v>
      </c>
      <c r="C274" t="s">
        <v>549</v>
      </c>
      <c r="D274" s="3">
        <v>7872152.0099999998</v>
      </c>
      <c r="E274" s="4">
        <v>0</v>
      </c>
      <c r="F274" s="4">
        <v>0</v>
      </c>
      <c r="G274" s="4">
        <v>0</v>
      </c>
      <c r="H274" s="4">
        <v>0</v>
      </c>
      <c r="I274" s="3">
        <v>81593</v>
      </c>
      <c r="J274" s="4">
        <v>0</v>
      </c>
      <c r="K274" s="3">
        <v>90835.42</v>
      </c>
      <c r="L274" s="4">
        <v>0</v>
      </c>
      <c r="M274" s="4">
        <v>0</v>
      </c>
      <c r="N274" s="4">
        <v>0</v>
      </c>
      <c r="O274" s="3">
        <v>32950</v>
      </c>
      <c r="P274" s="4">
        <v>0</v>
      </c>
      <c r="Q274" s="4">
        <v>0</v>
      </c>
      <c r="R274" s="3">
        <v>200659.24</v>
      </c>
      <c r="S274" s="4">
        <v>0</v>
      </c>
      <c r="T274" s="4">
        <v>0</v>
      </c>
      <c r="U274" s="4">
        <v>0</v>
      </c>
      <c r="V274" s="3">
        <v>331058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3">
        <v>897613</v>
      </c>
      <c r="AO274" s="3">
        <v>6316</v>
      </c>
      <c r="AP274" s="3">
        <v>66928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3">
        <v>256241</v>
      </c>
      <c r="BI274" s="4">
        <v>0</v>
      </c>
      <c r="BJ274" s="3">
        <v>450702.18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3">
        <v>23105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3">
        <v>0</v>
      </c>
      <c r="BX274" s="4">
        <v>0</v>
      </c>
    </row>
    <row r="275" spans="1:76" x14ac:dyDescent="0.25">
      <c r="A275" s="2">
        <v>44834</v>
      </c>
      <c r="B275" t="s">
        <v>550</v>
      </c>
      <c r="C275" t="s">
        <v>551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560900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3">
        <v>161503</v>
      </c>
      <c r="P275" s="4">
        <v>0</v>
      </c>
      <c r="Q275" s="4">
        <v>0</v>
      </c>
      <c r="R275" s="4">
        <v>0</v>
      </c>
      <c r="S275" s="4">
        <v>0</v>
      </c>
      <c r="T275" s="3">
        <v>236619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3">
        <v>129860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3">
        <v>73260</v>
      </c>
      <c r="AO275" s="4">
        <v>0</v>
      </c>
      <c r="AP275" s="3">
        <v>13760</v>
      </c>
      <c r="AQ275" s="4">
        <v>0</v>
      </c>
      <c r="AR275" s="4">
        <v>0</v>
      </c>
      <c r="AS275" s="4">
        <v>0</v>
      </c>
      <c r="AT275" s="4">
        <v>0</v>
      </c>
      <c r="AU275" s="3">
        <v>170655</v>
      </c>
      <c r="AV275" s="4">
        <v>0</v>
      </c>
      <c r="AW275" s="4">
        <v>0</v>
      </c>
      <c r="AX275" s="3">
        <v>538680</v>
      </c>
      <c r="AY275" s="3">
        <v>1525303.27</v>
      </c>
      <c r="AZ275" s="4">
        <v>0</v>
      </c>
      <c r="BA275" s="3">
        <v>517587</v>
      </c>
      <c r="BB275" s="4">
        <v>0</v>
      </c>
      <c r="BC275" s="3">
        <v>948179.63</v>
      </c>
      <c r="BD275" s="4">
        <v>0</v>
      </c>
      <c r="BE275" s="3">
        <v>147631</v>
      </c>
      <c r="BF275" s="3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3">
        <v>61066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3">
        <v>120000</v>
      </c>
      <c r="BV275" s="4">
        <v>0</v>
      </c>
      <c r="BW275" s="4">
        <v>0</v>
      </c>
      <c r="BX275" s="4">
        <v>0</v>
      </c>
    </row>
    <row r="276" spans="1:76" x14ac:dyDescent="0.25">
      <c r="A276" s="2">
        <v>44834</v>
      </c>
      <c r="B276" t="s">
        <v>552</v>
      </c>
      <c r="C276" t="s">
        <v>553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238400</v>
      </c>
      <c r="J276" s="4">
        <v>0</v>
      </c>
      <c r="K276" s="4">
        <v>0</v>
      </c>
      <c r="L276" s="4">
        <v>0</v>
      </c>
      <c r="M276" s="3">
        <v>0</v>
      </c>
      <c r="N276" s="4">
        <v>0</v>
      </c>
      <c r="O276" s="3">
        <v>15256</v>
      </c>
      <c r="P276" s="4">
        <v>0</v>
      </c>
      <c r="Q276" s="4">
        <v>0</v>
      </c>
      <c r="R276" s="4">
        <v>0</v>
      </c>
      <c r="S276" s="4">
        <v>0</v>
      </c>
      <c r="T276" s="3">
        <v>125094.5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3">
        <v>6600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3">
        <v>36850</v>
      </c>
      <c r="AO276" s="4">
        <v>0</v>
      </c>
      <c r="AP276" s="3">
        <v>0</v>
      </c>
      <c r="AQ276" s="3">
        <v>47500</v>
      </c>
      <c r="AR276" s="4">
        <v>0</v>
      </c>
      <c r="AS276" s="4">
        <v>0</v>
      </c>
      <c r="AT276" s="4">
        <v>0</v>
      </c>
      <c r="AU276" s="3">
        <v>4180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3">
        <v>160443</v>
      </c>
      <c r="BB276" s="4">
        <v>0</v>
      </c>
      <c r="BC276" s="3">
        <v>212560</v>
      </c>
      <c r="BD276" s="4">
        <v>0</v>
      </c>
      <c r="BE276" s="3">
        <v>13818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15180</v>
      </c>
      <c r="BN276" s="4">
        <v>0</v>
      </c>
      <c r="BO276" s="3">
        <v>43688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3">
        <v>29614</v>
      </c>
      <c r="BV276" s="4">
        <v>0</v>
      </c>
      <c r="BW276" s="4">
        <v>0</v>
      </c>
      <c r="BX276" s="4">
        <v>0</v>
      </c>
    </row>
    <row r="277" spans="1:76" x14ac:dyDescent="0.25">
      <c r="A277" s="2">
        <v>44834</v>
      </c>
      <c r="B277" t="s">
        <v>554</v>
      </c>
      <c r="C277" t="s">
        <v>555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3">
        <v>13800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3">
        <v>9293</v>
      </c>
      <c r="BF277" s="3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</row>
    <row r="278" spans="1:76" x14ac:dyDescent="0.25">
      <c r="A278" s="2">
        <v>44834</v>
      </c>
      <c r="B278" t="s">
        <v>1551</v>
      </c>
      <c r="C278" t="s">
        <v>1552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3">
        <v>0</v>
      </c>
      <c r="BF278" s="3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</row>
    <row r="279" spans="1:76" x14ac:dyDescent="0.25">
      <c r="A279" s="2">
        <v>44834</v>
      </c>
      <c r="B279" t="s">
        <v>556</v>
      </c>
      <c r="C279" t="s">
        <v>557</v>
      </c>
      <c r="D279" s="3">
        <v>1195000</v>
      </c>
      <c r="E279" s="4">
        <v>0</v>
      </c>
      <c r="F279" s="4">
        <v>0</v>
      </c>
      <c r="G279" s="3">
        <v>731177.4</v>
      </c>
      <c r="H279" s="4">
        <v>0</v>
      </c>
      <c r="I279" s="3">
        <v>360000</v>
      </c>
      <c r="J279" s="4">
        <v>0</v>
      </c>
      <c r="K279" s="3">
        <v>575000</v>
      </c>
      <c r="L279" s="3">
        <v>595000</v>
      </c>
      <c r="M279" s="3">
        <v>1115000</v>
      </c>
      <c r="N279" s="3">
        <v>110000</v>
      </c>
      <c r="O279" s="3">
        <v>360000</v>
      </c>
      <c r="P279" s="3">
        <v>130000</v>
      </c>
      <c r="Q279" s="3">
        <v>35000</v>
      </c>
      <c r="R279" s="4">
        <v>0</v>
      </c>
      <c r="S279" s="4">
        <v>0</v>
      </c>
      <c r="T279" s="3">
        <v>295000</v>
      </c>
      <c r="U279" s="3">
        <v>185000</v>
      </c>
      <c r="V279" s="3">
        <v>190000</v>
      </c>
      <c r="W279" s="4">
        <v>0</v>
      </c>
      <c r="X279" s="3">
        <v>95000</v>
      </c>
      <c r="Y279" s="4">
        <v>0</v>
      </c>
      <c r="Z279" s="4">
        <v>0</v>
      </c>
      <c r="AA279" s="3">
        <v>105000</v>
      </c>
      <c r="AB279" s="4">
        <v>0</v>
      </c>
      <c r="AC279" s="3">
        <v>125000</v>
      </c>
      <c r="AD279" s="3">
        <v>195000</v>
      </c>
      <c r="AE279" s="4">
        <v>0</v>
      </c>
      <c r="AF279" s="3">
        <v>120000</v>
      </c>
      <c r="AG279" s="3">
        <v>70000</v>
      </c>
      <c r="AH279" s="4">
        <v>0</v>
      </c>
      <c r="AI279" s="4">
        <v>0</v>
      </c>
      <c r="AJ279" s="4">
        <v>0</v>
      </c>
      <c r="AK279" s="3">
        <v>95000</v>
      </c>
      <c r="AL279" s="3">
        <v>100000</v>
      </c>
      <c r="AM279" s="3">
        <v>55000</v>
      </c>
      <c r="AN279" s="3">
        <v>100000</v>
      </c>
      <c r="AO279" s="3">
        <v>70000</v>
      </c>
      <c r="AP279" s="3">
        <v>55000</v>
      </c>
      <c r="AQ279" s="3">
        <v>60000</v>
      </c>
      <c r="AR279" s="4">
        <v>0</v>
      </c>
      <c r="AS279" s="4">
        <v>0</v>
      </c>
      <c r="AT279" s="3">
        <v>60000</v>
      </c>
      <c r="AU279" s="3">
        <v>90000</v>
      </c>
      <c r="AV279" s="4">
        <v>0</v>
      </c>
      <c r="AW279" s="3">
        <v>95000</v>
      </c>
      <c r="AX279" s="3">
        <v>408500</v>
      </c>
      <c r="AY279" s="3">
        <v>130000</v>
      </c>
      <c r="AZ279" s="3">
        <v>0</v>
      </c>
      <c r="BA279" s="3">
        <v>140000</v>
      </c>
      <c r="BB279" s="3">
        <v>200000</v>
      </c>
      <c r="BC279" s="3">
        <v>0</v>
      </c>
      <c r="BD279" s="4">
        <v>0</v>
      </c>
      <c r="BE279" s="3">
        <v>110000</v>
      </c>
      <c r="BF279" s="3">
        <v>80000</v>
      </c>
      <c r="BG279" s="3">
        <v>45000</v>
      </c>
      <c r="BH279" s="3">
        <v>90000</v>
      </c>
      <c r="BI279" s="3">
        <v>45000</v>
      </c>
      <c r="BJ279" s="3">
        <v>80000</v>
      </c>
      <c r="BK279" s="3">
        <v>105000</v>
      </c>
      <c r="BL279" s="3">
        <v>135000</v>
      </c>
      <c r="BM279" s="4">
        <v>0</v>
      </c>
      <c r="BN279" s="3">
        <v>285000</v>
      </c>
      <c r="BO279" s="3">
        <v>85000</v>
      </c>
      <c r="BP279" s="3">
        <v>70000</v>
      </c>
      <c r="BQ279" s="3">
        <v>75000</v>
      </c>
      <c r="BR279" s="4">
        <v>0</v>
      </c>
      <c r="BS279" s="3">
        <v>20000</v>
      </c>
      <c r="BT279" s="3">
        <v>55000</v>
      </c>
      <c r="BU279" s="3">
        <v>50000</v>
      </c>
      <c r="BV279" s="3">
        <v>90000</v>
      </c>
      <c r="BW279" s="3">
        <v>75000</v>
      </c>
      <c r="BX279" s="3">
        <v>45000</v>
      </c>
    </row>
    <row r="280" spans="1:76" x14ac:dyDescent="0.25">
      <c r="A280" s="2">
        <v>44834</v>
      </c>
      <c r="B280" t="s">
        <v>558</v>
      </c>
      <c r="C280" t="s">
        <v>559</v>
      </c>
      <c r="D280" s="3">
        <v>12932596</v>
      </c>
      <c r="E280" s="3">
        <v>10000000</v>
      </c>
      <c r="F280" s="4">
        <v>0</v>
      </c>
      <c r="G280" s="3">
        <v>6439563</v>
      </c>
      <c r="H280" s="3">
        <v>9961586.3699999992</v>
      </c>
      <c r="I280" s="3">
        <v>5025500</v>
      </c>
      <c r="J280" s="3">
        <v>12350000</v>
      </c>
      <c r="K280" s="3">
        <v>7926775</v>
      </c>
      <c r="L280" s="3">
        <v>3000000</v>
      </c>
      <c r="M280" s="4">
        <v>0</v>
      </c>
      <c r="N280" s="3">
        <v>1793000</v>
      </c>
      <c r="O280" s="3">
        <v>1700000</v>
      </c>
      <c r="P280" s="3">
        <v>2700000</v>
      </c>
      <c r="Q280" s="3">
        <v>731187.5</v>
      </c>
      <c r="R280" s="3">
        <v>10000000</v>
      </c>
      <c r="S280" s="3">
        <v>552400</v>
      </c>
      <c r="T280" s="3">
        <v>1820000</v>
      </c>
      <c r="U280" s="3">
        <v>3729395</v>
      </c>
      <c r="V280" s="3">
        <v>4138711.95</v>
      </c>
      <c r="W280" s="3">
        <v>578615</v>
      </c>
      <c r="X280" s="3">
        <v>1616219.22</v>
      </c>
      <c r="Y280" s="3">
        <v>1078327.23</v>
      </c>
      <c r="Z280" s="4">
        <v>0</v>
      </c>
      <c r="AA280" s="3">
        <v>724179</v>
      </c>
      <c r="AB280" s="4">
        <v>0</v>
      </c>
      <c r="AC280" s="3">
        <v>740792</v>
      </c>
      <c r="AD280" s="3">
        <v>747439</v>
      </c>
      <c r="AE280" s="3">
        <v>1546732</v>
      </c>
      <c r="AF280" s="3">
        <v>900000</v>
      </c>
      <c r="AG280" s="3">
        <v>100000</v>
      </c>
      <c r="AH280" s="3">
        <v>362539.75</v>
      </c>
      <c r="AI280" s="3">
        <v>510084.69</v>
      </c>
      <c r="AJ280" s="3">
        <v>416500</v>
      </c>
      <c r="AK280" s="3">
        <v>1090000</v>
      </c>
      <c r="AL280" s="3">
        <v>740000</v>
      </c>
      <c r="AM280" s="3">
        <v>503448</v>
      </c>
      <c r="AN280" s="3">
        <v>1325326.25</v>
      </c>
      <c r="AO280" s="3">
        <v>858000</v>
      </c>
      <c r="AP280" s="3">
        <v>796292</v>
      </c>
      <c r="AQ280" s="3">
        <v>496746</v>
      </c>
      <c r="AR280" s="3">
        <v>130000</v>
      </c>
      <c r="AS280" s="3">
        <v>13060</v>
      </c>
      <c r="AT280" s="3">
        <v>592237</v>
      </c>
      <c r="AU280" s="3">
        <v>600217.62</v>
      </c>
      <c r="AV280" s="3">
        <v>319040</v>
      </c>
      <c r="AW280" s="3">
        <v>1785245</v>
      </c>
      <c r="AX280" s="3">
        <v>1647220</v>
      </c>
      <c r="AY280" s="4">
        <v>0</v>
      </c>
      <c r="AZ280" s="3">
        <v>726396</v>
      </c>
      <c r="BA280" s="3">
        <v>2177335</v>
      </c>
      <c r="BB280" s="3">
        <v>1605000</v>
      </c>
      <c r="BC280" s="3">
        <v>1234357</v>
      </c>
      <c r="BD280" s="4">
        <v>0</v>
      </c>
      <c r="BE280" s="3">
        <v>471937.98</v>
      </c>
      <c r="BF280" s="3">
        <v>407517.5</v>
      </c>
      <c r="BG280" s="3">
        <v>397335</v>
      </c>
      <c r="BH280" s="3">
        <v>880100</v>
      </c>
      <c r="BI280" s="3">
        <v>373965</v>
      </c>
      <c r="BJ280" s="3">
        <v>391550</v>
      </c>
      <c r="BK280" s="3">
        <v>547750</v>
      </c>
      <c r="BL280" s="3">
        <v>1055842.5</v>
      </c>
      <c r="BM280" s="3">
        <v>813652.5</v>
      </c>
      <c r="BN280" s="3">
        <v>4252477.5</v>
      </c>
      <c r="BO280" s="3">
        <v>464872</v>
      </c>
      <c r="BP280" s="3">
        <v>400000</v>
      </c>
      <c r="BQ280" s="3">
        <v>550463.5</v>
      </c>
      <c r="BR280" s="3">
        <v>431810</v>
      </c>
      <c r="BS280" s="3">
        <v>750896</v>
      </c>
      <c r="BT280" s="3">
        <v>859805.14</v>
      </c>
      <c r="BU280" s="3">
        <v>694120</v>
      </c>
      <c r="BV280" s="3">
        <v>553838</v>
      </c>
      <c r="BW280" s="3">
        <v>546000</v>
      </c>
      <c r="BX280" s="3">
        <v>215832</v>
      </c>
    </row>
    <row r="281" spans="1:76" x14ac:dyDescent="0.25">
      <c r="A281" s="2">
        <v>44834</v>
      </c>
      <c r="B281" t="s">
        <v>560</v>
      </c>
      <c r="C281" t="s">
        <v>561</v>
      </c>
      <c r="D281" s="3">
        <v>4127247</v>
      </c>
      <c r="E281" s="4">
        <v>0</v>
      </c>
      <c r="F281" s="4">
        <v>0</v>
      </c>
      <c r="G281" s="3">
        <v>1378777</v>
      </c>
      <c r="H281" s="3">
        <v>840637.74</v>
      </c>
      <c r="I281" s="3">
        <v>545300</v>
      </c>
      <c r="J281" s="4">
        <v>0</v>
      </c>
      <c r="K281" s="3">
        <v>554560</v>
      </c>
      <c r="L281" s="3">
        <v>440703.24</v>
      </c>
      <c r="M281" s="3">
        <v>0</v>
      </c>
      <c r="N281" s="3">
        <v>331000</v>
      </c>
      <c r="O281" s="3">
        <v>100000</v>
      </c>
      <c r="P281" s="4">
        <v>0</v>
      </c>
      <c r="Q281" s="3">
        <v>45692.5</v>
      </c>
      <c r="R281" s="4">
        <v>0</v>
      </c>
      <c r="S281" s="3">
        <v>48500</v>
      </c>
      <c r="T281" s="3">
        <v>400000</v>
      </c>
      <c r="U281" s="3">
        <v>338768</v>
      </c>
      <c r="V281" s="3">
        <v>154010</v>
      </c>
      <c r="W281" s="3">
        <v>6390</v>
      </c>
      <c r="X281" s="3">
        <v>0</v>
      </c>
      <c r="Y281" s="3">
        <v>35240</v>
      </c>
      <c r="Z281" s="4">
        <v>0</v>
      </c>
      <c r="AA281" s="3">
        <v>51344</v>
      </c>
      <c r="AB281" s="4">
        <v>0</v>
      </c>
      <c r="AC281" s="3">
        <v>5560</v>
      </c>
      <c r="AD281" s="4">
        <v>0</v>
      </c>
      <c r="AE281" s="3">
        <v>241132.5</v>
      </c>
      <c r="AF281" s="3">
        <v>20000</v>
      </c>
      <c r="AG281" s="3">
        <v>900000</v>
      </c>
      <c r="AH281" s="4">
        <v>0</v>
      </c>
      <c r="AI281" s="3">
        <v>12450.75</v>
      </c>
      <c r="AJ281" s="4">
        <v>0</v>
      </c>
      <c r="AK281" s="3">
        <v>60000</v>
      </c>
      <c r="AL281" s="3">
        <v>43000</v>
      </c>
      <c r="AM281" s="3">
        <v>10764</v>
      </c>
      <c r="AN281" s="3">
        <v>256532.25</v>
      </c>
      <c r="AO281" s="3">
        <v>55000</v>
      </c>
      <c r="AP281" s="3">
        <v>40014</v>
      </c>
      <c r="AQ281" s="3">
        <v>11563.5</v>
      </c>
      <c r="AR281" s="3">
        <v>200000</v>
      </c>
      <c r="AS281" s="3">
        <v>10242</v>
      </c>
      <c r="AT281" s="3">
        <v>10044</v>
      </c>
      <c r="AU281" s="3">
        <v>29000</v>
      </c>
      <c r="AV281" s="3">
        <v>52000</v>
      </c>
      <c r="AW281" s="4">
        <v>0</v>
      </c>
      <c r="AX281" s="4">
        <v>0</v>
      </c>
      <c r="AY281" s="4">
        <v>0</v>
      </c>
      <c r="AZ281" s="4">
        <v>0</v>
      </c>
      <c r="BA281" s="3">
        <v>87712</v>
      </c>
      <c r="BB281" s="4">
        <v>0</v>
      </c>
      <c r="BC281" s="3">
        <v>132000</v>
      </c>
      <c r="BD281" s="3">
        <v>800000</v>
      </c>
      <c r="BE281" s="3">
        <v>923132.4</v>
      </c>
      <c r="BF281" s="3">
        <v>16980</v>
      </c>
      <c r="BG281" s="3">
        <v>16200</v>
      </c>
      <c r="BH281" s="3">
        <v>144730</v>
      </c>
      <c r="BI281" s="4">
        <v>0</v>
      </c>
      <c r="BJ281" s="3">
        <v>149640</v>
      </c>
      <c r="BK281" s="3">
        <v>102125</v>
      </c>
      <c r="BL281" s="3">
        <v>156602.5</v>
      </c>
      <c r="BM281" s="3">
        <v>84412.5</v>
      </c>
      <c r="BN281" s="3">
        <v>143520</v>
      </c>
      <c r="BO281" s="3">
        <v>1460</v>
      </c>
      <c r="BP281" s="3">
        <v>6000</v>
      </c>
      <c r="BQ281" s="3">
        <v>139849</v>
      </c>
      <c r="BR281" s="3">
        <v>14765</v>
      </c>
      <c r="BS281" s="3">
        <v>38232</v>
      </c>
      <c r="BT281" s="3">
        <v>160904.45000000001</v>
      </c>
      <c r="BU281" s="4">
        <v>0</v>
      </c>
      <c r="BV281" s="3">
        <v>177501</v>
      </c>
      <c r="BW281" s="3">
        <v>9000</v>
      </c>
      <c r="BX281" s="3">
        <v>1250</v>
      </c>
    </row>
    <row r="282" spans="1:76" x14ac:dyDescent="0.25">
      <c r="A282" s="2">
        <v>44834</v>
      </c>
      <c r="B282" t="s">
        <v>562</v>
      </c>
      <c r="C282" t="s">
        <v>563</v>
      </c>
      <c r="D282" s="4">
        <v>0</v>
      </c>
      <c r="E282" s="4">
        <v>0</v>
      </c>
      <c r="F282" s="3">
        <v>0</v>
      </c>
      <c r="G282" s="4">
        <v>0</v>
      </c>
      <c r="H282" s="4">
        <v>0</v>
      </c>
      <c r="I282" s="4">
        <v>0</v>
      </c>
      <c r="J282" s="4">
        <v>0</v>
      </c>
      <c r="K282" s="3">
        <v>0</v>
      </c>
      <c r="L282" s="3">
        <v>34500</v>
      </c>
      <c r="M282" s="4">
        <v>0</v>
      </c>
      <c r="N282" s="3">
        <v>11000</v>
      </c>
      <c r="O282" s="3">
        <v>3000</v>
      </c>
      <c r="P282" s="4">
        <v>0</v>
      </c>
      <c r="Q282" s="3">
        <v>6000</v>
      </c>
      <c r="R282" s="4">
        <v>0</v>
      </c>
      <c r="S282" s="4">
        <v>0</v>
      </c>
      <c r="T282" s="4">
        <v>0</v>
      </c>
      <c r="U282" s="3">
        <v>60500</v>
      </c>
      <c r="V282" s="3">
        <v>35500</v>
      </c>
      <c r="W282" s="4">
        <v>0</v>
      </c>
      <c r="X282" s="4">
        <v>0</v>
      </c>
      <c r="Y282" s="4">
        <v>0</v>
      </c>
      <c r="Z282" s="4">
        <v>0</v>
      </c>
      <c r="AA282" s="3">
        <v>0</v>
      </c>
      <c r="AB282" s="4">
        <v>0</v>
      </c>
      <c r="AC282" s="4">
        <v>0</v>
      </c>
      <c r="AD282" s="3">
        <v>5000</v>
      </c>
      <c r="AE282" s="4">
        <v>0</v>
      </c>
      <c r="AF282" s="3">
        <v>10966</v>
      </c>
      <c r="AG282" s="3">
        <v>2500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>
        <v>4000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3">
        <v>9000</v>
      </c>
      <c r="AV282" s="4">
        <v>0</v>
      </c>
      <c r="AW282" s="4">
        <v>0</v>
      </c>
      <c r="AX282" s="3">
        <v>170267</v>
      </c>
      <c r="AY282" s="4">
        <v>0</v>
      </c>
      <c r="AZ282" s="3">
        <v>0</v>
      </c>
      <c r="BA282" s="3">
        <v>0</v>
      </c>
      <c r="BB282" s="4">
        <v>0</v>
      </c>
      <c r="BC282" s="3">
        <v>4066.68</v>
      </c>
      <c r="BD282" s="3">
        <v>5931064.8799999999</v>
      </c>
      <c r="BE282" s="4">
        <v>0</v>
      </c>
      <c r="BF282" s="3">
        <v>0</v>
      </c>
      <c r="BG282" s="4">
        <v>0</v>
      </c>
      <c r="BH282" s="3">
        <v>0</v>
      </c>
      <c r="BI282" s="3">
        <v>4500</v>
      </c>
      <c r="BJ282" s="4">
        <v>0</v>
      </c>
      <c r="BK282" s="3">
        <v>84000</v>
      </c>
      <c r="BL282" s="4">
        <v>0</v>
      </c>
      <c r="BM282" s="4">
        <v>0</v>
      </c>
      <c r="BN282" s="3">
        <v>0</v>
      </c>
      <c r="BO282" s="3">
        <v>7000</v>
      </c>
      <c r="BP282" s="4">
        <v>0</v>
      </c>
      <c r="BQ282" s="4">
        <v>0</v>
      </c>
      <c r="BR282" s="4">
        <v>0</v>
      </c>
      <c r="BS282" s="3">
        <v>25452</v>
      </c>
      <c r="BT282" s="4">
        <v>0</v>
      </c>
      <c r="BU282" s="4">
        <v>0</v>
      </c>
      <c r="BV282" s="3">
        <v>21000</v>
      </c>
      <c r="BW282" s="3">
        <v>80000</v>
      </c>
      <c r="BX282" s="3">
        <v>1000</v>
      </c>
    </row>
    <row r="283" spans="1:76" x14ac:dyDescent="0.25">
      <c r="A283" s="2">
        <v>44834</v>
      </c>
      <c r="B283" t="s">
        <v>564</v>
      </c>
      <c r="C283" t="s">
        <v>565</v>
      </c>
      <c r="D283" s="3">
        <v>56833112</v>
      </c>
      <c r="E283" s="3">
        <v>6000000</v>
      </c>
      <c r="F283" s="3">
        <v>0</v>
      </c>
      <c r="G283" s="3">
        <v>23374397.75</v>
      </c>
      <c r="H283" s="3">
        <v>4874720.17</v>
      </c>
      <c r="I283" s="3">
        <v>1450712.4</v>
      </c>
      <c r="J283" s="3">
        <v>5813330.7999999998</v>
      </c>
      <c r="K283" s="3">
        <v>2085046.84</v>
      </c>
      <c r="L283" s="4">
        <v>0</v>
      </c>
      <c r="M283" s="3">
        <v>3230785.94</v>
      </c>
      <c r="N283" s="4">
        <v>0</v>
      </c>
      <c r="O283" s="4">
        <v>0</v>
      </c>
      <c r="P283" s="3">
        <v>5615989.7999999998</v>
      </c>
      <c r="Q283" s="4">
        <v>0</v>
      </c>
      <c r="R283" s="3">
        <v>3071140</v>
      </c>
      <c r="S283" s="4">
        <v>0</v>
      </c>
      <c r="T283" s="3">
        <v>2782817.94</v>
      </c>
      <c r="U283" s="3">
        <v>2100000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3">
        <v>5467185.3099999996</v>
      </c>
      <c r="AC283" s="4">
        <v>0</v>
      </c>
      <c r="AD283" s="3">
        <v>1020000</v>
      </c>
      <c r="AE283" s="3">
        <v>3567000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3">
        <v>361140</v>
      </c>
      <c r="AX283" s="4">
        <v>0</v>
      </c>
      <c r="AY283" s="4">
        <v>0</v>
      </c>
      <c r="AZ283" s="4">
        <v>0</v>
      </c>
      <c r="BA283" s="3">
        <v>572304</v>
      </c>
      <c r="BB283" s="4">
        <v>0</v>
      </c>
      <c r="BC283" s="4">
        <v>0</v>
      </c>
      <c r="BD283" s="3">
        <v>5000000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3">
        <v>1571030.92</v>
      </c>
      <c r="BS283" s="3">
        <v>80662.06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</row>
    <row r="284" spans="1:76" x14ac:dyDescent="0.25">
      <c r="A284" s="2">
        <v>44834</v>
      </c>
      <c r="B284" t="s">
        <v>566</v>
      </c>
      <c r="C284" t="s">
        <v>567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3">
        <v>6662280</v>
      </c>
      <c r="M284" s="3">
        <v>0</v>
      </c>
      <c r="N284" s="3">
        <v>1880300</v>
      </c>
      <c r="O284" s="3">
        <v>3900000</v>
      </c>
      <c r="P284" s="3">
        <v>2374278.75</v>
      </c>
      <c r="Q284" s="3">
        <v>508800</v>
      </c>
      <c r="R284" s="4">
        <v>0</v>
      </c>
      <c r="S284" s="3">
        <v>1036535.4</v>
      </c>
      <c r="T284" s="3">
        <v>1791400</v>
      </c>
      <c r="U284" s="3">
        <v>2878322.2</v>
      </c>
      <c r="V284" s="3">
        <v>1369500</v>
      </c>
      <c r="W284" s="3">
        <v>0</v>
      </c>
      <c r="X284" s="3">
        <v>343200</v>
      </c>
      <c r="Y284" s="3">
        <v>644600</v>
      </c>
      <c r="Z284" s="3">
        <v>12694908</v>
      </c>
      <c r="AA284" s="3">
        <v>650000</v>
      </c>
      <c r="AB284" s="4">
        <v>0</v>
      </c>
      <c r="AC284" s="3">
        <v>2510500</v>
      </c>
      <c r="AD284" s="3">
        <v>2428000</v>
      </c>
      <c r="AE284" s="3">
        <v>742200</v>
      </c>
      <c r="AF284" s="3">
        <v>2374400</v>
      </c>
      <c r="AG284" s="3">
        <v>2351000</v>
      </c>
      <c r="AH284" s="3">
        <v>1032400</v>
      </c>
      <c r="AI284" s="3">
        <v>394300</v>
      </c>
      <c r="AJ284" s="3">
        <v>628700</v>
      </c>
      <c r="AK284" s="3">
        <v>1195000</v>
      </c>
      <c r="AL284" s="3">
        <v>1391200</v>
      </c>
      <c r="AM284" s="3">
        <v>486400</v>
      </c>
      <c r="AN284" s="3">
        <v>723200</v>
      </c>
      <c r="AO284" s="3">
        <v>901000</v>
      </c>
      <c r="AP284" s="3">
        <v>1423500</v>
      </c>
      <c r="AQ284" s="3">
        <v>1099000</v>
      </c>
      <c r="AR284" s="3">
        <v>879400</v>
      </c>
      <c r="AS284" s="3">
        <v>407000</v>
      </c>
      <c r="AT284" s="3">
        <v>444300</v>
      </c>
      <c r="AU284" s="3">
        <v>696600</v>
      </c>
      <c r="AV284" s="3">
        <v>486400</v>
      </c>
      <c r="AW284" s="3">
        <v>1168200</v>
      </c>
      <c r="AX284" s="3">
        <v>759700</v>
      </c>
      <c r="AY284" s="3">
        <v>2502700</v>
      </c>
      <c r="AZ284" s="3">
        <v>0</v>
      </c>
      <c r="BA284" s="3">
        <v>0</v>
      </c>
      <c r="BB284" s="3">
        <v>4927500</v>
      </c>
      <c r="BC284" s="3">
        <v>0</v>
      </c>
      <c r="BD284" s="3">
        <v>0</v>
      </c>
      <c r="BE284" s="3">
        <v>1140145</v>
      </c>
      <c r="BF284" s="3">
        <v>947851</v>
      </c>
      <c r="BG284" s="3">
        <v>443700</v>
      </c>
      <c r="BH284" s="3">
        <v>701600</v>
      </c>
      <c r="BI284" s="3">
        <v>124248.35</v>
      </c>
      <c r="BJ284" s="3">
        <v>153600</v>
      </c>
      <c r="BK284" s="3">
        <v>1449300</v>
      </c>
      <c r="BL284" s="3">
        <v>1277600</v>
      </c>
      <c r="BM284" s="3">
        <v>562200</v>
      </c>
      <c r="BN284" s="3">
        <v>2237000</v>
      </c>
      <c r="BO284" s="3">
        <v>946500</v>
      </c>
      <c r="BP284" s="3">
        <v>353200</v>
      </c>
      <c r="BQ284" s="3">
        <v>501100</v>
      </c>
      <c r="BR284" s="3">
        <v>404500</v>
      </c>
      <c r="BS284" s="3">
        <v>748183.56</v>
      </c>
      <c r="BT284" s="3">
        <v>422337</v>
      </c>
      <c r="BU284" s="3">
        <v>1487100</v>
      </c>
      <c r="BV284" s="3">
        <v>685211.05</v>
      </c>
      <c r="BW284" s="3">
        <v>2100000</v>
      </c>
      <c r="BX284" s="3">
        <v>580800</v>
      </c>
    </row>
    <row r="285" spans="1:76" x14ac:dyDescent="0.25">
      <c r="A285" s="2">
        <v>44834</v>
      </c>
      <c r="B285" t="s">
        <v>568</v>
      </c>
      <c r="C285" t="s">
        <v>569</v>
      </c>
      <c r="D285" s="4">
        <v>0</v>
      </c>
      <c r="E285" s="4">
        <v>0</v>
      </c>
      <c r="F285" s="3">
        <v>0</v>
      </c>
      <c r="G285" s="3">
        <v>1380000</v>
      </c>
      <c r="H285" s="3">
        <v>1188780</v>
      </c>
      <c r="I285" s="3">
        <v>288400</v>
      </c>
      <c r="J285" s="4">
        <v>0</v>
      </c>
      <c r="K285" s="3">
        <v>17712</v>
      </c>
      <c r="L285" s="3">
        <v>7000</v>
      </c>
      <c r="M285" s="3">
        <v>0</v>
      </c>
      <c r="N285" s="3">
        <v>155360</v>
      </c>
      <c r="O285" s="4">
        <v>0</v>
      </c>
      <c r="P285" s="3">
        <v>560550</v>
      </c>
      <c r="Q285" s="4">
        <v>0</v>
      </c>
      <c r="R285" s="4">
        <v>0</v>
      </c>
      <c r="S285" s="4">
        <v>0</v>
      </c>
      <c r="T285" s="3">
        <v>53550</v>
      </c>
      <c r="U285" s="4">
        <v>0</v>
      </c>
      <c r="V285" s="3">
        <v>30060</v>
      </c>
      <c r="W285" s="4">
        <v>0</v>
      </c>
      <c r="X285" s="4">
        <v>0</v>
      </c>
      <c r="Y285" s="3">
        <v>0</v>
      </c>
      <c r="Z285" s="4">
        <v>0</v>
      </c>
      <c r="AA285" s="4">
        <v>0</v>
      </c>
      <c r="AB285" s="3">
        <v>22840</v>
      </c>
      <c r="AC285" s="4">
        <v>0</v>
      </c>
      <c r="AD285" s="4">
        <v>0</v>
      </c>
      <c r="AE285" s="4">
        <v>0</v>
      </c>
      <c r="AF285" s="4">
        <v>0</v>
      </c>
      <c r="AG285" s="3">
        <v>50000</v>
      </c>
      <c r="AH285" s="3">
        <v>54960</v>
      </c>
      <c r="AI285" s="4">
        <v>0</v>
      </c>
      <c r="AJ285" s="4">
        <v>0</v>
      </c>
      <c r="AK285" s="4">
        <v>0</v>
      </c>
      <c r="AL285" s="4">
        <v>0</v>
      </c>
      <c r="AM285" s="3">
        <v>6450</v>
      </c>
      <c r="AN285" s="3">
        <v>30000</v>
      </c>
      <c r="AO285" s="3">
        <v>50400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3">
        <v>240625</v>
      </c>
      <c r="AW285" s="4">
        <v>0</v>
      </c>
      <c r="AX285" s="4">
        <v>0</v>
      </c>
      <c r="AY285" s="3">
        <v>1650000</v>
      </c>
      <c r="AZ285" s="4">
        <v>0</v>
      </c>
      <c r="BA285" s="3">
        <v>14850</v>
      </c>
      <c r="BB285" s="4">
        <v>0</v>
      </c>
      <c r="BC285" s="3">
        <v>898500</v>
      </c>
      <c r="BD285" s="3">
        <v>458250.41</v>
      </c>
      <c r="BE285" s="3">
        <v>303287.5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3">
        <v>28315</v>
      </c>
      <c r="BN285" s="4">
        <v>0</v>
      </c>
      <c r="BO285" s="4">
        <v>0</v>
      </c>
      <c r="BP285" s="3">
        <v>101055</v>
      </c>
      <c r="BQ285" s="3">
        <v>18750</v>
      </c>
      <c r="BR285" s="4">
        <v>0</v>
      </c>
      <c r="BS285" s="3">
        <v>0</v>
      </c>
      <c r="BT285" s="4">
        <v>0</v>
      </c>
      <c r="BU285" s="4">
        <v>0</v>
      </c>
      <c r="BV285" s="4">
        <v>0</v>
      </c>
      <c r="BW285" s="4">
        <v>0</v>
      </c>
      <c r="BX285" s="3">
        <v>38600</v>
      </c>
    </row>
    <row r="286" spans="1:76" x14ac:dyDescent="0.25">
      <c r="A286" s="2">
        <v>44834</v>
      </c>
      <c r="B286" t="s">
        <v>570</v>
      </c>
      <c r="C286" t="s">
        <v>539</v>
      </c>
      <c r="D286" s="3">
        <v>8184272.8899999997</v>
      </c>
      <c r="E286" s="3">
        <v>5620000</v>
      </c>
      <c r="F286" s="4">
        <v>0</v>
      </c>
      <c r="G286" s="3">
        <v>102549.16</v>
      </c>
      <c r="H286" s="3">
        <v>4246642.51</v>
      </c>
      <c r="I286" s="3">
        <v>1762283.23</v>
      </c>
      <c r="J286" s="3">
        <v>4003978.02</v>
      </c>
      <c r="K286" s="4">
        <v>0</v>
      </c>
      <c r="L286" s="3">
        <v>91812.4</v>
      </c>
      <c r="M286" s="3">
        <v>2342519.56</v>
      </c>
      <c r="N286" s="3">
        <v>374954.86</v>
      </c>
      <c r="O286" s="3">
        <v>385388.01</v>
      </c>
      <c r="P286" s="3">
        <v>1758784.04</v>
      </c>
      <c r="Q286" s="3">
        <v>11752.63</v>
      </c>
      <c r="R286" s="3">
        <v>1972306.84</v>
      </c>
      <c r="S286" s="3">
        <v>425471.88</v>
      </c>
      <c r="T286" s="3">
        <v>1305101.3999999999</v>
      </c>
      <c r="U286" s="3">
        <v>1716464.22</v>
      </c>
      <c r="V286" s="3">
        <v>1223678.5</v>
      </c>
      <c r="W286" s="3">
        <v>343449.04</v>
      </c>
      <c r="X286" s="3">
        <v>1172026.96</v>
      </c>
      <c r="Y286" s="3">
        <v>424859.98</v>
      </c>
      <c r="Z286" s="3">
        <v>1045151.09</v>
      </c>
      <c r="AA286" s="3">
        <v>1043864.18</v>
      </c>
      <c r="AB286" s="3">
        <v>1068706.3999999999</v>
      </c>
      <c r="AC286" s="3">
        <v>281151.58</v>
      </c>
      <c r="AD286" s="3">
        <v>386463.72</v>
      </c>
      <c r="AE286" s="3">
        <v>3017.4</v>
      </c>
      <c r="AF286" s="4">
        <v>0</v>
      </c>
      <c r="AG286" s="3">
        <v>297942.71999999997</v>
      </c>
      <c r="AH286" s="3">
        <v>290036.65000000002</v>
      </c>
      <c r="AI286" s="3">
        <v>193002.87</v>
      </c>
      <c r="AJ286" s="3">
        <v>10137.86</v>
      </c>
      <c r="AK286" s="3">
        <v>265864.76</v>
      </c>
      <c r="AL286" s="3">
        <v>588009.37</v>
      </c>
      <c r="AM286" s="3">
        <v>191939.26</v>
      </c>
      <c r="AN286" s="3">
        <v>678189.23</v>
      </c>
      <c r="AO286" s="3">
        <v>237158.53</v>
      </c>
      <c r="AP286" s="3">
        <v>246920.93</v>
      </c>
      <c r="AQ286" s="3">
        <v>200359.81</v>
      </c>
      <c r="AR286" s="3">
        <v>150000</v>
      </c>
      <c r="AS286" s="3">
        <v>185963.29</v>
      </c>
      <c r="AT286" s="3">
        <v>557313.19999999995</v>
      </c>
      <c r="AU286" s="3">
        <v>224807.65</v>
      </c>
      <c r="AV286" s="4">
        <v>0</v>
      </c>
      <c r="AW286" s="4">
        <v>0</v>
      </c>
      <c r="AX286" s="4">
        <v>0</v>
      </c>
      <c r="AY286" s="3">
        <v>474147.15</v>
      </c>
      <c r="AZ286" s="4">
        <v>0</v>
      </c>
      <c r="BA286" s="3">
        <v>1841927.34</v>
      </c>
      <c r="BB286" s="4">
        <v>0</v>
      </c>
      <c r="BC286" s="3">
        <v>4805.26</v>
      </c>
      <c r="BD286" s="3">
        <v>46604.67</v>
      </c>
      <c r="BE286" s="3">
        <v>14506.45</v>
      </c>
      <c r="BF286" s="3">
        <v>115470.14</v>
      </c>
      <c r="BG286" s="3">
        <v>0</v>
      </c>
      <c r="BH286" s="3">
        <v>410997.63</v>
      </c>
      <c r="BI286" s="3">
        <v>64674.28</v>
      </c>
      <c r="BJ286" s="3">
        <v>401414.64</v>
      </c>
      <c r="BK286" s="3">
        <v>461142.57</v>
      </c>
      <c r="BL286" s="3">
        <v>622767.80000000005</v>
      </c>
      <c r="BM286" s="3">
        <v>479467.73</v>
      </c>
      <c r="BN286" s="3">
        <v>642131.18999999994</v>
      </c>
      <c r="BO286" s="3">
        <v>155754.78</v>
      </c>
      <c r="BP286" s="3">
        <v>181421.47</v>
      </c>
      <c r="BQ286" s="3">
        <v>231469.3</v>
      </c>
      <c r="BR286" s="3">
        <v>130328.3</v>
      </c>
      <c r="BS286" s="3">
        <v>173028.81</v>
      </c>
      <c r="BT286" s="3">
        <v>275999.94</v>
      </c>
      <c r="BU286" s="3">
        <v>199660.56</v>
      </c>
      <c r="BV286" s="3">
        <v>148705.73000000001</v>
      </c>
      <c r="BW286" s="3">
        <v>481326.57</v>
      </c>
      <c r="BX286" s="4">
        <v>0</v>
      </c>
    </row>
    <row r="287" spans="1:76" x14ac:dyDescent="0.25">
      <c r="A287" s="2">
        <v>44834</v>
      </c>
      <c r="B287" t="s">
        <v>571</v>
      </c>
      <c r="C287" t="s">
        <v>572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41500</v>
      </c>
      <c r="J287" s="4">
        <v>0</v>
      </c>
      <c r="K287" s="4">
        <v>0</v>
      </c>
      <c r="L287" s="4">
        <v>0</v>
      </c>
      <c r="M287" s="4">
        <v>0</v>
      </c>
      <c r="N287" s="3">
        <v>6500</v>
      </c>
      <c r="O287" s="3">
        <v>14630</v>
      </c>
      <c r="P287" s="4">
        <v>0</v>
      </c>
      <c r="Q287" s="4">
        <v>0</v>
      </c>
      <c r="R287" s="3">
        <v>32934.559999999998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3">
        <v>34775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3">
        <v>40480</v>
      </c>
      <c r="AP287" s="3">
        <v>37520.6</v>
      </c>
      <c r="AQ287" s="4">
        <v>0</v>
      </c>
      <c r="AR287" s="4">
        <v>0</v>
      </c>
      <c r="AS287" s="3">
        <v>268630</v>
      </c>
      <c r="AT287" s="4">
        <v>0</v>
      </c>
      <c r="AU287" s="3">
        <v>17000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3">
        <v>93685.1</v>
      </c>
      <c r="BE287" s="4">
        <v>0</v>
      </c>
      <c r="BF287" s="3">
        <v>25700</v>
      </c>
      <c r="BG287" s="3">
        <v>0</v>
      </c>
      <c r="BH287" s="3">
        <v>0</v>
      </c>
      <c r="BI287" s="3">
        <v>36700</v>
      </c>
      <c r="BJ287" s="4">
        <v>0</v>
      </c>
      <c r="BK287" s="3">
        <v>0</v>
      </c>
      <c r="BL287" s="4">
        <v>0</v>
      </c>
      <c r="BM287" s="4">
        <v>0</v>
      </c>
      <c r="BN287" s="4">
        <v>0</v>
      </c>
      <c r="BO287" s="3">
        <v>26146</v>
      </c>
      <c r="BP287" s="4">
        <v>0</v>
      </c>
      <c r="BQ287" s="4">
        <v>0</v>
      </c>
      <c r="BR287" s="3">
        <v>3300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</row>
    <row r="288" spans="1:76" x14ac:dyDescent="0.25">
      <c r="A288" s="2">
        <v>44834</v>
      </c>
      <c r="B288" t="s">
        <v>573</v>
      </c>
      <c r="C288" t="s">
        <v>574</v>
      </c>
      <c r="D288" s="3">
        <v>91900</v>
      </c>
      <c r="E288" s="4">
        <v>0</v>
      </c>
      <c r="F288" s="4">
        <v>0</v>
      </c>
      <c r="G288" s="3">
        <v>169342.5</v>
      </c>
      <c r="H288" s="4">
        <v>0</v>
      </c>
      <c r="I288" s="3">
        <v>606919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3">
        <v>28000</v>
      </c>
      <c r="P288" s="4">
        <v>0</v>
      </c>
      <c r="Q288" s="3">
        <v>43682.5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3">
        <v>47000</v>
      </c>
      <c r="AH288" s="3">
        <v>109980</v>
      </c>
      <c r="AI288" s="4">
        <v>0</v>
      </c>
      <c r="AJ288" s="3">
        <v>13500</v>
      </c>
      <c r="AK288" s="4">
        <v>0</v>
      </c>
      <c r="AL288" s="4">
        <v>0</v>
      </c>
      <c r="AM288" s="4">
        <v>0</v>
      </c>
      <c r="AN288" s="4">
        <v>0</v>
      </c>
      <c r="AO288" s="3">
        <v>0</v>
      </c>
      <c r="AP288" s="4">
        <v>0</v>
      </c>
      <c r="AQ288" s="4">
        <v>0</v>
      </c>
      <c r="AR288" s="4">
        <v>0</v>
      </c>
      <c r="AS288" s="4">
        <v>0</v>
      </c>
      <c r="AT288" s="3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3">
        <v>59448.13</v>
      </c>
      <c r="BF288" s="4">
        <v>0</v>
      </c>
      <c r="BG288" s="4">
        <v>0</v>
      </c>
      <c r="BH288" s="4">
        <v>0</v>
      </c>
      <c r="BI288" s="3">
        <v>36100</v>
      </c>
      <c r="BJ288" s="4">
        <v>0</v>
      </c>
      <c r="BK288" s="3">
        <v>33964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3">
        <v>91040</v>
      </c>
      <c r="BS288" s="4">
        <v>0</v>
      </c>
      <c r="BT288" s="4">
        <v>0</v>
      </c>
      <c r="BU288" s="4">
        <v>0</v>
      </c>
      <c r="BV288" s="4">
        <v>0</v>
      </c>
      <c r="BW288" s="3">
        <v>43350</v>
      </c>
      <c r="BX288" s="4">
        <v>0</v>
      </c>
    </row>
    <row r="289" spans="1:76" x14ac:dyDescent="0.25">
      <c r="A289" s="2">
        <v>44834</v>
      </c>
      <c r="B289" t="s">
        <v>575</v>
      </c>
      <c r="C289" t="s">
        <v>576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3">
        <v>10267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3">
        <v>224500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3">
        <v>440500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3">
        <v>1560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</row>
    <row r="290" spans="1:76" x14ac:dyDescent="0.25">
      <c r="A290" s="2">
        <v>44834</v>
      </c>
      <c r="B290" t="s">
        <v>577</v>
      </c>
      <c r="C290" t="s">
        <v>578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3">
        <v>575</v>
      </c>
      <c r="O290" s="4">
        <v>0</v>
      </c>
      <c r="P290" s="4">
        <v>0</v>
      </c>
      <c r="Q290" s="4">
        <v>0</v>
      </c>
      <c r="R290" s="3">
        <v>380188</v>
      </c>
      <c r="S290" s="4">
        <v>0</v>
      </c>
      <c r="T290" s="3">
        <v>398180</v>
      </c>
      <c r="U290" s="4">
        <v>0</v>
      </c>
      <c r="V290" s="3">
        <v>114027</v>
      </c>
      <c r="W290" s="4">
        <v>0</v>
      </c>
      <c r="X290" s="3">
        <v>36739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3">
        <v>11300</v>
      </c>
      <c r="AH290" s="3">
        <v>552324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3">
        <v>820868</v>
      </c>
      <c r="AX290" s="4">
        <v>0</v>
      </c>
      <c r="AY290" s="4">
        <v>0</v>
      </c>
      <c r="AZ290" s="4">
        <v>0</v>
      </c>
      <c r="BA290" s="3">
        <v>217001</v>
      </c>
      <c r="BB290" s="4">
        <v>0</v>
      </c>
      <c r="BC290" s="4">
        <v>0</v>
      </c>
      <c r="BD290" s="4">
        <v>0</v>
      </c>
      <c r="BE290" s="3">
        <v>208348</v>
      </c>
      <c r="BF290" s="3">
        <v>0</v>
      </c>
      <c r="BG290" s="4">
        <v>0</v>
      </c>
      <c r="BH290" s="4">
        <v>0</v>
      </c>
      <c r="BI290" s="3">
        <v>30909.5</v>
      </c>
      <c r="BJ290" s="4">
        <v>0</v>
      </c>
      <c r="BK290" s="3">
        <v>0</v>
      </c>
      <c r="BL290" s="4">
        <v>0</v>
      </c>
      <c r="BM290" s="3">
        <v>56645</v>
      </c>
      <c r="BN290" s="4">
        <v>0</v>
      </c>
      <c r="BO290" s="3">
        <v>13926</v>
      </c>
      <c r="BP290" s="4">
        <v>0</v>
      </c>
      <c r="BQ290" s="4">
        <v>0</v>
      </c>
      <c r="BR290" s="3">
        <v>86632.5</v>
      </c>
      <c r="BS290" s="4">
        <v>0</v>
      </c>
      <c r="BT290" s="3">
        <v>13913.25</v>
      </c>
      <c r="BU290" s="3">
        <v>273272</v>
      </c>
      <c r="BV290" s="4">
        <v>0</v>
      </c>
      <c r="BW290" s="4">
        <v>0</v>
      </c>
      <c r="BX290" s="4">
        <v>0</v>
      </c>
    </row>
    <row r="291" spans="1:76" x14ac:dyDescent="0.25">
      <c r="A291" s="2">
        <v>44834</v>
      </c>
      <c r="B291" t="s">
        <v>579</v>
      </c>
      <c r="C291" t="s">
        <v>580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3">
        <v>471954.6</v>
      </c>
      <c r="T291" s="3">
        <v>122582.53</v>
      </c>
      <c r="U291" s="3">
        <v>958577.8</v>
      </c>
      <c r="V291" s="3">
        <v>691903.23</v>
      </c>
      <c r="W291" s="4">
        <v>0</v>
      </c>
      <c r="X291" s="3">
        <v>775693.54</v>
      </c>
      <c r="Y291" s="3">
        <v>-66.599999999999994</v>
      </c>
      <c r="Z291" s="4">
        <v>0</v>
      </c>
      <c r="AA291" s="4">
        <v>0</v>
      </c>
      <c r="AB291" s="3">
        <v>916466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3">
        <v>269750</v>
      </c>
      <c r="AJ291" s="4">
        <v>0</v>
      </c>
      <c r="AK291" s="3">
        <v>0</v>
      </c>
      <c r="AL291" s="3">
        <v>2037280</v>
      </c>
      <c r="AM291" s="4">
        <v>0</v>
      </c>
      <c r="AN291" s="4">
        <v>0</v>
      </c>
      <c r="AO291" s="4">
        <v>0</v>
      </c>
      <c r="AP291" s="3">
        <v>0</v>
      </c>
      <c r="AQ291" s="3">
        <v>24</v>
      </c>
      <c r="AR291" s="4">
        <v>0</v>
      </c>
      <c r="AS291" s="3">
        <v>284250</v>
      </c>
      <c r="AT291" s="4">
        <v>0</v>
      </c>
      <c r="AU291" s="3">
        <v>7820</v>
      </c>
      <c r="AV291" s="3">
        <v>1100</v>
      </c>
      <c r="AW291" s="4">
        <v>0</v>
      </c>
      <c r="AX291" s="3">
        <v>11029875</v>
      </c>
      <c r="AY291" s="3">
        <v>4359.93</v>
      </c>
      <c r="AZ291" s="4">
        <v>0</v>
      </c>
      <c r="BA291" s="4">
        <v>0</v>
      </c>
      <c r="BB291" s="4">
        <v>0</v>
      </c>
      <c r="BC291" s="3">
        <v>196414.04</v>
      </c>
      <c r="BD291" s="4">
        <v>0</v>
      </c>
      <c r="BE291" s="3">
        <v>29303.88</v>
      </c>
      <c r="BF291" s="3">
        <v>58060.14</v>
      </c>
      <c r="BG291" s="3">
        <v>0</v>
      </c>
      <c r="BH291" s="3">
        <v>0</v>
      </c>
      <c r="BI291" s="3">
        <v>210</v>
      </c>
      <c r="BJ291" s="4">
        <v>0</v>
      </c>
      <c r="BK291" s="3">
        <v>323372.42</v>
      </c>
      <c r="BL291" s="3">
        <v>589583.22</v>
      </c>
      <c r="BM291" s="3">
        <v>492138.17</v>
      </c>
      <c r="BN291" s="4">
        <v>0</v>
      </c>
      <c r="BO291" s="3">
        <v>52107</v>
      </c>
      <c r="BP291" s="3">
        <v>0</v>
      </c>
      <c r="BQ291" s="3">
        <v>367760</v>
      </c>
      <c r="BR291" s="3">
        <v>115700.09</v>
      </c>
      <c r="BS291" s="4">
        <v>0</v>
      </c>
      <c r="BT291" s="4">
        <v>0</v>
      </c>
      <c r="BU291" s="4">
        <v>0</v>
      </c>
      <c r="BV291" s="3">
        <v>744966.37</v>
      </c>
      <c r="BW291" s="3">
        <v>346775.77</v>
      </c>
      <c r="BX291" s="4">
        <v>0</v>
      </c>
    </row>
    <row r="292" spans="1:76" x14ac:dyDescent="0.25">
      <c r="A292" s="2">
        <v>44834</v>
      </c>
      <c r="B292" t="s">
        <v>581</v>
      </c>
      <c r="C292" t="s">
        <v>582</v>
      </c>
      <c r="D292" s="4">
        <v>0</v>
      </c>
      <c r="E292" s="4">
        <v>0</v>
      </c>
      <c r="F292" s="3">
        <v>1212500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3">
        <v>5836000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3">
        <v>30000</v>
      </c>
      <c r="AA292" s="4">
        <v>0</v>
      </c>
      <c r="AB292" s="4">
        <v>0</v>
      </c>
      <c r="AC292" s="4">
        <v>0</v>
      </c>
      <c r="AD292" s="4">
        <v>0</v>
      </c>
      <c r="AE292" s="3">
        <v>0</v>
      </c>
      <c r="AF292" s="4">
        <v>0</v>
      </c>
      <c r="AG292" s="4">
        <v>0</v>
      </c>
      <c r="AH292" s="3">
        <v>0</v>
      </c>
      <c r="AI292" s="4">
        <v>0</v>
      </c>
      <c r="AJ292" s="3">
        <v>405000</v>
      </c>
      <c r="AK292" s="3">
        <v>0</v>
      </c>
      <c r="AL292" s="3">
        <v>1654500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3">
        <v>49000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3">
        <v>0</v>
      </c>
      <c r="BF292" s="4">
        <v>0</v>
      </c>
      <c r="BG292" s="4">
        <v>0</v>
      </c>
      <c r="BH292" s="4">
        <v>0</v>
      </c>
      <c r="BI292" s="3">
        <v>0</v>
      </c>
      <c r="BJ292" s="3">
        <v>135500</v>
      </c>
      <c r="BK292" s="4">
        <v>0</v>
      </c>
      <c r="BL292" s="3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</row>
    <row r="293" spans="1:76" x14ac:dyDescent="0.25">
      <c r="A293" s="2">
        <v>44834</v>
      </c>
      <c r="B293" t="s">
        <v>583</v>
      </c>
      <c r="C293" t="s">
        <v>584</v>
      </c>
      <c r="D293" s="3">
        <v>0</v>
      </c>
      <c r="E293" s="3">
        <v>4192741.67</v>
      </c>
      <c r="F293" s="4">
        <v>0</v>
      </c>
      <c r="G293" s="3">
        <v>684351.5</v>
      </c>
      <c r="H293" s="3">
        <v>7451477</v>
      </c>
      <c r="I293" s="3">
        <v>151500</v>
      </c>
      <c r="J293" s="3">
        <v>0</v>
      </c>
      <c r="K293" s="3">
        <v>0</v>
      </c>
      <c r="L293" s="3">
        <v>2162261.2200000002</v>
      </c>
      <c r="M293" s="3">
        <v>356094.11</v>
      </c>
      <c r="N293" s="3">
        <v>314172</v>
      </c>
      <c r="O293" s="3">
        <v>2274691.9300000002</v>
      </c>
      <c r="P293" s="3">
        <v>10603445.5</v>
      </c>
      <c r="Q293" s="3">
        <v>2058128.07</v>
      </c>
      <c r="R293" s="3">
        <v>31068704.739999998</v>
      </c>
      <c r="S293" s="3">
        <v>3188160.5</v>
      </c>
      <c r="T293" s="3">
        <v>2384501.63</v>
      </c>
      <c r="U293" s="3">
        <v>2869750.65</v>
      </c>
      <c r="V293" s="3">
        <v>39529817.649999999</v>
      </c>
      <c r="W293" s="3">
        <v>578960</v>
      </c>
      <c r="X293" s="3">
        <v>14050401.189999999</v>
      </c>
      <c r="Y293" s="3">
        <v>1072103.71</v>
      </c>
      <c r="Z293" s="3">
        <v>1933897.61</v>
      </c>
      <c r="AA293" s="3">
        <v>312105.32</v>
      </c>
      <c r="AB293" s="3">
        <v>4418046.72</v>
      </c>
      <c r="AC293" s="3">
        <v>1086389.23</v>
      </c>
      <c r="AD293" s="3">
        <v>2408104.4300000002</v>
      </c>
      <c r="AE293" s="3">
        <v>2522340.25</v>
      </c>
      <c r="AF293" s="3">
        <v>0</v>
      </c>
      <c r="AG293" s="3">
        <v>969500</v>
      </c>
      <c r="AH293" s="4">
        <v>0</v>
      </c>
      <c r="AI293" s="4">
        <v>0</v>
      </c>
      <c r="AJ293" s="4">
        <v>0</v>
      </c>
      <c r="AK293" s="3">
        <v>1422500</v>
      </c>
      <c r="AL293" s="4">
        <v>0</v>
      </c>
      <c r="AM293" s="3">
        <v>8250</v>
      </c>
      <c r="AN293" s="3">
        <v>1263500</v>
      </c>
      <c r="AO293" s="3">
        <v>5000</v>
      </c>
      <c r="AP293" s="3">
        <v>316500</v>
      </c>
      <c r="AQ293" s="3">
        <v>899000</v>
      </c>
      <c r="AR293" s="3">
        <v>2330944.79</v>
      </c>
      <c r="AS293" s="3">
        <v>2221633.41</v>
      </c>
      <c r="AT293" s="3">
        <v>2310177.2000000002</v>
      </c>
      <c r="AU293" s="3">
        <v>2297529</v>
      </c>
      <c r="AV293" s="3">
        <v>24501</v>
      </c>
      <c r="AW293" s="3">
        <v>3230634.42</v>
      </c>
      <c r="AX293" s="3">
        <v>530279</v>
      </c>
      <c r="AY293" s="3">
        <v>9090751.1500000004</v>
      </c>
      <c r="AZ293" s="3">
        <v>1179973.2</v>
      </c>
      <c r="BA293" s="3">
        <v>2340520.38</v>
      </c>
      <c r="BB293" s="3">
        <v>1088782.25</v>
      </c>
      <c r="BC293" s="3">
        <v>1816427.47</v>
      </c>
      <c r="BD293" s="3">
        <v>4135091.5</v>
      </c>
      <c r="BE293" s="3">
        <v>227147</v>
      </c>
      <c r="BF293" s="3">
        <v>212971.58</v>
      </c>
      <c r="BG293" s="3">
        <v>18124</v>
      </c>
      <c r="BH293" s="3">
        <v>301765.78000000003</v>
      </c>
      <c r="BI293" s="3">
        <v>952034</v>
      </c>
      <c r="BJ293" s="3">
        <v>4107022.69</v>
      </c>
      <c r="BK293" s="3">
        <v>2424277.94</v>
      </c>
      <c r="BL293" s="3">
        <v>911619.64</v>
      </c>
      <c r="BM293" s="3">
        <v>1298648.21</v>
      </c>
      <c r="BN293" s="3">
        <v>3927008.7</v>
      </c>
      <c r="BO293" s="3">
        <v>197811.61</v>
      </c>
      <c r="BP293" s="3">
        <v>318397.8</v>
      </c>
      <c r="BQ293" s="3">
        <v>12815.03</v>
      </c>
      <c r="BR293" s="3">
        <v>817200.17</v>
      </c>
      <c r="BS293" s="4">
        <v>0</v>
      </c>
      <c r="BT293" s="3">
        <v>365580.98</v>
      </c>
      <c r="BU293" s="4">
        <v>0</v>
      </c>
      <c r="BV293" s="3">
        <v>779689.2</v>
      </c>
      <c r="BW293" s="4">
        <v>0</v>
      </c>
      <c r="BX293" s="3">
        <v>231677.5</v>
      </c>
    </row>
    <row r="294" spans="1:76" x14ac:dyDescent="0.25">
      <c r="A294" s="2">
        <v>44834</v>
      </c>
      <c r="B294" t="s">
        <v>585</v>
      </c>
      <c r="C294" t="s">
        <v>586</v>
      </c>
      <c r="D294" s="4">
        <v>0</v>
      </c>
      <c r="E294" s="3">
        <v>78090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3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3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</row>
    <row r="295" spans="1:76" x14ac:dyDescent="0.25">
      <c r="A295" s="2">
        <v>44834</v>
      </c>
      <c r="B295" t="s">
        <v>587</v>
      </c>
      <c r="C295" t="s">
        <v>588</v>
      </c>
      <c r="D295" s="3">
        <v>48</v>
      </c>
      <c r="E295" s="4">
        <v>0</v>
      </c>
      <c r="F295" s="3">
        <v>18000</v>
      </c>
      <c r="G295" s="3">
        <v>27161325.050000001</v>
      </c>
      <c r="H295" s="4">
        <v>0</v>
      </c>
      <c r="I295" s="3">
        <v>112902</v>
      </c>
      <c r="J295" s="4">
        <v>0</v>
      </c>
      <c r="K295" s="3">
        <v>1424842.3</v>
      </c>
      <c r="L295" s="4">
        <v>0</v>
      </c>
      <c r="M295" s="3">
        <v>488576</v>
      </c>
      <c r="N295" s="3">
        <v>4008294.81</v>
      </c>
      <c r="O295" s="3">
        <v>0</v>
      </c>
      <c r="P295" s="4">
        <v>0</v>
      </c>
      <c r="Q295" s="3">
        <v>486000</v>
      </c>
      <c r="R295" s="4">
        <v>0</v>
      </c>
      <c r="S295" s="4">
        <v>0</v>
      </c>
      <c r="T295" s="4">
        <v>0</v>
      </c>
      <c r="U295" s="3">
        <v>108150.2</v>
      </c>
      <c r="V295" s="4">
        <v>0</v>
      </c>
      <c r="W295" s="4">
        <v>0</v>
      </c>
      <c r="X295" s="4">
        <v>0</v>
      </c>
      <c r="Y295" s="3">
        <v>0</v>
      </c>
      <c r="Z295" s="4">
        <v>0</v>
      </c>
      <c r="AA295" s="4">
        <v>0</v>
      </c>
      <c r="AB295" s="3">
        <v>63700</v>
      </c>
      <c r="AC295" s="4">
        <v>0</v>
      </c>
      <c r="AD295" s="4">
        <v>0</v>
      </c>
      <c r="AE295" s="3">
        <v>0</v>
      </c>
      <c r="AF295" s="4">
        <v>0</v>
      </c>
      <c r="AG295" s="4">
        <v>0</v>
      </c>
      <c r="AH295" s="3">
        <v>0</v>
      </c>
      <c r="AI295" s="3">
        <v>0</v>
      </c>
      <c r="AJ295" s="3">
        <v>0</v>
      </c>
      <c r="AK295" s="4">
        <v>0</v>
      </c>
      <c r="AL295" s="3">
        <v>10000</v>
      </c>
      <c r="AM295" s="3">
        <v>85500</v>
      </c>
      <c r="AN295" s="3">
        <v>1864320</v>
      </c>
      <c r="AO295" s="3">
        <v>64013.08</v>
      </c>
      <c r="AP295" s="4">
        <v>0</v>
      </c>
      <c r="AQ295" s="4">
        <v>0</v>
      </c>
      <c r="AR295" s="4">
        <v>0</v>
      </c>
      <c r="AS295" s="4">
        <v>0</v>
      </c>
      <c r="AT295" s="3">
        <v>0</v>
      </c>
      <c r="AU295" s="3">
        <v>30890</v>
      </c>
      <c r="AV295" s="4">
        <v>0</v>
      </c>
      <c r="AW295" s="3">
        <v>42300</v>
      </c>
      <c r="AX295" s="4">
        <v>0</v>
      </c>
      <c r="AY295" s="4">
        <v>0</v>
      </c>
      <c r="AZ295" s="4">
        <v>0</v>
      </c>
      <c r="BA295" s="3">
        <v>177830</v>
      </c>
      <c r="BB295" s="3">
        <v>25545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3">
        <v>0</v>
      </c>
      <c r="BL295" s="3">
        <v>0</v>
      </c>
      <c r="BM295" s="4">
        <v>0</v>
      </c>
      <c r="BN295" s="3">
        <v>1382429.69</v>
      </c>
      <c r="BO295" s="3">
        <v>0</v>
      </c>
      <c r="BP295" s="4">
        <v>0</v>
      </c>
      <c r="BQ295" s="3">
        <v>0</v>
      </c>
      <c r="BR295" s="4">
        <v>0</v>
      </c>
      <c r="BS295" s="4">
        <v>0</v>
      </c>
      <c r="BT295" s="4">
        <v>0</v>
      </c>
      <c r="BU295" s="4">
        <v>0</v>
      </c>
      <c r="BV295" s="3">
        <v>0</v>
      </c>
      <c r="BW295" s="4">
        <v>0</v>
      </c>
      <c r="BX295" s="3">
        <v>5482</v>
      </c>
    </row>
    <row r="296" spans="1:76" x14ac:dyDescent="0.25">
      <c r="A296" s="2">
        <v>44834</v>
      </c>
      <c r="B296" t="s">
        <v>589</v>
      </c>
      <c r="C296" t="s">
        <v>590</v>
      </c>
      <c r="D296" s="3">
        <v>1588760</v>
      </c>
      <c r="E296" s="4">
        <v>0</v>
      </c>
      <c r="F296" s="4">
        <v>0</v>
      </c>
      <c r="G296" s="3">
        <v>4041875.11</v>
      </c>
      <c r="H296" s="4">
        <v>0</v>
      </c>
      <c r="I296" s="4">
        <v>0</v>
      </c>
      <c r="J296" s="4">
        <v>0</v>
      </c>
      <c r="K296" s="3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>
        <v>122331.79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3">
        <v>165000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>
        <v>6600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3">
        <v>200000</v>
      </c>
      <c r="BD296" s="3">
        <v>381718</v>
      </c>
      <c r="BE296" s="4">
        <v>0</v>
      </c>
      <c r="BF296" s="4">
        <v>0</v>
      </c>
      <c r="BG296" s="4">
        <v>0</v>
      </c>
      <c r="BH296" s="3">
        <v>521283</v>
      </c>
      <c r="BI296" s="4">
        <v>0</v>
      </c>
      <c r="BJ296" s="4">
        <v>0</v>
      </c>
      <c r="BK296" s="3">
        <v>0</v>
      </c>
      <c r="BL296" s="3">
        <v>0</v>
      </c>
      <c r="BM296" s="3">
        <v>0</v>
      </c>
      <c r="BN296" s="4">
        <v>0</v>
      </c>
      <c r="BO296" s="4">
        <v>0</v>
      </c>
      <c r="BP296" s="3">
        <v>83820</v>
      </c>
      <c r="BQ296" s="4">
        <v>0</v>
      </c>
      <c r="BR296" s="3">
        <v>100000</v>
      </c>
      <c r="BS296" s="4">
        <v>0</v>
      </c>
      <c r="BT296" s="4">
        <v>0</v>
      </c>
      <c r="BU296" s="4">
        <v>0</v>
      </c>
      <c r="BV296" s="3">
        <v>0</v>
      </c>
      <c r="BW296" s="3">
        <v>9089556.5</v>
      </c>
      <c r="BX296" s="3">
        <v>247950.02</v>
      </c>
    </row>
    <row r="297" spans="1:76" x14ac:dyDescent="0.25">
      <c r="A297" s="2">
        <v>44834</v>
      </c>
      <c r="B297" t="s">
        <v>591</v>
      </c>
      <c r="C297" t="s">
        <v>592</v>
      </c>
      <c r="D297" s="3">
        <v>0</v>
      </c>
      <c r="E297" s="4">
        <v>0</v>
      </c>
      <c r="F297" s="3">
        <v>0</v>
      </c>
      <c r="G297" s="3">
        <v>27814.6</v>
      </c>
      <c r="H297" s="3">
        <v>167490.53</v>
      </c>
      <c r="I297" s="3">
        <v>0</v>
      </c>
      <c r="J297" s="3">
        <v>370184.84</v>
      </c>
      <c r="K297" s="3">
        <v>0</v>
      </c>
      <c r="L297" s="3">
        <v>1149033.8500000001</v>
      </c>
      <c r="M297" s="3">
        <v>662601.99</v>
      </c>
      <c r="N297" s="3">
        <v>201786.34</v>
      </c>
      <c r="O297" s="3">
        <v>0</v>
      </c>
      <c r="P297" s="3">
        <v>0</v>
      </c>
      <c r="Q297" s="4">
        <v>0</v>
      </c>
      <c r="R297" s="3">
        <v>20760.189999999999</v>
      </c>
      <c r="S297" s="3">
        <v>53576.26</v>
      </c>
      <c r="T297" s="3">
        <v>30979.16</v>
      </c>
      <c r="U297" s="3">
        <v>194801.3</v>
      </c>
      <c r="V297" s="3">
        <v>843281.18</v>
      </c>
      <c r="W297" s="4">
        <v>0</v>
      </c>
      <c r="X297" s="3">
        <v>21377.15</v>
      </c>
      <c r="Y297" s="3">
        <v>30746.81</v>
      </c>
      <c r="Z297" s="3">
        <v>118992.59</v>
      </c>
      <c r="AA297" s="3">
        <v>223598.66</v>
      </c>
      <c r="AB297" s="3">
        <v>620745.6</v>
      </c>
      <c r="AC297" s="3">
        <v>0</v>
      </c>
      <c r="AD297" s="3">
        <v>47818</v>
      </c>
      <c r="AE297" s="4">
        <v>0</v>
      </c>
      <c r="AF297" s="3">
        <v>0</v>
      </c>
      <c r="AG297" s="3">
        <v>113103.05</v>
      </c>
      <c r="AH297" s="3">
        <v>10538.34</v>
      </c>
      <c r="AI297" s="3">
        <v>1600</v>
      </c>
      <c r="AJ297" s="3">
        <v>8107.15</v>
      </c>
      <c r="AK297" s="3">
        <v>122273.46</v>
      </c>
      <c r="AL297" s="3">
        <v>0</v>
      </c>
      <c r="AM297" s="3">
        <v>19133.169999999998</v>
      </c>
      <c r="AN297" s="3">
        <v>43730.81</v>
      </c>
      <c r="AO297" s="3">
        <v>65203.3</v>
      </c>
      <c r="AP297" s="3">
        <v>48040.84</v>
      </c>
      <c r="AQ297" s="3">
        <v>0</v>
      </c>
      <c r="AR297" s="4">
        <v>0</v>
      </c>
      <c r="AS297" s="3">
        <v>0</v>
      </c>
      <c r="AT297" s="3">
        <v>817651.35</v>
      </c>
      <c r="AU297" s="3">
        <v>139600.57</v>
      </c>
      <c r="AV297" s="3">
        <v>38480.94</v>
      </c>
      <c r="AW297" s="3">
        <v>48514.09</v>
      </c>
      <c r="AX297" s="4">
        <v>0</v>
      </c>
      <c r="AY297" s="4">
        <v>0</v>
      </c>
      <c r="AZ297" s="4">
        <v>0</v>
      </c>
      <c r="BA297" s="3">
        <v>46680.36</v>
      </c>
      <c r="BB297" s="4">
        <v>0</v>
      </c>
      <c r="BC297" s="3">
        <v>196310.9</v>
      </c>
      <c r="BD297" s="3">
        <v>41026.769999999997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3">
        <v>2333142.2200000002</v>
      </c>
      <c r="BO297" s="3">
        <v>68068.820000000007</v>
      </c>
      <c r="BP297" s="4">
        <v>0</v>
      </c>
      <c r="BQ297" s="4">
        <v>0</v>
      </c>
      <c r="BR297" s="3">
        <v>7757.29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</row>
    <row r="298" spans="1:76" x14ac:dyDescent="0.25">
      <c r="A298" s="2">
        <v>44834</v>
      </c>
      <c r="B298" t="s">
        <v>593</v>
      </c>
      <c r="C298" t="s">
        <v>594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5515.77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3">
        <v>0</v>
      </c>
      <c r="T298" s="4">
        <v>0</v>
      </c>
      <c r="U298" s="3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3">
        <v>35620.15</v>
      </c>
      <c r="AC298" s="4">
        <v>0</v>
      </c>
      <c r="AD298" s="4">
        <v>0</v>
      </c>
      <c r="AE298" s="4">
        <v>0</v>
      </c>
      <c r="AF298" s="4">
        <v>0</v>
      </c>
      <c r="AG298" s="3">
        <v>1610.86</v>
      </c>
      <c r="AH298" s="4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  <c r="AP298" s="3">
        <v>1700.38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3">
        <v>386</v>
      </c>
      <c r="BD298" s="3">
        <v>4500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3">
        <v>0</v>
      </c>
      <c r="BM298" s="4">
        <v>0</v>
      </c>
      <c r="BN298" s="4">
        <v>0</v>
      </c>
      <c r="BO298" s="4">
        <v>0</v>
      </c>
      <c r="BP298" s="3">
        <v>20879.150000000001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3">
        <v>8000</v>
      </c>
      <c r="BW298" s="4">
        <v>0</v>
      </c>
      <c r="BX298" s="4">
        <v>0</v>
      </c>
    </row>
    <row r="299" spans="1:76" x14ac:dyDescent="0.25">
      <c r="A299" s="2">
        <v>44834</v>
      </c>
      <c r="B299" t="s">
        <v>595</v>
      </c>
      <c r="C299" t="s">
        <v>596</v>
      </c>
      <c r="D299" s="3">
        <v>23237758.73</v>
      </c>
      <c r="E299" s="3">
        <v>1950151.21</v>
      </c>
      <c r="F299" s="3">
        <v>68037059.319999993</v>
      </c>
      <c r="G299" s="3">
        <v>16235</v>
      </c>
      <c r="H299" s="3">
        <v>1716.08</v>
      </c>
      <c r="I299" s="3">
        <v>225300</v>
      </c>
      <c r="J299" s="3">
        <v>78343043.159999996</v>
      </c>
      <c r="K299" s="3">
        <v>1168306.3400000001</v>
      </c>
      <c r="L299" s="4">
        <v>0</v>
      </c>
      <c r="M299" s="3">
        <v>195000</v>
      </c>
      <c r="N299" s="3">
        <v>0</v>
      </c>
      <c r="O299" s="3">
        <v>75000</v>
      </c>
      <c r="P299" s="3">
        <v>0</v>
      </c>
      <c r="Q299" s="3">
        <v>0</v>
      </c>
      <c r="R299" s="3">
        <v>87100</v>
      </c>
      <c r="S299" s="4">
        <v>0</v>
      </c>
      <c r="T299" s="4">
        <v>0</v>
      </c>
      <c r="U299" s="3">
        <v>16906.39</v>
      </c>
      <c r="V299" s="3">
        <v>0</v>
      </c>
      <c r="W299" s="4">
        <v>0</v>
      </c>
      <c r="X299" s="4">
        <v>0</v>
      </c>
      <c r="Y299" s="3">
        <v>0</v>
      </c>
      <c r="Z299" s="3">
        <v>578644.80000000005</v>
      </c>
      <c r="AA299" s="3">
        <v>163430.85999999999</v>
      </c>
      <c r="AB299" s="3">
        <v>140000</v>
      </c>
      <c r="AC299" s="4">
        <v>0</v>
      </c>
      <c r="AD299" s="3">
        <v>132802.63</v>
      </c>
      <c r="AE299" s="3">
        <v>1081446.1000000001</v>
      </c>
      <c r="AF299" s="4">
        <v>0</v>
      </c>
      <c r="AG299" s="3">
        <v>10000</v>
      </c>
      <c r="AH299" s="3">
        <v>84951</v>
      </c>
      <c r="AI299" s="3">
        <v>10000</v>
      </c>
      <c r="AJ299" s="3">
        <v>47380</v>
      </c>
      <c r="AK299" s="3">
        <v>294500</v>
      </c>
      <c r="AL299" s="4">
        <v>0</v>
      </c>
      <c r="AM299" s="3">
        <v>29611.39</v>
      </c>
      <c r="AN299" s="3">
        <v>5219785</v>
      </c>
      <c r="AO299" s="3">
        <v>30000</v>
      </c>
      <c r="AP299" s="3">
        <v>0</v>
      </c>
      <c r="AQ299" s="3">
        <v>73994</v>
      </c>
      <c r="AR299" s="4">
        <v>0</v>
      </c>
      <c r="AS299" s="3">
        <v>40000</v>
      </c>
      <c r="AT299" s="3">
        <v>27501.09</v>
      </c>
      <c r="AU299" s="3">
        <v>48630.55</v>
      </c>
      <c r="AV299" s="4">
        <v>0</v>
      </c>
      <c r="AW299" s="4">
        <v>0</v>
      </c>
      <c r="AX299" s="4">
        <v>0</v>
      </c>
      <c r="AY299" s="3">
        <v>1550900.85</v>
      </c>
      <c r="AZ299" s="3">
        <v>120948.21</v>
      </c>
      <c r="BA299" s="3">
        <v>858840.87</v>
      </c>
      <c r="BB299" s="3">
        <v>73119.990000000005</v>
      </c>
      <c r="BC299" s="3">
        <v>285623.11</v>
      </c>
      <c r="BD299" s="3">
        <v>4626734.68</v>
      </c>
      <c r="BE299" s="3">
        <v>248242</v>
      </c>
      <c r="BF299" s="3">
        <v>370300</v>
      </c>
      <c r="BG299" s="3">
        <v>0</v>
      </c>
      <c r="BH299" s="3">
        <v>535111.92000000004</v>
      </c>
      <c r="BI299" s="3">
        <v>50</v>
      </c>
      <c r="BJ299" s="3">
        <v>227212.59</v>
      </c>
      <c r="BK299" s="3">
        <v>56111.18</v>
      </c>
      <c r="BL299" s="3">
        <v>379603.25</v>
      </c>
      <c r="BM299" s="3">
        <v>160695.67000000001</v>
      </c>
      <c r="BN299" s="3">
        <v>1933829.52</v>
      </c>
      <c r="BO299" s="4">
        <v>0</v>
      </c>
      <c r="BP299" s="3">
        <v>1010000</v>
      </c>
      <c r="BQ299" s="3">
        <v>2265915.39</v>
      </c>
      <c r="BR299" s="4">
        <v>0</v>
      </c>
      <c r="BS299" s="4">
        <v>0</v>
      </c>
      <c r="BT299" s="4">
        <v>0</v>
      </c>
      <c r="BU299" s="4">
        <v>0</v>
      </c>
      <c r="BV299" s="3">
        <v>59835</v>
      </c>
      <c r="BW299" s="3">
        <v>463102.86</v>
      </c>
      <c r="BX299" s="3">
        <v>250972</v>
      </c>
    </row>
    <row r="300" spans="1:76" x14ac:dyDescent="0.25">
      <c r="A300" s="2">
        <v>44834</v>
      </c>
      <c r="B300" t="s">
        <v>597</v>
      </c>
      <c r="C300" t="s">
        <v>598</v>
      </c>
      <c r="D300" s="4">
        <v>0</v>
      </c>
      <c r="E300" s="3">
        <v>833107.5</v>
      </c>
      <c r="F300" s="4">
        <v>0</v>
      </c>
      <c r="G300" s="4">
        <v>0</v>
      </c>
      <c r="H300" s="4">
        <v>0</v>
      </c>
      <c r="I300" s="3">
        <v>81637.95</v>
      </c>
      <c r="J300" s="3">
        <v>75568</v>
      </c>
      <c r="K300" s="3">
        <v>13000</v>
      </c>
      <c r="L300" s="4">
        <v>0</v>
      </c>
      <c r="M300" s="3">
        <v>481104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3">
        <v>0</v>
      </c>
      <c r="T300" s="4">
        <v>0</v>
      </c>
      <c r="U300" s="3">
        <v>0</v>
      </c>
      <c r="V300" s="4">
        <v>0</v>
      </c>
      <c r="W300" s="4">
        <v>0</v>
      </c>
      <c r="X300" s="4">
        <v>0</v>
      </c>
      <c r="Y300" s="4">
        <v>0</v>
      </c>
      <c r="Z300" s="3">
        <v>327859.78999999998</v>
      </c>
      <c r="AA300" s="4">
        <v>0</v>
      </c>
      <c r="AB300" s="3">
        <v>933386.05</v>
      </c>
      <c r="AC300" s="3">
        <v>79121</v>
      </c>
      <c r="AD300" s="4">
        <v>0</v>
      </c>
      <c r="AE300" s="3">
        <v>521722.34</v>
      </c>
      <c r="AF300" s="4">
        <v>0</v>
      </c>
      <c r="AG300" s="4">
        <v>0</v>
      </c>
      <c r="AH300" s="4">
        <v>0</v>
      </c>
      <c r="AI300" s="3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3">
        <v>0</v>
      </c>
      <c r="AQ300" s="3">
        <v>0</v>
      </c>
      <c r="AR300" s="3">
        <v>59310</v>
      </c>
      <c r="AS300" s="3">
        <v>3724</v>
      </c>
      <c r="AT300" s="4">
        <v>0</v>
      </c>
      <c r="AU300" s="4">
        <v>0</v>
      </c>
      <c r="AV300" s="4">
        <v>0</v>
      </c>
      <c r="AW300" s="4">
        <v>0</v>
      </c>
      <c r="AX300" s="3">
        <v>271658</v>
      </c>
      <c r="AY300" s="4">
        <v>0</v>
      </c>
      <c r="AZ300" s="4">
        <v>0</v>
      </c>
      <c r="BA300" s="3">
        <v>23104</v>
      </c>
      <c r="BB300" s="4">
        <v>0</v>
      </c>
      <c r="BC300" s="3">
        <v>58100</v>
      </c>
      <c r="BD300" s="4">
        <v>0</v>
      </c>
      <c r="BE300" s="3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3">
        <v>57789</v>
      </c>
      <c r="BM300" s="3">
        <v>85085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3">
        <v>113679</v>
      </c>
      <c r="BW300" s="4">
        <v>0</v>
      </c>
      <c r="BX300" s="4">
        <v>0</v>
      </c>
    </row>
    <row r="301" spans="1:76" x14ac:dyDescent="0.25">
      <c r="A301" s="2">
        <v>44834</v>
      </c>
      <c r="B301" t="s">
        <v>599</v>
      </c>
      <c r="C301" t="s">
        <v>600</v>
      </c>
      <c r="D301" s="3">
        <v>126736.51</v>
      </c>
      <c r="E301" s="3">
        <v>21083.25</v>
      </c>
      <c r="F301" s="3">
        <v>885622.86</v>
      </c>
      <c r="G301" s="3">
        <v>105277.52</v>
      </c>
      <c r="H301" s="3">
        <v>33461.26</v>
      </c>
      <c r="I301" s="4">
        <v>0</v>
      </c>
      <c r="J301" s="3">
        <v>34673.050000000003</v>
      </c>
      <c r="K301" s="4">
        <v>0</v>
      </c>
      <c r="L301" s="3">
        <v>135868.07</v>
      </c>
      <c r="M301" s="3">
        <v>284793.23</v>
      </c>
      <c r="N301" s="3">
        <v>100372.48</v>
      </c>
      <c r="O301" s="3">
        <v>112767.28</v>
      </c>
      <c r="P301" s="3">
        <v>0</v>
      </c>
      <c r="Q301" s="3">
        <v>48896.572099999998</v>
      </c>
      <c r="R301" s="3">
        <v>1041343.96</v>
      </c>
      <c r="S301" s="3">
        <v>13115.57</v>
      </c>
      <c r="T301" s="3">
        <v>55188.28</v>
      </c>
      <c r="U301" s="3">
        <v>126867.99</v>
      </c>
      <c r="V301" s="3">
        <v>304245.18</v>
      </c>
      <c r="W301" s="3">
        <v>10021.07</v>
      </c>
      <c r="X301" s="3">
        <v>89179.78</v>
      </c>
      <c r="Y301" s="3">
        <v>0</v>
      </c>
      <c r="Z301" s="3">
        <v>209135.99</v>
      </c>
      <c r="AA301" s="3">
        <v>0</v>
      </c>
      <c r="AB301" s="3">
        <v>176712.43</v>
      </c>
      <c r="AC301" s="3">
        <v>58714.62</v>
      </c>
      <c r="AD301" s="3">
        <v>46200.87</v>
      </c>
      <c r="AE301" s="3">
        <v>100479.2</v>
      </c>
      <c r="AF301" s="3">
        <v>33397.26</v>
      </c>
      <c r="AG301" s="3">
        <v>25229.51</v>
      </c>
      <c r="AH301" s="3">
        <v>18974.18</v>
      </c>
      <c r="AI301" s="3">
        <v>18865.05</v>
      </c>
      <c r="AJ301" s="3">
        <v>14628.37</v>
      </c>
      <c r="AK301" s="3">
        <v>30274.92</v>
      </c>
      <c r="AL301" s="3">
        <v>21796.62</v>
      </c>
      <c r="AM301" s="3">
        <v>31110.12</v>
      </c>
      <c r="AN301" s="3">
        <v>0</v>
      </c>
      <c r="AO301" s="3">
        <v>28575.66</v>
      </c>
      <c r="AP301" s="3">
        <v>23648.23</v>
      </c>
      <c r="AQ301" s="3">
        <v>20765.580000000002</v>
      </c>
      <c r="AR301" s="3">
        <v>22992.45</v>
      </c>
      <c r="AS301" s="3">
        <v>40058.620000000003</v>
      </c>
      <c r="AT301" s="3">
        <v>32532.16</v>
      </c>
      <c r="AU301" s="3">
        <v>14282.96</v>
      </c>
      <c r="AV301" s="3">
        <v>2154.3000000000002</v>
      </c>
      <c r="AW301" s="3">
        <v>61612.63</v>
      </c>
      <c r="AX301" s="3">
        <v>34604.28</v>
      </c>
      <c r="AY301" s="3">
        <v>84325.66</v>
      </c>
      <c r="AZ301" s="3">
        <v>49186.2</v>
      </c>
      <c r="BA301" s="3">
        <v>0</v>
      </c>
      <c r="BB301" s="3">
        <v>0</v>
      </c>
      <c r="BC301" s="3">
        <v>44793.5</v>
      </c>
      <c r="BD301" s="3">
        <v>352715.97</v>
      </c>
      <c r="BE301" s="3">
        <v>31788.26</v>
      </c>
      <c r="BF301" s="3">
        <v>34441.550000000003</v>
      </c>
      <c r="BG301" s="3">
        <v>21398.75</v>
      </c>
      <c r="BH301" s="3">
        <v>0</v>
      </c>
      <c r="BI301" s="3">
        <v>13673.37</v>
      </c>
      <c r="BJ301" s="3">
        <v>21632.560000000001</v>
      </c>
      <c r="BK301" s="3">
        <v>11182.81</v>
      </c>
      <c r="BL301" s="3">
        <v>41085.160000000003</v>
      </c>
      <c r="BM301" s="3">
        <v>50717.49</v>
      </c>
      <c r="BN301" s="3">
        <v>218223.03</v>
      </c>
      <c r="BO301" s="3">
        <v>12827.34</v>
      </c>
      <c r="BP301" s="3">
        <v>30290.12</v>
      </c>
      <c r="BQ301" s="3">
        <v>25076.9</v>
      </c>
      <c r="BR301" s="3">
        <v>24556.26</v>
      </c>
      <c r="BS301" s="3">
        <v>139721.54</v>
      </c>
      <c r="BT301" s="3">
        <v>27331.96</v>
      </c>
      <c r="BU301" s="3">
        <v>39962.050000000003</v>
      </c>
      <c r="BV301" s="3">
        <v>38365.699999999997</v>
      </c>
      <c r="BW301" s="3">
        <v>26740.52</v>
      </c>
      <c r="BX301" s="3">
        <v>12025.39</v>
      </c>
    </row>
    <row r="302" spans="1:76" x14ac:dyDescent="0.25">
      <c r="A302" s="2">
        <v>44834</v>
      </c>
      <c r="B302" t="s">
        <v>601</v>
      </c>
      <c r="C302" t="s">
        <v>602</v>
      </c>
      <c r="D302" s="3">
        <v>0</v>
      </c>
      <c r="E302" s="3">
        <v>223.83</v>
      </c>
      <c r="F302" s="3">
        <v>0</v>
      </c>
      <c r="G302" s="3">
        <v>33354</v>
      </c>
      <c r="H302" s="3">
        <v>0</v>
      </c>
      <c r="I302" s="3">
        <v>0</v>
      </c>
      <c r="J302" s="4">
        <v>0</v>
      </c>
      <c r="K302" s="3">
        <v>0.9</v>
      </c>
      <c r="L302" s="3">
        <v>0</v>
      </c>
      <c r="M302" s="3">
        <v>9490.4</v>
      </c>
      <c r="N302" s="3">
        <v>0</v>
      </c>
      <c r="O302" s="3">
        <v>0</v>
      </c>
      <c r="P302" s="3">
        <v>0</v>
      </c>
      <c r="Q302" s="4">
        <v>0</v>
      </c>
      <c r="R302" s="3">
        <v>0</v>
      </c>
      <c r="S302" s="4">
        <v>0</v>
      </c>
      <c r="T302" s="3">
        <v>0</v>
      </c>
      <c r="U302" s="4">
        <v>0</v>
      </c>
      <c r="V302" s="3">
        <v>0</v>
      </c>
      <c r="W302" s="3">
        <v>57190.2</v>
      </c>
      <c r="X302" s="4">
        <v>0</v>
      </c>
      <c r="Y302" s="3">
        <v>5407</v>
      </c>
      <c r="Z302" s="3">
        <v>0</v>
      </c>
      <c r="AA302" s="3">
        <v>0</v>
      </c>
      <c r="AB302" s="4">
        <v>0</v>
      </c>
      <c r="AC302" s="4">
        <v>0</v>
      </c>
      <c r="AD302" s="4">
        <v>0</v>
      </c>
      <c r="AE302" s="3">
        <v>0</v>
      </c>
      <c r="AF302" s="3">
        <v>0</v>
      </c>
      <c r="AG302" s="3">
        <v>0</v>
      </c>
      <c r="AH302" s="4">
        <v>0</v>
      </c>
      <c r="AI302" s="4">
        <v>0</v>
      </c>
      <c r="AJ302" s="4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4">
        <v>0</v>
      </c>
      <c r="AQ302" s="3">
        <v>0</v>
      </c>
      <c r="AR302" s="4">
        <v>0</v>
      </c>
      <c r="AS302" s="3">
        <v>0</v>
      </c>
      <c r="AT302" s="3">
        <v>0</v>
      </c>
      <c r="AU302" s="4">
        <v>0</v>
      </c>
      <c r="AV302" s="3">
        <v>11754</v>
      </c>
      <c r="AW302" s="4">
        <v>0</v>
      </c>
      <c r="AX302" s="4">
        <v>0</v>
      </c>
      <c r="AY302" s="3">
        <v>0</v>
      </c>
      <c r="AZ302" s="3">
        <v>0</v>
      </c>
      <c r="BA302" s="3">
        <v>0</v>
      </c>
      <c r="BB302" s="4">
        <v>0</v>
      </c>
      <c r="BC302" s="4">
        <v>0</v>
      </c>
      <c r="BD302" s="4">
        <v>0</v>
      </c>
      <c r="BE302" s="3">
        <v>5511</v>
      </c>
      <c r="BF302" s="4">
        <v>0</v>
      </c>
      <c r="BG302" s="3">
        <v>0</v>
      </c>
      <c r="BH302" s="3">
        <v>0</v>
      </c>
      <c r="BI302" s="4">
        <v>0</v>
      </c>
      <c r="BJ302" s="4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1117.4000000000001</v>
      </c>
      <c r="BP302" s="4">
        <v>0</v>
      </c>
      <c r="BQ302" s="3">
        <v>0</v>
      </c>
      <c r="BR302" s="4">
        <v>0</v>
      </c>
      <c r="BS302" s="3">
        <v>0</v>
      </c>
      <c r="BT302" s="3">
        <v>4350</v>
      </c>
      <c r="BU302" s="3">
        <v>0</v>
      </c>
      <c r="BV302" s="3">
        <v>0</v>
      </c>
      <c r="BW302" s="3">
        <v>3262</v>
      </c>
      <c r="BX302" s="3">
        <v>1050</v>
      </c>
    </row>
    <row r="303" spans="1:76" x14ac:dyDescent="0.25">
      <c r="A303" s="2">
        <v>44834</v>
      </c>
      <c r="B303" t="s">
        <v>603</v>
      </c>
      <c r="C303" t="s">
        <v>604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4">
        <v>0</v>
      </c>
      <c r="K303" s="4">
        <v>0</v>
      </c>
      <c r="L303" s="4">
        <v>0</v>
      </c>
      <c r="M303" s="3">
        <v>0</v>
      </c>
      <c r="N303" s="3">
        <v>0</v>
      </c>
      <c r="O303" s="4">
        <v>0</v>
      </c>
      <c r="P303" s="3">
        <v>0</v>
      </c>
      <c r="Q303" s="4">
        <v>0</v>
      </c>
      <c r="R303" s="4">
        <v>0</v>
      </c>
      <c r="S303" s="3">
        <v>0</v>
      </c>
      <c r="T303" s="3">
        <v>0</v>
      </c>
      <c r="U303" s="3">
        <v>0</v>
      </c>
      <c r="V303" s="3">
        <v>0</v>
      </c>
      <c r="W303" s="4">
        <v>0</v>
      </c>
      <c r="X303" s="4">
        <v>0</v>
      </c>
      <c r="Y303" s="3">
        <v>0</v>
      </c>
      <c r="Z303" s="3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3">
        <v>0</v>
      </c>
      <c r="AY303" s="4">
        <v>0</v>
      </c>
      <c r="AZ303" s="3">
        <v>3210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3">
        <v>0</v>
      </c>
      <c r="BH303" s="3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3">
        <v>0</v>
      </c>
      <c r="BU303" s="4">
        <v>0</v>
      </c>
      <c r="BV303" s="4">
        <v>0</v>
      </c>
      <c r="BW303" s="4">
        <v>0</v>
      </c>
      <c r="BX303" s="3">
        <v>0</v>
      </c>
    </row>
    <row r="304" spans="1:76" x14ac:dyDescent="0.25">
      <c r="A304" s="2">
        <v>44834</v>
      </c>
      <c r="B304" t="s">
        <v>605</v>
      </c>
      <c r="C304" t="s">
        <v>606</v>
      </c>
      <c r="D304" s="3">
        <v>19229</v>
      </c>
      <c r="E304" s="4">
        <v>0</v>
      </c>
      <c r="F304" s="3">
        <v>0</v>
      </c>
      <c r="G304" s="4">
        <v>0</v>
      </c>
      <c r="H304" s="3">
        <v>0</v>
      </c>
      <c r="I304" s="3">
        <v>0</v>
      </c>
      <c r="J304" s="4">
        <v>0</v>
      </c>
      <c r="K304" s="3">
        <v>351241</v>
      </c>
      <c r="L304" s="3">
        <v>0</v>
      </c>
      <c r="M304" s="3">
        <v>130720</v>
      </c>
      <c r="N304" s="3">
        <v>0</v>
      </c>
      <c r="O304" s="3">
        <v>57353</v>
      </c>
      <c r="P304" s="3">
        <v>0</v>
      </c>
      <c r="Q304" s="3">
        <v>0</v>
      </c>
      <c r="R304" s="4">
        <v>0</v>
      </c>
      <c r="S304" s="3">
        <v>24312</v>
      </c>
      <c r="T304" s="3">
        <v>17483</v>
      </c>
      <c r="U304" s="3">
        <v>0</v>
      </c>
      <c r="V304" s="3">
        <v>114027</v>
      </c>
      <c r="W304" s="3">
        <v>10092</v>
      </c>
      <c r="X304" s="3">
        <v>36739</v>
      </c>
      <c r="Y304" s="3">
        <v>32918</v>
      </c>
      <c r="Z304" s="3">
        <v>104956</v>
      </c>
      <c r="AA304" s="3">
        <v>41878</v>
      </c>
      <c r="AB304" s="3">
        <v>102624.98</v>
      </c>
      <c r="AC304" s="4">
        <v>0</v>
      </c>
      <c r="AD304" s="3">
        <v>3150</v>
      </c>
      <c r="AE304" s="3">
        <v>39660</v>
      </c>
      <c r="AF304" s="3">
        <v>0</v>
      </c>
      <c r="AG304" s="3">
        <v>4841</v>
      </c>
      <c r="AH304" s="3">
        <v>20964</v>
      </c>
      <c r="AI304" s="3">
        <v>25373</v>
      </c>
      <c r="AJ304" s="3">
        <v>0</v>
      </c>
      <c r="AK304" s="3">
        <v>0</v>
      </c>
      <c r="AL304" s="3">
        <v>42960</v>
      </c>
      <c r="AM304" s="3">
        <v>0</v>
      </c>
      <c r="AN304" s="3">
        <v>0</v>
      </c>
      <c r="AO304" s="3">
        <v>0</v>
      </c>
      <c r="AP304" s="4">
        <v>0</v>
      </c>
      <c r="AQ304" s="3">
        <v>24890</v>
      </c>
      <c r="AR304" s="4">
        <v>0</v>
      </c>
      <c r="AS304" s="3">
        <v>0</v>
      </c>
      <c r="AT304" s="3">
        <v>30513</v>
      </c>
      <c r="AU304" s="3">
        <v>61106</v>
      </c>
      <c r="AV304" s="4">
        <v>0</v>
      </c>
      <c r="AW304" s="3">
        <v>30690</v>
      </c>
      <c r="AX304" s="4">
        <v>0</v>
      </c>
      <c r="AY304" s="3">
        <v>0</v>
      </c>
      <c r="AZ304" s="3">
        <v>0</v>
      </c>
      <c r="BA304" s="3">
        <v>21238</v>
      </c>
      <c r="BB304" s="4">
        <v>0</v>
      </c>
      <c r="BC304" s="3">
        <v>0</v>
      </c>
      <c r="BD304" s="4">
        <v>0</v>
      </c>
      <c r="BE304" s="3">
        <v>0</v>
      </c>
      <c r="BF304" s="4">
        <v>0</v>
      </c>
      <c r="BG304" s="3">
        <v>0</v>
      </c>
      <c r="BH304" s="3">
        <v>0</v>
      </c>
      <c r="BI304" s="4">
        <v>0</v>
      </c>
      <c r="BJ304" s="3">
        <v>0</v>
      </c>
      <c r="BK304" s="3">
        <v>37089</v>
      </c>
      <c r="BL304" s="3">
        <v>0</v>
      </c>
      <c r="BM304" s="3">
        <v>56645</v>
      </c>
      <c r="BN304" s="3">
        <v>0</v>
      </c>
      <c r="BO304" s="3">
        <v>4806</v>
      </c>
      <c r="BP304" s="3">
        <v>0</v>
      </c>
      <c r="BQ304" s="3">
        <v>35701</v>
      </c>
      <c r="BR304" s="3">
        <v>24650</v>
      </c>
      <c r="BS304" s="3">
        <v>0</v>
      </c>
      <c r="BT304" s="3">
        <v>25917</v>
      </c>
      <c r="BU304" s="3">
        <v>25363</v>
      </c>
      <c r="BV304" s="3">
        <v>0</v>
      </c>
      <c r="BW304" s="3">
        <v>32457</v>
      </c>
      <c r="BX304" s="3">
        <v>0</v>
      </c>
    </row>
    <row r="305" spans="1:76" x14ac:dyDescent="0.25">
      <c r="A305" s="2">
        <v>44834</v>
      </c>
      <c r="B305" t="s">
        <v>607</v>
      </c>
      <c r="C305" t="s">
        <v>608</v>
      </c>
      <c r="D305" s="4">
        <v>0</v>
      </c>
      <c r="E305" s="4">
        <v>0</v>
      </c>
      <c r="F305" s="3">
        <v>60000</v>
      </c>
      <c r="G305" s="4">
        <v>0</v>
      </c>
      <c r="H305" s="3">
        <v>0</v>
      </c>
      <c r="I305" s="3">
        <v>783256.77</v>
      </c>
      <c r="J305" s="3">
        <v>203700</v>
      </c>
      <c r="K305" s="4">
        <v>0</v>
      </c>
      <c r="L305" s="3">
        <v>0</v>
      </c>
      <c r="M305" s="3">
        <v>44550874.799999997</v>
      </c>
      <c r="N305" s="4">
        <v>0</v>
      </c>
      <c r="O305" s="3">
        <v>70000</v>
      </c>
      <c r="P305" s="4">
        <v>0</v>
      </c>
      <c r="Q305" s="4">
        <v>0</v>
      </c>
      <c r="R305" s="4">
        <v>0</v>
      </c>
      <c r="S305" s="3">
        <v>0</v>
      </c>
      <c r="T305" s="4">
        <v>0</v>
      </c>
      <c r="U305" s="4">
        <v>0</v>
      </c>
      <c r="V305" s="3">
        <v>0</v>
      </c>
      <c r="W305" s="4">
        <v>0</v>
      </c>
      <c r="X305" s="3">
        <v>0</v>
      </c>
      <c r="Y305" s="4">
        <v>0</v>
      </c>
      <c r="Z305" s="4">
        <v>0</v>
      </c>
      <c r="AA305" s="3">
        <v>9953927.8699999992</v>
      </c>
      <c r="AB305" s="3">
        <v>9124687.2799999993</v>
      </c>
      <c r="AC305" s="3">
        <v>0</v>
      </c>
      <c r="AD305" s="4">
        <v>0</v>
      </c>
      <c r="AE305" s="3">
        <v>0</v>
      </c>
      <c r="AF305" s="4">
        <v>0</v>
      </c>
      <c r="AG305" s="3">
        <v>0</v>
      </c>
      <c r="AH305" s="4">
        <v>0</v>
      </c>
      <c r="AI305" s="4">
        <v>0</v>
      </c>
      <c r="AJ305" s="4">
        <v>0</v>
      </c>
      <c r="AK305" s="3">
        <v>0</v>
      </c>
      <c r="AL305" s="4">
        <v>0</v>
      </c>
      <c r="AM305" s="3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3">
        <v>682909.01</v>
      </c>
      <c r="AT305" s="3">
        <v>0</v>
      </c>
      <c r="AU305" s="4">
        <v>0</v>
      </c>
      <c r="AV305" s="4">
        <v>0</v>
      </c>
      <c r="AW305" s="4">
        <v>0</v>
      </c>
      <c r="AX305" s="3">
        <v>0</v>
      </c>
      <c r="AY305" s="3">
        <v>1285512.8999999999</v>
      </c>
      <c r="AZ305" s="3">
        <v>58730.25</v>
      </c>
      <c r="BA305" s="3">
        <v>1645611.18</v>
      </c>
      <c r="BB305" s="4">
        <v>0</v>
      </c>
      <c r="BC305" s="3">
        <v>1753718.83</v>
      </c>
      <c r="BD305" s="4">
        <v>0</v>
      </c>
      <c r="BE305" s="3">
        <v>1619164.54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3">
        <v>0</v>
      </c>
      <c r="BL305" s="4">
        <v>0</v>
      </c>
      <c r="BM305" s="4">
        <v>0</v>
      </c>
      <c r="BN305" s="3">
        <v>742992.18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3">
        <v>130079.51</v>
      </c>
      <c r="BU305" s="4">
        <v>0</v>
      </c>
      <c r="BV305" s="4">
        <v>0</v>
      </c>
      <c r="BW305" s="3">
        <v>0</v>
      </c>
      <c r="BX305" s="3">
        <v>105473.07</v>
      </c>
    </row>
    <row r="306" spans="1:76" x14ac:dyDescent="0.25">
      <c r="A306" s="2">
        <v>44834</v>
      </c>
      <c r="B306" t="s">
        <v>609</v>
      </c>
      <c r="C306" t="s">
        <v>610</v>
      </c>
      <c r="D306" s="4">
        <v>0</v>
      </c>
      <c r="E306" s="4">
        <v>0</v>
      </c>
      <c r="F306" s="3">
        <v>198200</v>
      </c>
      <c r="G306" s="3">
        <v>4650</v>
      </c>
      <c r="H306" s="4">
        <v>0</v>
      </c>
      <c r="I306" s="4">
        <v>0</v>
      </c>
      <c r="J306" s="3">
        <v>281888.28000000003</v>
      </c>
      <c r="K306" s="3">
        <v>2141000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3">
        <v>0</v>
      </c>
      <c r="R306" s="4">
        <v>0</v>
      </c>
      <c r="S306" s="4">
        <v>0</v>
      </c>
      <c r="T306" s="4">
        <v>0</v>
      </c>
      <c r="U306" s="3">
        <v>603500</v>
      </c>
      <c r="V306" s="3">
        <v>22600</v>
      </c>
      <c r="W306" s="4">
        <v>0</v>
      </c>
      <c r="X306" s="3">
        <v>593721.77</v>
      </c>
      <c r="Y306" s="3">
        <v>1763353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3">
        <v>2748900.67</v>
      </c>
      <c r="AH306" s="4">
        <v>0</v>
      </c>
      <c r="AI306" s="3">
        <v>680202.27</v>
      </c>
      <c r="AJ306" s="3">
        <v>605232</v>
      </c>
      <c r="AK306" s="4">
        <v>0</v>
      </c>
      <c r="AL306" s="4">
        <v>0</v>
      </c>
      <c r="AM306" s="4">
        <v>0</v>
      </c>
      <c r="AN306" s="4">
        <v>0</v>
      </c>
      <c r="AO306" s="3">
        <v>348371.52</v>
      </c>
      <c r="AP306" s="3">
        <v>1053093.75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3">
        <v>1192954.29</v>
      </c>
      <c r="AZ306" s="4">
        <v>0</v>
      </c>
      <c r="BA306" s="4">
        <v>0</v>
      </c>
      <c r="BB306" s="4">
        <v>0</v>
      </c>
      <c r="BC306" s="3">
        <v>767770</v>
      </c>
      <c r="BD306" s="3">
        <v>60000</v>
      </c>
      <c r="BE306" s="3">
        <v>0</v>
      </c>
      <c r="BF306" s="3">
        <v>39753.75</v>
      </c>
      <c r="BG306" s="3">
        <v>0</v>
      </c>
      <c r="BH306" s="3">
        <v>1224660.71</v>
      </c>
      <c r="BI306" s="3">
        <v>0</v>
      </c>
      <c r="BJ306" s="3">
        <v>0</v>
      </c>
      <c r="BK306" s="3">
        <v>908450</v>
      </c>
      <c r="BL306" s="3">
        <v>527160</v>
      </c>
      <c r="BM306" s="3">
        <v>1169500</v>
      </c>
      <c r="BN306" s="3">
        <v>614700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3">
        <v>0</v>
      </c>
      <c r="BV306" s="4">
        <v>0</v>
      </c>
      <c r="BW306" s="3">
        <v>47529.11</v>
      </c>
      <c r="BX306" s="4">
        <v>0</v>
      </c>
    </row>
    <row r="307" spans="1:76" x14ac:dyDescent="0.25">
      <c r="A307" s="2">
        <v>44834</v>
      </c>
      <c r="B307" t="s">
        <v>611</v>
      </c>
      <c r="C307" t="s">
        <v>612</v>
      </c>
      <c r="D307" s="3">
        <v>0</v>
      </c>
      <c r="E307" s="3">
        <v>4346000.43</v>
      </c>
      <c r="F307" s="3">
        <v>7270505.9199999999</v>
      </c>
      <c r="G307" s="3">
        <v>0</v>
      </c>
      <c r="H307" s="3">
        <v>0</v>
      </c>
      <c r="I307" s="4">
        <v>0</v>
      </c>
      <c r="J307" s="3">
        <v>0</v>
      </c>
      <c r="K307" s="3">
        <v>0</v>
      </c>
      <c r="L307" s="3">
        <v>0</v>
      </c>
      <c r="M307" s="3">
        <v>3557277.9</v>
      </c>
      <c r="N307" s="3">
        <v>46045.25</v>
      </c>
      <c r="O307" s="4">
        <v>0</v>
      </c>
      <c r="P307" s="3">
        <v>122547.93</v>
      </c>
      <c r="Q307" s="4">
        <v>0</v>
      </c>
      <c r="R307" s="3">
        <v>0</v>
      </c>
      <c r="S307" s="3">
        <v>0</v>
      </c>
      <c r="T307" s="3">
        <v>0</v>
      </c>
      <c r="U307" s="4">
        <v>0</v>
      </c>
      <c r="V307" s="3">
        <v>0</v>
      </c>
      <c r="W307" s="4">
        <v>0</v>
      </c>
      <c r="X307" s="3">
        <v>0</v>
      </c>
      <c r="Y307" s="3">
        <v>0</v>
      </c>
      <c r="Z307" s="4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3">
        <v>0</v>
      </c>
      <c r="AI307" s="4">
        <v>0</v>
      </c>
      <c r="AJ307" s="4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210846.73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4">
        <v>0</v>
      </c>
      <c r="AW307" s="3">
        <v>0</v>
      </c>
      <c r="AX307" s="3">
        <v>0</v>
      </c>
      <c r="AY307" s="3">
        <v>0</v>
      </c>
      <c r="AZ307" s="3">
        <v>109030.86</v>
      </c>
      <c r="BA307" s="4">
        <v>0</v>
      </c>
      <c r="BB307" s="4">
        <v>0</v>
      </c>
      <c r="BC307" s="3">
        <v>4075047.02</v>
      </c>
      <c r="BD307" s="4">
        <v>0</v>
      </c>
      <c r="BE307" s="4">
        <v>0</v>
      </c>
      <c r="BF307" s="3">
        <v>787772.84</v>
      </c>
      <c r="BG307" s="3">
        <v>0</v>
      </c>
      <c r="BH307" s="3">
        <v>0</v>
      </c>
      <c r="BI307" s="3">
        <v>0</v>
      </c>
      <c r="BJ307" s="3">
        <v>0</v>
      </c>
      <c r="BK307" s="3">
        <v>1060036.8799999999</v>
      </c>
      <c r="BL307" s="3">
        <v>0</v>
      </c>
      <c r="BM307" s="3">
        <v>0</v>
      </c>
      <c r="BN307" s="3">
        <v>1201187.94</v>
      </c>
      <c r="BO307" s="3">
        <v>0</v>
      </c>
      <c r="BP307" s="3">
        <v>0</v>
      </c>
      <c r="BQ307" s="3">
        <v>0</v>
      </c>
      <c r="BR307" s="3">
        <v>0</v>
      </c>
      <c r="BS307" s="4">
        <v>0</v>
      </c>
      <c r="BT307" s="3">
        <v>0</v>
      </c>
      <c r="BU307" s="3">
        <v>0</v>
      </c>
      <c r="BV307" s="3">
        <v>0</v>
      </c>
      <c r="BW307" s="3">
        <v>20055.849999999999</v>
      </c>
      <c r="BX307" s="3">
        <v>152469.59</v>
      </c>
    </row>
    <row r="308" spans="1:76" x14ac:dyDescent="0.25">
      <c r="A308" s="2">
        <v>44834</v>
      </c>
      <c r="B308" t="s">
        <v>613</v>
      </c>
      <c r="C308" t="s">
        <v>614</v>
      </c>
      <c r="D308" s="4">
        <v>0</v>
      </c>
      <c r="E308" s="3">
        <v>501500</v>
      </c>
      <c r="F308" s="3">
        <v>4590000</v>
      </c>
      <c r="G308" s="3">
        <v>44168</v>
      </c>
      <c r="H308" s="3">
        <v>12641876.220000001</v>
      </c>
      <c r="I308" s="3">
        <v>73758.5</v>
      </c>
      <c r="J308" s="4">
        <v>0</v>
      </c>
      <c r="K308" s="3">
        <v>5495393</v>
      </c>
      <c r="L308" s="4">
        <v>0</v>
      </c>
      <c r="M308" s="3">
        <v>692508</v>
      </c>
      <c r="N308" s="4">
        <v>0</v>
      </c>
      <c r="O308" s="4">
        <v>0</v>
      </c>
      <c r="P308" s="3">
        <v>1571309.5</v>
      </c>
      <c r="Q308" s="3">
        <v>0</v>
      </c>
      <c r="R308" s="4">
        <v>0</v>
      </c>
      <c r="S308" s="4">
        <v>0</v>
      </c>
      <c r="T308" s="3">
        <v>1650000</v>
      </c>
      <c r="U308" s="3">
        <v>219229.89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3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3">
        <v>0</v>
      </c>
      <c r="AL308" s="4">
        <v>0</v>
      </c>
      <c r="AM308" s="4">
        <v>0</v>
      </c>
      <c r="AN308" s="3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3">
        <v>0</v>
      </c>
      <c r="AV308" s="4">
        <v>0</v>
      </c>
      <c r="AW308" s="3">
        <v>0</v>
      </c>
      <c r="AX308" s="3">
        <v>0</v>
      </c>
      <c r="AY308" s="4">
        <v>0</v>
      </c>
      <c r="AZ308" s="3">
        <v>52000</v>
      </c>
      <c r="BA308" s="3">
        <v>0</v>
      </c>
      <c r="BB308" s="3">
        <v>0</v>
      </c>
      <c r="BC308" s="3">
        <v>1019968</v>
      </c>
      <c r="BD308" s="4">
        <v>0</v>
      </c>
      <c r="BE308" s="3">
        <v>0</v>
      </c>
      <c r="BF308" s="4">
        <v>0</v>
      </c>
      <c r="BG308" s="3">
        <v>51629.36</v>
      </c>
      <c r="BH308" s="3">
        <v>0</v>
      </c>
      <c r="BI308" s="3">
        <v>0</v>
      </c>
      <c r="BJ308" s="3">
        <v>1414266.77</v>
      </c>
      <c r="BK308" s="3">
        <v>1460744.3</v>
      </c>
      <c r="BL308" s="3">
        <v>0</v>
      </c>
      <c r="BM308" s="4">
        <v>0</v>
      </c>
      <c r="BN308" s="3">
        <v>843493.34</v>
      </c>
      <c r="BO308" s="3">
        <v>0</v>
      </c>
      <c r="BP308" s="4">
        <v>0</v>
      </c>
      <c r="BQ308" s="4">
        <v>0</v>
      </c>
      <c r="BR308" s="4">
        <v>0</v>
      </c>
      <c r="BS308" s="4">
        <v>0</v>
      </c>
      <c r="BT308" s="3">
        <v>200000</v>
      </c>
      <c r="BU308" s="4">
        <v>0</v>
      </c>
      <c r="BV308" s="3">
        <v>0</v>
      </c>
      <c r="BW308" s="3">
        <v>47705</v>
      </c>
      <c r="BX308" s="3">
        <v>87000</v>
      </c>
    </row>
    <row r="309" spans="1:76" x14ac:dyDescent="0.25">
      <c r="A309" s="2">
        <v>44834</v>
      </c>
      <c r="B309" t="s">
        <v>615</v>
      </c>
      <c r="C309" t="s">
        <v>616</v>
      </c>
      <c r="D309" s="4">
        <v>0</v>
      </c>
      <c r="E309" s="4">
        <v>0</v>
      </c>
      <c r="F309" s="3">
        <v>2206483.7200000002</v>
      </c>
      <c r="G309" s="4">
        <v>0</v>
      </c>
      <c r="H309" s="3">
        <v>49868872.82</v>
      </c>
      <c r="I309" s="3">
        <v>1902941.48</v>
      </c>
      <c r="J309" s="4">
        <v>0</v>
      </c>
      <c r="K309" s="3">
        <v>2843056.44</v>
      </c>
      <c r="L309" s="3">
        <v>929185</v>
      </c>
      <c r="M309" s="3">
        <v>8715273.4900000002</v>
      </c>
      <c r="N309" s="3">
        <v>206135</v>
      </c>
      <c r="O309" s="3">
        <v>3000000</v>
      </c>
      <c r="P309" s="4">
        <v>0</v>
      </c>
      <c r="Q309" s="4">
        <v>0</v>
      </c>
      <c r="R309" s="4">
        <v>0</v>
      </c>
      <c r="S309" s="3">
        <v>679156.29</v>
      </c>
      <c r="T309" s="3">
        <v>4579678</v>
      </c>
      <c r="U309" s="3">
        <v>880928.35</v>
      </c>
      <c r="V309" s="3">
        <v>0</v>
      </c>
      <c r="W309" s="4">
        <v>0</v>
      </c>
      <c r="X309" s="4">
        <v>0</v>
      </c>
      <c r="Y309" s="4">
        <v>0</v>
      </c>
      <c r="Z309" s="4">
        <v>0</v>
      </c>
      <c r="AA309" s="3">
        <v>0</v>
      </c>
      <c r="AB309" s="3">
        <v>0</v>
      </c>
      <c r="AC309" s="4">
        <v>0</v>
      </c>
      <c r="AD309" s="4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3">
        <v>0</v>
      </c>
      <c r="AM309" s="4">
        <v>0</v>
      </c>
      <c r="AN309" s="3">
        <v>325515.61</v>
      </c>
      <c r="AO309" s="4">
        <v>0</v>
      </c>
      <c r="AP309" s="3">
        <v>1004882.12</v>
      </c>
      <c r="AQ309" s="3">
        <v>2542300</v>
      </c>
      <c r="AR309" s="4">
        <v>0</v>
      </c>
      <c r="AS309" s="4">
        <v>0</v>
      </c>
      <c r="AT309" s="3">
        <v>27294.79</v>
      </c>
      <c r="AU309" s="3">
        <v>0</v>
      </c>
      <c r="AV309" s="4">
        <v>0</v>
      </c>
      <c r="AW309" s="3">
        <v>0</v>
      </c>
      <c r="AX309" s="4">
        <v>0</v>
      </c>
      <c r="AY309" s="4">
        <v>0</v>
      </c>
      <c r="AZ309" s="4">
        <v>0</v>
      </c>
      <c r="BA309" s="3">
        <v>582509.81000000006</v>
      </c>
      <c r="BB309" s="3">
        <v>0</v>
      </c>
      <c r="BC309" s="3">
        <v>2502512.5499999998</v>
      </c>
      <c r="BD309" s="3">
        <v>6044539.5999999996</v>
      </c>
      <c r="BE309" s="3">
        <v>0</v>
      </c>
      <c r="BF309" s="4">
        <v>0</v>
      </c>
      <c r="BG309" s="4">
        <v>0</v>
      </c>
      <c r="BH309" s="4">
        <v>0</v>
      </c>
      <c r="BI309" s="4">
        <v>0</v>
      </c>
      <c r="BJ309" s="3">
        <v>684332.5</v>
      </c>
      <c r="BK309" s="3">
        <v>438764.51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3">
        <v>2304901.6</v>
      </c>
    </row>
    <row r="310" spans="1:76" x14ac:dyDescent="0.25">
      <c r="A310" s="2">
        <v>44834</v>
      </c>
      <c r="B310" t="s">
        <v>617</v>
      </c>
      <c r="C310" t="s">
        <v>618</v>
      </c>
      <c r="D310" s="3">
        <v>392644959.25999999</v>
      </c>
      <c r="E310" s="3">
        <v>338708259.19</v>
      </c>
      <c r="F310" s="3">
        <v>35962556.170000002</v>
      </c>
      <c r="G310" s="3">
        <v>60812173.890000001</v>
      </c>
      <c r="H310" s="3">
        <v>0</v>
      </c>
      <c r="I310" s="3">
        <v>14484755.869999999</v>
      </c>
      <c r="J310" s="3">
        <v>100850570.8</v>
      </c>
      <c r="K310" s="3">
        <v>1479841.39</v>
      </c>
      <c r="L310" s="3">
        <v>947341.96</v>
      </c>
      <c r="M310" s="3">
        <v>2823953.54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>
        <v>68473547.829999998</v>
      </c>
      <c r="V310" s="3">
        <v>2507046.89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3">
        <v>7328716.6600000001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3">
        <v>14428584.17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</row>
    <row r="311" spans="1:76" x14ac:dyDescent="0.25">
      <c r="A311" s="2">
        <v>44834</v>
      </c>
      <c r="B311" t="s">
        <v>619</v>
      </c>
      <c r="C311" t="s">
        <v>620</v>
      </c>
      <c r="D311" s="3">
        <v>56259375.450000003</v>
      </c>
      <c r="E311" s="3">
        <v>9607597.9299999997</v>
      </c>
      <c r="F311" s="3">
        <v>1882857.86</v>
      </c>
      <c r="G311" s="3">
        <v>18284046.059999999</v>
      </c>
      <c r="H311" s="3">
        <v>3656629.59</v>
      </c>
      <c r="I311" s="3">
        <v>3658150.51</v>
      </c>
      <c r="J311" s="3">
        <v>42727376.100000001</v>
      </c>
      <c r="K311" s="3">
        <v>4512437.51</v>
      </c>
      <c r="L311" s="3">
        <v>7502082.6600000001</v>
      </c>
      <c r="M311" s="3">
        <v>8852716.4199999999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3">
        <v>19480523.640000001</v>
      </c>
      <c r="V311" s="3">
        <v>6297190.5199999996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3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3">
        <v>549</v>
      </c>
      <c r="BA311" s="4">
        <v>0</v>
      </c>
      <c r="BB311" s="4">
        <v>0</v>
      </c>
      <c r="BC311" s="4">
        <v>0</v>
      </c>
      <c r="BD311" s="3">
        <v>4869420.87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</row>
    <row r="312" spans="1:76" x14ac:dyDescent="0.25">
      <c r="A312" s="2">
        <v>44834</v>
      </c>
      <c r="B312" t="s">
        <v>621</v>
      </c>
      <c r="C312" t="s">
        <v>622</v>
      </c>
      <c r="D312" s="3">
        <v>1405265.38</v>
      </c>
      <c r="E312" s="3">
        <v>6740435</v>
      </c>
      <c r="F312" s="3">
        <v>8592</v>
      </c>
      <c r="G312" s="3">
        <v>11777</v>
      </c>
      <c r="H312" s="3">
        <v>3236959.9</v>
      </c>
      <c r="I312" s="3">
        <v>91798</v>
      </c>
      <c r="J312" s="3">
        <v>92625</v>
      </c>
      <c r="K312" s="3">
        <v>940503</v>
      </c>
      <c r="L312" s="3">
        <v>91621</v>
      </c>
      <c r="M312" s="3">
        <v>10260165</v>
      </c>
      <c r="N312" s="3">
        <v>721247</v>
      </c>
      <c r="O312" s="3">
        <v>613573</v>
      </c>
      <c r="P312" s="3">
        <v>2436382</v>
      </c>
      <c r="Q312" s="3">
        <v>129586</v>
      </c>
      <c r="R312" s="3">
        <v>513107</v>
      </c>
      <c r="S312" s="3">
        <v>481557</v>
      </c>
      <c r="T312" s="3">
        <v>134151</v>
      </c>
      <c r="U312" s="3">
        <v>126869.67</v>
      </c>
      <c r="V312" s="3">
        <v>237721</v>
      </c>
      <c r="W312" s="3">
        <v>8530</v>
      </c>
      <c r="X312" s="3">
        <v>221482</v>
      </c>
      <c r="Y312" s="3">
        <v>707385</v>
      </c>
      <c r="Z312" s="3">
        <v>26973</v>
      </c>
      <c r="AA312" s="3">
        <v>49059</v>
      </c>
      <c r="AB312" s="3">
        <v>104407.7</v>
      </c>
      <c r="AC312" s="3">
        <v>8181</v>
      </c>
      <c r="AD312" s="3">
        <v>63220</v>
      </c>
      <c r="AE312" s="3">
        <v>820566.94</v>
      </c>
      <c r="AF312" s="3">
        <v>0</v>
      </c>
      <c r="AG312" s="3">
        <v>1132588.1000000001</v>
      </c>
      <c r="AH312" s="3">
        <v>24124</v>
      </c>
      <c r="AI312" s="3">
        <v>36777</v>
      </c>
      <c r="AJ312" s="3">
        <v>30582</v>
      </c>
      <c r="AK312" s="3">
        <v>1651439</v>
      </c>
      <c r="AL312" s="3">
        <v>1719978</v>
      </c>
      <c r="AM312" s="3">
        <v>104688</v>
      </c>
      <c r="AN312" s="3">
        <v>262607</v>
      </c>
      <c r="AO312" s="3">
        <v>118390</v>
      </c>
      <c r="AP312" s="3">
        <v>96567</v>
      </c>
      <c r="AQ312" s="3">
        <v>76477</v>
      </c>
      <c r="AR312" s="3">
        <v>105445</v>
      </c>
      <c r="AS312" s="4">
        <v>0</v>
      </c>
      <c r="AT312" s="3">
        <v>44429</v>
      </c>
      <c r="AU312" s="3">
        <v>13597</v>
      </c>
      <c r="AV312" s="3">
        <v>12697</v>
      </c>
      <c r="AW312" s="3">
        <v>286748</v>
      </c>
      <c r="AX312" s="3">
        <v>9002</v>
      </c>
      <c r="AY312" s="3">
        <v>351828</v>
      </c>
      <c r="AZ312" s="3">
        <v>285453</v>
      </c>
      <c r="BA312" s="3">
        <v>2421.5</v>
      </c>
      <c r="BB312" s="3">
        <v>48440</v>
      </c>
      <c r="BC312" s="3">
        <v>2727</v>
      </c>
      <c r="BD312" s="3">
        <v>10533252.59</v>
      </c>
      <c r="BE312" s="3">
        <v>314100</v>
      </c>
      <c r="BF312" s="3">
        <v>4269</v>
      </c>
      <c r="BG312" s="3">
        <v>412644.55</v>
      </c>
      <c r="BH312" s="3">
        <v>0</v>
      </c>
      <c r="BI312" s="4">
        <v>0</v>
      </c>
      <c r="BJ312" s="3">
        <v>70467</v>
      </c>
      <c r="BK312" s="3">
        <v>114601.8</v>
      </c>
      <c r="BL312" s="3">
        <v>521006.52</v>
      </c>
      <c r="BM312" s="3">
        <v>736706</v>
      </c>
      <c r="BN312" s="3">
        <v>3501480.99</v>
      </c>
      <c r="BO312" s="3">
        <v>32181</v>
      </c>
      <c r="BP312" s="3">
        <v>22436</v>
      </c>
      <c r="BQ312" s="3">
        <v>347093.45</v>
      </c>
      <c r="BR312" s="3">
        <v>154075.6</v>
      </c>
      <c r="BS312" s="3">
        <v>3473953.44</v>
      </c>
      <c r="BT312" s="3">
        <v>184159</v>
      </c>
      <c r="BU312" s="4">
        <v>0</v>
      </c>
      <c r="BV312" s="3">
        <v>112556</v>
      </c>
      <c r="BW312" s="3">
        <v>0</v>
      </c>
      <c r="BX312" s="3">
        <v>3246</v>
      </c>
    </row>
    <row r="313" spans="1:76" x14ac:dyDescent="0.25">
      <c r="A313" s="2">
        <v>44834</v>
      </c>
      <c r="B313" t="s">
        <v>623</v>
      </c>
      <c r="C313" t="s">
        <v>624</v>
      </c>
      <c r="D313" s="3">
        <v>205389.05</v>
      </c>
      <c r="E313" s="3">
        <v>7495080.0199999996</v>
      </c>
      <c r="F313" s="3">
        <v>19655</v>
      </c>
      <c r="G313" s="3">
        <v>15677</v>
      </c>
      <c r="H313" s="3">
        <v>723552.19</v>
      </c>
      <c r="I313" s="3">
        <v>233177</v>
      </c>
      <c r="J313" s="3">
        <v>156774</v>
      </c>
      <c r="K313" s="3">
        <v>1512846</v>
      </c>
      <c r="L313" s="3">
        <v>642855.12</v>
      </c>
      <c r="M313" s="3">
        <v>2359727</v>
      </c>
      <c r="N313" s="3">
        <v>500306.2</v>
      </c>
      <c r="O313" s="3">
        <v>151161</v>
      </c>
      <c r="P313" s="3">
        <v>76767</v>
      </c>
      <c r="Q313" s="3">
        <v>342038</v>
      </c>
      <c r="R313" s="3">
        <v>792597</v>
      </c>
      <c r="S313" s="3">
        <v>548850</v>
      </c>
      <c r="T313" s="3">
        <v>96441</v>
      </c>
      <c r="U313" s="3">
        <v>258961.25</v>
      </c>
      <c r="V313" s="3">
        <v>412460</v>
      </c>
      <c r="W313" s="3">
        <v>117561</v>
      </c>
      <c r="X313" s="3">
        <v>117844</v>
      </c>
      <c r="Y313" s="3">
        <v>779464.81</v>
      </c>
      <c r="Z313" s="3">
        <v>75353</v>
      </c>
      <c r="AA313" s="3">
        <v>40961.199999999997</v>
      </c>
      <c r="AB313" s="3">
        <v>1075620.55</v>
      </c>
      <c r="AC313" s="3">
        <v>20629</v>
      </c>
      <c r="AD313" s="3">
        <v>87727</v>
      </c>
      <c r="AE313" s="3">
        <v>1707270</v>
      </c>
      <c r="AF313" s="3">
        <v>0</v>
      </c>
      <c r="AG313" s="3">
        <v>754253.29</v>
      </c>
      <c r="AH313" s="3">
        <v>7898</v>
      </c>
      <c r="AI313" s="3">
        <v>12203</v>
      </c>
      <c r="AJ313" s="3">
        <v>9550</v>
      </c>
      <c r="AK313" s="3">
        <v>468841</v>
      </c>
      <c r="AL313" s="3">
        <v>1006679</v>
      </c>
      <c r="AM313" s="3">
        <v>34481</v>
      </c>
      <c r="AN313" s="3">
        <v>86457</v>
      </c>
      <c r="AO313" s="3">
        <v>37459</v>
      </c>
      <c r="AP313" s="3">
        <v>31157</v>
      </c>
      <c r="AQ313" s="3">
        <v>24865</v>
      </c>
      <c r="AR313" s="3">
        <v>104401</v>
      </c>
      <c r="AS313" s="3">
        <v>221412</v>
      </c>
      <c r="AT313" s="3">
        <v>49042</v>
      </c>
      <c r="AU313" s="3">
        <v>35441</v>
      </c>
      <c r="AV313" s="4">
        <v>0</v>
      </c>
      <c r="AW313" s="3">
        <v>737056</v>
      </c>
      <c r="AX313" s="3">
        <v>27040</v>
      </c>
      <c r="AY313" s="3">
        <v>3250134.02</v>
      </c>
      <c r="AZ313" s="3">
        <v>430444</v>
      </c>
      <c r="BA313" s="3">
        <v>535</v>
      </c>
      <c r="BB313" s="3">
        <v>124958</v>
      </c>
      <c r="BC313" s="3">
        <v>268082</v>
      </c>
      <c r="BD313" s="3">
        <v>35263.040000000001</v>
      </c>
      <c r="BE313" s="4">
        <v>0</v>
      </c>
      <c r="BF313" s="3">
        <v>2946</v>
      </c>
      <c r="BG313" s="3">
        <v>7675</v>
      </c>
      <c r="BH313" s="3">
        <v>0</v>
      </c>
      <c r="BI313" s="4">
        <v>0</v>
      </c>
      <c r="BJ313" s="3">
        <v>104211.04</v>
      </c>
      <c r="BK313" s="3">
        <v>1167897</v>
      </c>
      <c r="BL313" s="3">
        <v>940483</v>
      </c>
      <c r="BM313" s="3">
        <v>1666531</v>
      </c>
      <c r="BN313" s="3">
        <v>4173557</v>
      </c>
      <c r="BO313" s="3">
        <v>32398</v>
      </c>
      <c r="BP313" s="3">
        <v>21274</v>
      </c>
      <c r="BQ313" s="3">
        <v>628165.24</v>
      </c>
      <c r="BR313" s="3">
        <v>66864.75</v>
      </c>
      <c r="BS313" s="4">
        <v>0</v>
      </c>
      <c r="BT313" s="3">
        <v>7993.5</v>
      </c>
      <c r="BU313" s="4">
        <v>0</v>
      </c>
      <c r="BV313" s="3">
        <v>161280</v>
      </c>
      <c r="BW313" s="3">
        <v>0</v>
      </c>
      <c r="BX313" s="3">
        <v>8810</v>
      </c>
    </row>
    <row r="314" spans="1:76" x14ac:dyDescent="0.25">
      <c r="A314" s="2">
        <v>44834</v>
      </c>
      <c r="B314" t="s">
        <v>625</v>
      </c>
      <c r="C314" t="s">
        <v>626</v>
      </c>
      <c r="D314" s="3">
        <v>9831758.4499999993</v>
      </c>
      <c r="E314" s="3">
        <v>6705109.5999999996</v>
      </c>
      <c r="F314" s="3">
        <v>13608</v>
      </c>
      <c r="G314" s="3">
        <v>20365</v>
      </c>
      <c r="H314" s="3">
        <v>5726372.1600000001</v>
      </c>
      <c r="I314" s="3">
        <v>5476761.6500000004</v>
      </c>
      <c r="J314" s="3">
        <v>2082246</v>
      </c>
      <c r="K314" s="3">
        <v>972710.3</v>
      </c>
      <c r="L314" s="3">
        <v>1405441</v>
      </c>
      <c r="M314" s="3">
        <v>6430756</v>
      </c>
      <c r="N314" s="3">
        <v>1180119</v>
      </c>
      <c r="O314" s="3">
        <v>1455340</v>
      </c>
      <c r="P314" s="3">
        <v>3486841.84</v>
      </c>
      <c r="Q314" s="3">
        <v>207362</v>
      </c>
      <c r="R314" s="3">
        <v>5502492.4699999997</v>
      </c>
      <c r="S314" s="3">
        <v>1847438</v>
      </c>
      <c r="T314" s="3">
        <v>2134741</v>
      </c>
      <c r="U314" s="3">
        <v>1399957</v>
      </c>
      <c r="V314" s="3">
        <v>7100322.7800000003</v>
      </c>
      <c r="W314" s="3">
        <v>142623</v>
      </c>
      <c r="X314" s="3">
        <v>3592399.5</v>
      </c>
      <c r="Y314" s="3">
        <v>2712577.52</v>
      </c>
      <c r="Z314" s="3">
        <v>1313077.2</v>
      </c>
      <c r="AA314" s="3">
        <v>273390.59999999998</v>
      </c>
      <c r="AB314" s="3">
        <v>2451994.5299999998</v>
      </c>
      <c r="AC314" s="3">
        <v>989201.65</v>
      </c>
      <c r="AD314" s="3">
        <v>876050.2</v>
      </c>
      <c r="AE314" s="3">
        <v>2291351.4</v>
      </c>
      <c r="AF314" s="3">
        <v>0</v>
      </c>
      <c r="AG314" s="3">
        <v>194636</v>
      </c>
      <c r="AH314" s="3">
        <v>4778</v>
      </c>
      <c r="AI314" s="3">
        <v>6745</v>
      </c>
      <c r="AJ314" s="3">
        <v>6058</v>
      </c>
      <c r="AK314" s="3">
        <v>287319</v>
      </c>
      <c r="AL314" s="3">
        <v>337101</v>
      </c>
      <c r="AM314" s="3">
        <v>20731</v>
      </c>
      <c r="AN314" s="3">
        <v>50821</v>
      </c>
      <c r="AO314" s="3">
        <v>24768</v>
      </c>
      <c r="AP314" s="3">
        <v>19131</v>
      </c>
      <c r="AQ314" s="3">
        <v>15113</v>
      </c>
      <c r="AR314" s="4">
        <v>0</v>
      </c>
      <c r="AS314" s="3">
        <v>202670</v>
      </c>
      <c r="AT314" s="4">
        <v>0</v>
      </c>
      <c r="AU314" s="3">
        <v>21297</v>
      </c>
      <c r="AV314" s="4">
        <v>0</v>
      </c>
      <c r="AW314" s="3">
        <v>445912</v>
      </c>
      <c r="AX314" s="3">
        <v>15486</v>
      </c>
      <c r="AY314" s="3">
        <v>555023</v>
      </c>
      <c r="AZ314" s="3">
        <v>567516</v>
      </c>
      <c r="BA314" s="3">
        <v>9431</v>
      </c>
      <c r="BB314" s="3">
        <v>75866</v>
      </c>
      <c r="BC314" s="3">
        <v>826001</v>
      </c>
      <c r="BD314" s="3">
        <v>298723</v>
      </c>
      <c r="BE314" s="4">
        <v>0</v>
      </c>
      <c r="BF314" s="3">
        <v>15953</v>
      </c>
      <c r="BG314" s="3">
        <v>60705.07</v>
      </c>
      <c r="BH314" s="3">
        <v>0</v>
      </c>
      <c r="BI314" s="4">
        <v>0</v>
      </c>
      <c r="BJ314" s="4">
        <v>0</v>
      </c>
      <c r="BK314" s="3">
        <v>660915</v>
      </c>
      <c r="BL314" s="3">
        <v>400912</v>
      </c>
      <c r="BM314" s="3">
        <v>121313</v>
      </c>
      <c r="BN314" s="3">
        <v>4791824</v>
      </c>
      <c r="BO314" s="3">
        <v>183700.5</v>
      </c>
      <c r="BP314" s="4">
        <v>0</v>
      </c>
      <c r="BQ314" s="3">
        <v>397282.24</v>
      </c>
      <c r="BR314" s="3">
        <v>161169.53</v>
      </c>
      <c r="BS314" s="4">
        <v>0</v>
      </c>
      <c r="BT314" s="3">
        <v>308549.09000000003</v>
      </c>
      <c r="BU314" s="4">
        <v>0</v>
      </c>
      <c r="BV314" s="3">
        <v>281127</v>
      </c>
      <c r="BW314" s="4">
        <v>0</v>
      </c>
      <c r="BX314" s="3">
        <v>5074</v>
      </c>
    </row>
    <row r="315" spans="1:76" x14ac:dyDescent="0.25">
      <c r="A315" s="2">
        <v>44834</v>
      </c>
      <c r="B315" t="s">
        <v>627</v>
      </c>
      <c r="C315" t="s">
        <v>628</v>
      </c>
      <c r="D315" s="4">
        <v>0</v>
      </c>
      <c r="E315" s="4">
        <v>0</v>
      </c>
      <c r="F315" s="4">
        <v>0</v>
      </c>
      <c r="G315" s="3">
        <v>15899821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3">
        <v>440870.17</v>
      </c>
      <c r="R315" s="4">
        <v>0</v>
      </c>
      <c r="S315" s="4">
        <v>0</v>
      </c>
      <c r="T315" s="4">
        <v>0</v>
      </c>
      <c r="U315" s="3">
        <v>995662.1</v>
      </c>
      <c r="V315" s="3">
        <v>753548.36</v>
      </c>
      <c r="W315" s="4">
        <v>0</v>
      </c>
      <c r="X315" s="4">
        <v>0</v>
      </c>
      <c r="Y315" s="3">
        <v>708236.44</v>
      </c>
      <c r="Z315" s="4">
        <v>0</v>
      </c>
      <c r="AA315" s="4">
        <v>0</v>
      </c>
      <c r="AB315" s="4">
        <v>0</v>
      </c>
      <c r="AC315" s="4">
        <v>0</v>
      </c>
      <c r="AD315" s="3">
        <v>154410.1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3">
        <v>-19130</v>
      </c>
      <c r="AX315" s="4">
        <v>0</v>
      </c>
      <c r="AY315" s="4">
        <v>0</v>
      </c>
      <c r="AZ315" s="3">
        <v>672234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3">
        <v>100217.5</v>
      </c>
      <c r="BQ315" s="4">
        <v>0</v>
      </c>
      <c r="BR315" s="4">
        <v>0</v>
      </c>
      <c r="BS315" s="3">
        <v>122494.7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</row>
    <row r="316" spans="1:76" x14ac:dyDescent="0.25">
      <c r="A316" s="2">
        <v>44834</v>
      </c>
      <c r="B316" t="s">
        <v>629</v>
      </c>
      <c r="C316" t="s">
        <v>630</v>
      </c>
      <c r="D316" s="3">
        <v>2876085.33</v>
      </c>
      <c r="E316" s="3">
        <v>836000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3">
        <v>675004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3">
        <v>1649500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3">
        <v>33000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3">
        <v>211094</v>
      </c>
      <c r="AP316" s="3">
        <v>156897.5</v>
      </c>
      <c r="AQ316" s="3">
        <v>1077166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3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</row>
    <row r="317" spans="1:76" x14ac:dyDescent="0.25">
      <c r="A317" s="2">
        <v>44834</v>
      </c>
      <c r="B317" t="s">
        <v>631</v>
      </c>
      <c r="C317" t="s">
        <v>632</v>
      </c>
      <c r="D317" s="3">
        <v>10948740.970000001</v>
      </c>
      <c r="E317" s="3">
        <v>12210539.25</v>
      </c>
      <c r="F317" s="3">
        <v>8393653.3599999994</v>
      </c>
      <c r="G317" s="4">
        <v>0</v>
      </c>
      <c r="H317" s="3">
        <v>25056285</v>
      </c>
      <c r="I317" s="3">
        <v>3092742</v>
      </c>
      <c r="J317" s="3">
        <v>5847041.2000000002</v>
      </c>
      <c r="K317" s="3">
        <v>1631719</v>
      </c>
      <c r="L317" s="3">
        <v>362232.44</v>
      </c>
      <c r="M317" s="3">
        <v>5324437</v>
      </c>
      <c r="N317" s="3">
        <v>0</v>
      </c>
      <c r="O317" s="4">
        <v>0</v>
      </c>
      <c r="P317" s="3">
        <v>1427992.22</v>
      </c>
      <c r="Q317" s="4">
        <v>0</v>
      </c>
      <c r="R317" s="3">
        <v>3317725</v>
      </c>
      <c r="S317" s="3">
        <v>139670</v>
      </c>
      <c r="T317" s="3">
        <v>733416.61</v>
      </c>
      <c r="U317" s="3">
        <v>330895.64</v>
      </c>
      <c r="V317" s="3">
        <v>201222.64</v>
      </c>
      <c r="W317" s="3">
        <v>39644.559999999998</v>
      </c>
      <c r="X317" s="3">
        <v>258210</v>
      </c>
      <c r="Y317" s="4">
        <v>0</v>
      </c>
      <c r="Z317" s="3">
        <v>697817</v>
      </c>
      <c r="AA317" s="3">
        <v>1290222.58</v>
      </c>
      <c r="AB317" s="3">
        <v>2901536.1</v>
      </c>
      <c r="AC317" s="3">
        <v>696650</v>
      </c>
      <c r="AD317" s="3">
        <v>2966885</v>
      </c>
      <c r="AE317" s="4">
        <v>0</v>
      </c>
      <c r="AF317" s="3">
        <v>204270</v>
      </c>
      <c r="AG317" s="3">
        <v>345535.5</v>
      </c>
      <c r="AH317" s="3">
        <v>150180</v>
      </c>
      <c r="AI317" s="3">
        <v>381650</v>
      </c>
      <c r="AJ317" s="3">
        <v>323105</v>
      </c>
      <c r="AK317" s="3">
        <v>442630</v>
      </c>
      <c r="AL317" s="3">
        <v>478144</v>
      </c>
      <c r="AM317" s="3">
        <v>106465</v>
      </c>
      <c r="AN317" s="3">
        <v>299700</v>
      </c>
      <c r="AO317" s="3">
        <v>959136</v>
      </c>
      <c r="AP317" s="3">
        <v>177095</v>
      </c>
      <c r="AQ317" s="3">
        <v>134825</v>
      </c>
      <c r="AR317" s="4">
        <v>0</v>
      </c>
      <c r="AS317" s="4">
        <v>0</v>
      </c>
      <c r="AT317" s="4">
        <v>0</v>
      </c>
      <c r="AU317" s="3">
        <v>11000</v>
      </c>
      <c r="AV317" s="4">
        <v>0</v>
      </c>
      <c r="AW317" s="3">
        <v>326585</v>
      </c>
      <c r="AX317" s="3">
        <v>278711</v>
      </c>
      <c r="AY317" s="4">
        <v>0</v>
      </c>
      <c r="AZ317" s="3">
        <v>102660.5</v>
      </c>
      <c r="BA317" s="3">
        <v>1239962.6100000001</v>
      </c>
      <c r="BB317" s="3">
        <v>1211890</v>
      </c>
      <c r="BC317" s="3">
        <v>749820.35</v>
      </c>
      <c r="BD317" s="3">
        <v>2285151.7799999998</v>
      </c>
      <c r="BE317" s="3">
        <v>0</v>
      </c>
      <c r="BF317" s="3">
        <v>53840</v>
      </c>
      <c r="BG317" s="3">
        <v>19651</v>
      </c>
      <c r="BH317" s="3">
        <v>24997</v>
      </c>
      <c r="BI317" s="3">
        <v>102100</v>
      </c>
      <c r="BJ317" s="4">
        <v>0</v>
      </c>
      <c r="BK317" s="3">
        <v>381941.42</v>
      </c>
      <c r="BL317" s="3">
        <v>605119</v>
      </c>
      <c r="BM317" s="3">
        <v>433472</v>
      </c>
      <c r="BN317" s="3">
        <v>1217702</v>
      </c>
      <c r="BO317" s="3">
        <v>34700</v>
      </c>
      <c r="BP317" s="3">
        <v>0</v>
      </c>
      <c r="BQ317" s="3">
        <v>211539</v>
      </c>
      <c r="BR317" s="3">
        <v>796967.05</v>
      </c>
      <c r="BS317" s="4">
        <v>0</v>
      </c>
      <c r="BT317" s="3">
        <v>47985</v>
      </c>
      <c r="BU317" s="3">
        <v>641391.77</v>
      </c>
      <c r="BV317" s="3">
        <v>651567.65</v>
      </c>
      <c r="BW317" s="4">
        <v>0</v>
      </c>
      <c r="BX317" s="3">
        <v>66486</v>
      </c>
    </row>
    <row r="318" spans="1:76" x14ac:dyDescent="0.25">
      <c r="A318" s="2">
        <v>44834</v>
      </c>
      <c r="B318" t="s">
        <v>633</v>
      </c>
      <c r="C318" t="s">
        <v>634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347278</v>
      </c>
      <c r="J318" s="4">
        <v>0</v>
      </c>
      <c r="K318" s="3">
        <v>454048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3">
        <v>8460000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</row>
    <row r="319" spans="1:76" x14ac:dyDescent="0.25">
      <c r="A319" s="2">
        <v>44834</v>
      </c>
      <c r="B319" t="s">
        <v>635</v>
      </c>
      <c r="C319" t="s">
        <v>636</v>
      </c>
      <c r="D319" s="3">
        <v>9600</v>
      </c>
      <c r="E319" s="3">
        <v>56000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</row>
    <row r="320" spans="1:76" x14ac:dyDescent="0.25">
      <c r="A320" s="2">
        <v>44834</v>
      </c>
      <c r="B320" t="s">
        <v>637</v>
      </c>
      <c r="C320" t="s">
        <v>638</v>
      </c>
      <c r="D320" s="3">
        <v>0</v>
      </c>
      <c r="E320" s="4">
        <v>0</v>
      </c>
      <c r="F320" s="3">
        <v>0</v>
      </c>
      <c r="G320" s="3">
        <v>0</v>
      </c>
      <c r="H320" s="3">
        <v>38235.29</v>
      </c>
      <c r="I320" s="4">
        <v>0</v>
      </c>
      <c r="J320" s="4">
        <v>0</v>
      </c>
      <c r="K320" s="4">
        <v>0</v>
      </c>
      <c r="L320" s="4">
        <v>0</v>
      </c>
      <c r="M320" s="3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3">
        <v>150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</row>
    <row r="321" spans="1:76" x14ac:dyDescent="0.25">
      <c r="A321" s="2">
        <v>44834</v>
      </c>
      <c r="B321" t="s">
        <v>639</v>
      </c>
      <c r="C321" t="s">
        <v>640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560011.4</v>
      </c>
      <c r="J321" s="3">
        <v>386530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3">
        <v>20000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3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</row>
    <row r="322" spans="1:76" x14ac:dyDescent="0.25">
      <c r="A322" s="2">
        <v>44834</v>
      </c>
      <c r="B322" t="s">
        <v>641</v>
      </c>
      <c r="C322" t="s">
        <v>642</v>
      </c>
      <c r="D322" s="3">
        <v>36746341.899999999</v>
      </c>
      <c r="E322" s="3">
        <v>770272.35</v>
      </c>
      <c r="F322" s="4">
        <v>0</v>
      </c>
      <c r="G322" s="4">
        <v>0</v>
      </c>
      <c r="H322" s="3">
        <v>40286629.590000004</v>
      </c>
      <c r="I322" s="3">
        <v>15638448.98</v>
      </c>
      <c r="J322" s="3">
        <v>27690074</v>
      </c>
      <c r="K322" s="3">
        <v>4717484.0599999996</v>
      </c>
      <c r="L322" s="3">
        <v>23749324.079999998</v>
      </c>
      <c r="M322" s="3">
        <v>551704.28</v>
      </c>
      <c r="N322" s="3">
        <v>6140002.4299999997</v>
      </c>
      <c r="O322" s="4">
        <v>0</v>
      </c>
      <c r="P322" s="3">
        <v>12546200.119999999</v>
      </c>
      <c r="Q322" s="3">
        <v>1993949</v>
      </c>
      <c r="R322" s="3">
        <v>9198625.1600000001</v>
      </c>
      <c r="S322" s="4">
        <v>0</v>
      </c>
      <c r="T322" s="3">
        <v>4060223.56</v>
      </c>
      <c r="U322" s="4">
        <v>0</v>
      </c>
      <c r="V322" s="4">
        <v>0</v>
      </c>
      <c r="W322" s="4">
        <v>0</v>
      </c>
      <c r="X322" s="4">
        <v>0</v>
      </c>
      <c r="Y322" s="3">
        <v>2375868.9700000002</v>
      </c>
      <c r="Z322" s="4">
        <v>0</v>
      </c>
      <c r="AA322" s="3">
        <v>6102464.6900000004</v>
      </c>
      <c r="AB322" s="3">
        <v>529220</v>
      </c>
      <c r="AC322" s="4">
        <v>0</v>
      </c>
      <c r="AD322" s="3">
        <v>4560500</v>
      </c>
      <c r="AE322" s="3">
        <v>0</v>
      </c>
      <c r="AF322" s="4">
        <v>0</v>
      </c>
      <c r="AG322" s="3">
        <v>1499397</v>
      </c>
      <c r="AH322" s="4">
        <v>0</v>
      </c>
      <c r="AI322" s="4">
        <v>0</v>
      </c>
      <c r="AJ322" s="4">
        <v>0</v>
      </c>
      <c r="AK322" s="3">
        <v>707575.14</v>
      </c>
      <c r="AL322" s="4">
        <v>0</v>
      </c>
      <c r="AM322" s="3">
        <v>30970.95</v>
      </c>
      <c r="AN322" s="3">
        <v>1812120.45</v>
      </c>
      <c r="AO322" s="3">
        <v>739681</v>
      </c>
      <c r="AP322" s="3">
        <v>296653.78000000003</v>
      </c>
      <c r="AQ322" s="3">
        <v>271750</v>
      </c>
      <c r="AR322" s="4">
        <v>0</v>
      </c>
      <c r="AS322" s="3">
        <v>1838116.27</v>
      </c>
      <c r="AT322" s="4">
        <v>0</v>
      </c>
      <c r="AU322" s="4">
        <v>0</v>
      </c>
      <c r="AV322" s="3">
        <v>682020.45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3">
        <v>8308936.2000000002</v>
      </c>
      <c r="BE322" s="3">
        <v>1426120.92</v>
      </c>
      <c r="BF322" s="3">
        <v>709800</v>
      </c>
      <c r="BG322" s="4">
        <v>0</v>
      </c>
      <c r="BH322" s="4">
        <v>0</v>
      </c>
      <c r="BI322" s="4">
        <v>0</v>
      </c>
      <c r="BJ322" s="3">
        <v>498734.99</v>
      </c>
      <c r="BK322" s="3">
        <v>75411</v>
      </c>
      <c r="BL322" s="4">
        <v>0</v>
      </c>
      <c r="BM322" s="4">
        <v>0</v>
      </c>
      <c r="BN322" s="4">
        <v>0</v>
      </c>
      <c r="BO322" s="4">
        <v>0</v>
      </c>
      <c r="BP322" s="3">
        <v>63662</v>
      </c>
      <c r="BQ322" s="4">
        <v>0</v>
      </c>
      <c r="BR322" s="4">
        <v>0</v>
      </c>
      <c r="BS322" s="4">
        <v>0</v>
      </c>
      <c r="BT322" s="4">
        <v>0</v>
      </c>
      <c r="BU322" s="3">
        <v>1000000</v>
      </c>
      <c r="BV322" s="4">
        <v>0</v>
      </c>
      <c r="BW322" s="4">
        <v>0</v>
      </c>
      <c r="BX322" s="3">
        <v>11300104</v>
      </c>
    </row>
    <row r="323" spans="1:76" x14ac:dyDescent="0.25">
      <c r="A323" s="2">
        <v>44834</v>
      </c>
      <c r="B323" t="s">
        <v>643</v>
      </c>
      <c r="C323" t="s">
        <v>644</v>
      </c>
      <c r="D323" s="3">
        <v>82707870.219999999</v>
      </c>
      <c r="E323" s="4">
        <v>0</v>
      </c>
      <c r="F323" s="3">
        <v>57106274.119999997</v>
      </c>
      <c r="G323" s="4">
        <v>0</v>
      </c>
      <c r="H323" s="3">
        <v>892646.58</v>
      </c>
      <c r="I323" s="3">
        <v>12991356.390000001</v>
      </c>
      <c r="J323" s="3">
        <v>1790527.25</v>
      </c>
      <c r="K323" s="3">
        <v>37869</v>
      </c>
      <c r="L323" s="4">
        <v>0</v>
      </c>
      <c r="M323" s="3">
        <v>5776282.21</v>
      </c>
      <c r="N323" s="3">
        <v>2859435</v>
      </c>
      <c r="O323" s="3">
        <v>2365307.39</v>
      </c>
      <c r="P323" s="3">
        <v>10613000</v>
      </c>
      <c r="Q323" s="3">
        <v>1031368.63</v>
      </c>
      <c r="R323" s="3">
        <v>2557067.77</v>
      </c>
      <c r="S323" s="3">
        <v>1455514.7</v>
      </c>
      <c r="T323" s="3">
        <v>14101766</v>
      </c>
      <c r="U323" s="3">
        <v>23077130.329999998</v>
      </c>
      <c r="V323" s="3">
        <v>4998705.2699999996</v>
      </c>
      <c r="W323" s="3">
        <v>2680500</v>
      </c>
      <c r="X323" s="3">
        <v>8810343.8800000008</v>
      </c>
      <c r="Y323" s="3">
        <v>9236485.2100000009</v>
      </c>
      <c r="Z323" s="4">
        <v>0</v>
      </c>
      <c r="AA323" s="3">
        <v>986035.6</v>
      </c>
      <c r="AB323" s="3">
        <v>381511.8</v>
      </c>
      <c r="AC323" s="3">
        <v>559977.31999999995</v>
      </c>
      <c r="AD323" s="3">
        <v>115500</v>
      </c>
      <c r="AE323" s="3">
        <v>0</v>
      </c>
      <c r="AF323" s="3">
        <v>0</v>
      </c>
      <c r="AG323" s="3">
        <v>2082792.29</v>
      </c>
      <c r="AH323" s="3">
        <v>0</v>
      </c>
      <c r="AI323" s="4">
        <v>0</v>
      </c>
      <c r="AJ323" s="3">
        <v>4099911.21</v>
      </c>
      <c r="AK323" s="3">
        <v>863096.64</v>
      </c>
      <c r="AL323" s="3">
        <v>8539589.8800000008</v>
      </c>
      <c r="AM323" s="3">
        <v>3929404.01</v>
      </c>
      <c r="AN323" s="3">
        <v>2354631.5</v>
      </c>
      <c r="AO323" s="3">
        <v>8232271.4299999997</v>
      </c>
      <c r="AP323" s="3">
        <v>347373.71</v>
      </c>
      <c r="AQ323" s="4">
        <v>0</v>
      </c>
      <c r="AR323" s="4">
        <v>0</v>
      </c>
      <c r="AS323" s="4">
        <v>0</v>
      </c>
      <c r="AT323" s="3">
        <v>367761.58</v>
      </c>
      <c r="AU323" s="3">
        <v>452940.59</v>
      </c>
      <c r="AV323" s="3">
        <v>73210.59</v>
      </c>
      <c r="AW323" s="3">
        <v>48379.74</v>
      </c>
      <c r="AX323" s="4">
        <v>0</v>
      </c>
      <c r="AY323" s="3">
        <v>2575600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3">
        <v>0</v>
      </c>
      <c r="BH323" s="4">
        <v>0</v>
      </c>
      <c r="BI323" s="4">
        <v>0</v>
      </c>
      <c r="BJ323" s="3">
        <v>725793.68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3">
        <v>0</v>
      </c>
      <c r="BQ323" s="4">
        <v>0</v>
      </c>
      <c r="BR323" s="4">
        <v>0</v>
      </c>
      <c r="BS323" s="3">
        <v>383771.24</v>
      </c>
      <c r="BT323" s="3">
        <v>0</v>
      </c>
      <c r="BU323" s="3">
        <v>27348483.699999999</v>
      </c>
      <c r="BV323" s="4">
        <v>0</v>
      </c>
      <c r="BW323" s="4">
        <v>0</v>
      </c>
      <c r="BX323" s="4">
        <v>0</v>
      </c>
    </row>
    <row r="324" spans="1:76" x14ac:dyDescent="0.25">
      <c r="A324" s="2">
        <v>44834</v>
      </c>
      <c r="B324" t="s">
        <v>645</v>
      </c>
      <c r="C324" t="s">
        <v>646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6500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3">
        <v>3669860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</row>
    <row r="325" spans="1:76" x14ac:dyDescent="0.25">
      <c r="A325" s="2">
        <v>44834</v>
      </c>
      <c r="B325" t="s">
        <v>647</v>
      </c>
      <c r="C325" t="s">
        <v>648</v>
      </c>
      <c r="D325" s="4">
        <v>0</v>
      </c>
      <c r="E325" s="3">
        <v>297396968.75999999</v>
      </c>
      <c r="F325" s="4">
        <v>0</v>
      </c>
      <c r="G325" s="3">
        <v>1328432222.9100001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3">
        <v>39004801.140000001</v>
      </c>
      <c r="Z325" s="4">
        <v>0</v>
      </c>
      <c r="AA325" s="4">
        <v>0</v>
      </c>
      <c r="AB325" s="4">
        <v>0</v>
      </c>
      <c r="AC325" s="4">
        <v>0</v>
      </c>
      <c r="AD325" s="3">
        <v>-33285586.059999999</v>
      </c>
      <c r="AE325" s="4">
        <v>0</v>
      </c>
      <c r="AF325" s="3">
        <v>5922726.6600000001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3">
        <v>-3.0000000000000001E-3</v>
      </c>
      <c r="AR325" s="3">
        <v>20724609.620000001</v>
      </c>
      <c r="AS325" s="4">
        <v>0</v>
      </c>
      <c r="AT325" s="4">
        <v>0</v>
      </c>
      <c r="AU325" s="4">
        <v>0</v>
      </c>
      <c r="AV325" s="4">
        <v>0</v>
      </c>
      <c r="AW325" s="3">
        <v>22269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3">
        <v>33491119.68</v>
      </c>
      <c r="BD325" s="4">
        <v>0</v>
      </c>
      <c r="BE325" s="4">
        <v>0</v>
      </c>
      <c r="BF325" s="4">
        <v>0</v>
      </c>
      <c r="BG325" s="3">
        <v>15227172.5</v>
      </c>
      <c r="BH325" s="3">
        <v>-61369030.359999999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</row>
    <row r="326" spans="1:76" x14ac:dyDescent="0.25">
      <c r="A326" s="2">
        <v>44834</v>
      </c>
      <c r="B326" t="s">
        <v>649</v>
      </c>
      <c r="C326" t="s">
        <v>650</v>
      </c>
      <c r="D326" s="4">
        <v>0</v>
      </c>
      <c r="E326" s="3">
        <v>121878362.66</v>
      </c>
      <c r="F326" s="3">
        <v>1354954242.1600001</v>
      </c>
      <c r="G326" s="4">
        <v>0</v>
      </c>
      <c r="H326" s="4">
        <v>0</v>
      </c>
      <c r="I326" s="3">
        <v>254974207.08000001</v>
      </c>
      <c r="J326" s="4">
        <v>0</v>
      </c>
      <c r="K326" s="3">
        <v>142165799.40000001</v>
      </c>
      <c r="L326" s="3">
        <v>192344288.63</v>
      </c>
      <c r="M326" s="3">
        <v>274857777.02999997</v>
      </c>
      <c r="N326" s="4">
        <v>0</v>
      </c>
      <c r="O326" s="4">
        <v>0</v>
      </c>
      <c r="P326" s="3">
        <v>177815339.66</v>
      </c>
      <c r="Q326" s="3">
        <v>11701323.65</v>
      </c>
      <c r="R326" s="3">
        <v>481550615.33999997</v>
      </c>
      <c r="S326" s="3">
        <v>6952088.7400000002</v>
      </c>
      <c r="T326" s="3">
        <v>47545801.359999999</v>
      </c>
      <c r="U326" s="3">
        <v>207222510.88999999</v>
      </c>
      <c r="V326" s="3">
        <v>77300005.890000001</v>
      </c>
      <c r="W326" s="3">
        <v>2435427.7400000002</v>
      </c>
      <c r="X326" s="4">
        <v>0</v>
      </c>
      <c r="Y326" s="3">
        <v>28090880</v>
      </c>
      <c r="Z326" s="4">
        <v>0</v>
      </c>
      <c r="AA326" s="3">
        <v>118917778.2</v>
      </c>
      <c r="AB326" s="3">
        <v>28827953.84</v>
      </c>
      <c r="AC326" s="3">
        <v>9955643.9299999997</v>
      </c>
      <c r="AD326" s="3">
        <v>16343044.640000001</v>
      </c>
      <c r="AE326" s="4">
        <v>0</v>
      </c>
      <c r="AF326" s="3">
        <v>7241519.0899999999</v>
      </c>
      <c r="AG326" s="3">
        <v>42256371.07</v>
      </c>
      <c r="AH326" s="3">
        <v>11067491.91</v>
      </c>
      <c r="AI326" s="3">
        <v>15030937.880000001</v>
      </c>
      <c r="AJ326" s="3">
        <v>17605389.670000002</v>
      </c>
      <c r="AK326" s="3">
        <v>16877611</v>
      </c>
      <c r="AL326" s="3">
        <v>12406469.48</v>
      </c>
      <c r="AM326" s="3">
        <v>19840356.690000001</v>
      </c>
      <c r="AN326" s="3">
        <v>71861152.260000005</v>
      </c>
      <c r="AO326" s="3">
        <v>2051091.72</v>
      </c>
      <c r="AP326" s="3">
        <v>18441608.469999999</v>
      </c>
      <c r="AQ326" s="3">
        <v>9816914.6999999993</v>
      </c>
      <c r="AR326" s="4">
        <v>0</v>
      </c>
      <c r="AS326" s="3">
        <v>890441.1</v>
      </c>
      <c r="AT326" s="3">
        <v>631623.68000000005</v>
      </c>
      <c r="AU326" s="3">
        <v>1425936.98</v>
      </c>
      <c r="AV326" s="3">
        <v>1779771.1</v>
      </c>
      <c r="AW326" s="3">
        <v>7815816.8300000001</v>
      </c>
      <c r="AX326" s="4">
        <v>0</v>
      </c>
      <c r="AY326" s="3">
        <v>58717577.939999998</v>
      </c>
      <c r="AZ326" s="3">
        <v>-1031732.11</v>
      </c>
      <c r="BA326" s="3">
        <v>206553491.47</v>
      </c>
      <c r="BB326" s="3">
        <v>109532934.28</v>
      </c>
      <c r="BC326" s="4">
        <v>0</v>
      </c>
      <c r="BD326" s="3">
        <v>282299450.91000003</v>
      </c>
      <c r="BE326" s="3">
        <v>24070389.120000001</v>
      </c>
      <c r="BF326" s="3">
        <v>10383187.49</v>
      </c>
      <c r="BG326" s="3">
        <v>12858884.779999999</v>
      </c>
      <c r="BH326" s="3">
        <v>117912698.14</v>
      </c>
      <c r="BI326" s="3">
        <v>7701277.7999999998</v>
      </c>
      <c r="BJ326" s="3">
        <v>17553098.850000001</v>
      </c>
      <c r="BK326" s="3">
        <v>11549475.24</v>
      </c>
      <c r="BL326" s="3">
        <v>65282517.270000003</v>
      </c>
      <c r="BM326" s="3">
        <v>13404846.5</v>
      </c>
      <c r="BN326" s="3">
        <v>240775808.63999999</v>
      </c>
      <c r="BO326" s="3">
        <v>2570633.5099999998</v>
      </c>
      <c r="BP326" s="3">
        <v>8954759.6099999994</v>
      </c>
      <c r="BQ326" s="3">
        <v>1221352.94</v>
      </c>
      <c r="BR326" s="3">
        <v>6090</v>
      </c>
      <c r="BS326" s="3">
        <v>35086097.390000001</v>
      </c>
      <c r="BT326" s="3">
        <v>11717223.93</v>
      </c>
      <c r="BU326" s="3">
        <v>6325812.9199999999</v>
      </c>
      <c r="BV326" s="3">
        <v>27411732.010000002</v>
      </c>
      <c r="BW326" s="3">
        <v>34668479.990000002</v>
      </c>
      <c r="BX326" s="3">
        <v>16195223.09</v>
      </c>
    </row>
    <row r="327" spans="1:76" x14ac:dyDescent="0.25">
      <c r="A327" s="2">
        <v>44834</v>
      </c>
      <c r="B327" t="s">
        <v>651</v>
      </c>
      <c r="C327" t="s">
        <v>652</v>
      </c>
      <c r="D327" s="3">
        <v>2201778542.4400001</v>
      </c>
      <c r="E327" s="3">
        <v>1465709050.28</v>
      </c>
      <c r="F327" s="4">
        <v>0</v>
      </c>
      <c r="G327" s="4">
        <v>0</v>
      </c>
      <c r="H327" s="3">
        <v>1166149837.28</v>
      </c>
      <c r="I327" s="3">
        <v>318492635.13999999</v>
      </c>
      <c r="J327" s="3">
        <v>880080824.41999996</v>
      </c>
      <c r="K327" s="3">
        <v>650020675.23000002</v>
      </c>
      <c r="L327" s="3">
        <v>102882556.31999999</v>
      </c>
      <c r="M327" s="3">
        <v>688516915.55999994</v>
      </c>
      <c r="N327" s="3">
        <v>68044569.299999997</v>
      </c>
      <c r="O327" s="3">
        <v>52317844.439999998</v>
      </c>
      <c r="P327" s="3">
        <v>466830302.22000003</v>
      </c>
      <c r="Q327" s="3">
        <v>47958244.200000003</v>
      </c>
      <c r="R327" s="3">
        <v>659856427.25999999</v>
      </c>
      <c r="S327" s="3">
        <v>20033227.260000002</v>
      </c>
      <c r="T327" s="3">
        <v>133300189.17</v>
      </c>
      <c r="U327" s="3">
        <v>419810433.19999999</v>
      </c>
      <c r="V327" s="3">
        <v>386860425.08999997</v>
      </c>
      <c r="W327" s="3">
        <v>-13107530.220000001</v>
      </c>
      <c r="X327" s="3">
        <v>289169484.94999999</v>
      </c>
      <c r="Y327" s="3">
        <v>53466790.799999997</v>
      </c>
      <c r="Z327" s="3">
        <v>526698585</v>
      </c>
      <c r="AA327" s="3">
        <v>63337857.630000003</v>
      </c>
      <c r="AB327" s="3">
        <v>259021779.71000001</v>
      </c>
      <c r="AC327" s="3">
        <v>31382783.02</v>
      </c>
      <c r="AD327" s="3">
        <v>158147859.41</v>
      </c>
      <c r="AE327" s="3">
        <v>201774946.56999999</v>
      </c>
      <c r="AF327" s="3">
        <v>-4752460.78</v>
      </c>
      <c r="AG327" s="3">
        <v>31702676.609999999</v>
      </c>
      <c r="AH327" s="3">
        <v>28155628.829999998</v>
      </c>
      <c r="AI327" s="3">
        <v>30781499.379999999</v>
      </c>
      <c r="AJ327" s="3">
        <v>26645653.48</v>
      </c>
      <c r="AK327" s="3">
        <v>41656620.119999997</v>
      </c>
      <c r="AL327" s="3">
        <v>6902671.8799999999</v>
      </c>
      <c r="AM327" s="3">
        <v>2998733.48</v>
      </c>
      <c r="AN327" s="3">
        <v>19053901.59</v>
      </c>
      <c r="AO327" s="3">
        <v>36688671.990000002</v>
      </c>
      <c r="AP327" s="3">
        <v>-873094.35</v>
      </c>
      <c r="AQ327" s="3">
        <v>19866570.57</v>
      </c>
      <c r="AR327" s="4">
        <v>0</v>
      </c>
      <c r="AS327" s="3">
        <v>4512416.3899999997</v>
      </c>
      <c r="AT327" s="3">
        <v>25957747.489999998</v>
      </c>
      <c r="AU327" s="3">
        <v>19384298.59</v>
      </c>
      <c r="AV327" s="3">
        <v>2624924.0299999998</v>
      </c>
      <c r="AW327" s="3">
        <v>194283562.75</v>
      </c>
      <c r="AX327" s="3">
        <v>131168594.51000001</v>
      </c>
      <c r="AY327" s="3">
        <v>35703749.310000002</v>
      </c>
      <c r="AZ327" s="3">
        <v>107424074.95</v>
      </c>
      <c r="BA327" s="3">
        <v>392007001.69</v>
      </c>
      <c r="BB327" s="3">
        <v>109367063.31999999</v>
      </c>
      <c r="BC327" s="3">
        <v>26241571.77</v>
      </c>
      <c r="BD327" s="4">
        <v>0</v>
      </c>
      <c r="BE327" s="4">
        <v>0</v>
      </c>
      <c r="BF327" s="3">
        <v>6768240.7800000003</v>
      </c>
      <c r="BG327" s="3">
        <v>9054892.6300000008</v>
      </c>
      <c r="BH327" s="3">
        <v>87259263.409999996</v>
      </c>
      <c r="BI327" s="3">
        <v>4650670.59</v>
      </c>
      <c r="BJ327" s="4">
        <v>0</v>
      </c>
      <c r="BK327" s="3">
        <v>102762146.19</v>
      </c>
      <c r="BL327" s="3">
        <v>85238836.569999993</v>
      </c>
      <c r="BM327" s="3">
        <v>27834379.550000001</v>
      </c>
      <c r="BN327" s="3">
        <v>320910641.42000002</v>
      </c>
      <c r="BO327" s="3">
        <v>-497308.79</v>
      </c>
      <c r="BP327" s="3">
        <v>7723019.2300000004</v>
      </c>
      <c r="BQ327" s="3">
        <v>50157138.600000001</v>
      </c>
      <c r="BR327" s="3">
        <v>63306857.579999998</v>
      </c>
      <c r="BS327" s="3">
        <v>112207378.06</v>
      </c>
      <c r="BT327" s="3">
        <v>70483793.939999998</v>
      </c>
      <c r="BU327" s="3">
        <v>125494912.48999999</v>
      </c>
      <c r="BV327" s="3">
        <v>43915891.509999998</v>
      </c>
      <c r="BW327" s="3">
        <v>50857716.859999999</v>
      </c>
      <c r="BX327" s="3">
        <v>15021992.970000001</v>
      </c>
    </row>
    <row r="328" spans="1:76" x14ac:dyDescent="0.25">
      <c r="A328" s="2">
        <v>44834</v>
      </c>
      <c r="B328" t="s">
        <v>653</v>
      </c>
      <c r="C328" t="s">
        <v>654</v>
      </c>
      <c r="D328" s="3">
        <v>306226381.69999999</v>
      </c>
      <c r="E328" s="3">
        <v>-487845427.38999999</v>
      </c>
      <c r="F328" s="3">
        <v>-19237564.010000002</v>
      </c>
      <c r="G328" s="4">
        <v>0</v>
      </c>
      <c r="H328" s="4">
        <v>0</v>
      </c>
      <c r="I328" s="4">
        <v>0</v>
      </c>
      <c r="J328" s="3">
        <v>-89460446.209999993</v>
      </c>
      <c r="K328" s="3">
        <v>54306</v>
      </c>
      <c r="L328" s="3">
        <v>-7362928.6299999999</v>
      </c>
      <c r="M328" s="3">
        <v>-5820</v>
      </c>
      <c r="N328" s="4">
        <v>0</v>
      </c>
      <c r="O328" s="3">
        <v>-61.67</v>
      </c>
      <c r="P328" s="3">
        <v>91821378.769999996</v>
      </c>
      <c r="Q328" s="3">
        <v>-98507.86</v>
      </c>
      <c r="R328" s="3">
        <v>4107836.77</v>
      </c>
      <c r="S328" s="4">
        <v>0</v>
      </c>
      <c r="T328" s="3">
        <v>-5948840.3200000003</v>
      </c>
      <c r="U328" s="3">
        <v>-81848</v>
      </c>
      <c r="V328" s="4">
        <v>0</v>
      </c>
      <c r="W328" s="4">
        <v>0</v>
      </c>
      <c r="X328" s="4">
        <v>0</v>
      </c>
      <c r="Y328" s="4">
        <v>0</v>
      </c>
      <c r="Z328" s="3">
        <v>-153060.92000000001</v>
      </c>
      <c r="AA328" s="4">
        <v>0</v>
      </c>
      <c r="AB328" s="3">
        <v>254869.6</v>
      </c>
      <c r="AC328" s="3">
        <v>1978015.04</v>
      </c>
      <c r="AD328" s="3">
        <v>-1645083.01</v>
      </c>
      <c r="AE328" s="3">
        <v>-3244465.86</v>
      </c>
      <c r="AF328" s="3">
        <v>4898350.53</v>
      </c>
      <c r="AG328" s="3">
        <v>-216002.18</v>
      </c>
      <c r="AH328" s="4">
        <v>0</v>
      </c>
      <c r="AI328" s="3">
        <v>-211206.47</v>
      </c>
      <c r="AJ328" s="3">
        <v>-68398.649999999994</v>
      </c>
      <c r="AK328" s="3">
        <v>-234441.31</v>
      </c>
      <c r="AL328" s="3">
        <v>5919792.2199999997</v>
      </c>
      <c r="AM328" s="3">
        <v>-309607.86</v>
      </c>
      <c r="AN328" s="3">
        <v>-17328.91</v>
      </c>
      <c r="AO328" s="4">
        <v>0</v>
      </c>
      <c r="AP328" s="3">
        <v>285168.08</v>
      </c>
      <c r="AQ328" s="3">
        <v>1</v>
      </c>
      <c r="AR328" s="3">
        <v>-6187245.9900000002</v>
      </c>
      <c r="AS328" s="3">
        <v>-1389711.52</v>
      </c>
      <c r="AT328" s="3">
        <v>-304258.49</v>
      </c>
      <c r="AU328" s="3">
        <v>-29336.17</v>
      </c>
      <c r="AV328" s="3">
        <v>-11190</v>
      </c>
      <c r="AW328" s="4">
        <v>0</v>
      </c>
      <c r="AX328" s="4">
        <v>0</v>
      </c>
      <c r="AY328" s="3">
        <v>680672.49</v>
      </c>
      <c r="AZ328" s="3">
        <v>-11345</v>
      </c>
      <c r="BA328" s="3">
        <v>22672622.350000001</v>
      </c>
      <c r="BB328" s="3">
        <v>11429.66</v>
      </c>
      <c r="BC328" s="3">
        <v>299392.96000000002</v>
      </c>
      <c r="BD328" s="3">
        <v>-48860.17</v>
      </c>
      <c r="BE328" s="3">
        <v>1694900.85</v>
      </c>
      <c r="BF328" s="3">
        <v>-2296198.08</v>
      </c>
      <c r="BG328" s="3">
        <v>2958872.78</v>
      </c>
      <c r="BH328" s="4">
        <v>0</v>
      </c>
      <c r="BI328" s="4">
        <v>0</v>
      </c>
      <c r="BJ328" s="4">
        <v>0</v>
      </c>
      <c r="BK328" s="3">
        <v>-109498</v>
      </c>
      <c r="BL328" s="3">
        <v>-3152167.6</v>
      </c>
      <c r="BM328" s="4">
        <v>0</v>
      </c>
      <c r="BN328" s="3">
        <v>392316</v>
      </c>
      <c r="BO328" s="3">
        <v>1214799.72</v>
      </c>
      <c r="BP328" s="3">
        <v>177976.31</v>
      </c>
      <c r="BQ328" s="3">
        <v>204840</v>
      </c>
      <c r="BR328" s="3">
        <v>-286731.39</v>
      </c>
      <c r="BS328" s="4">
        <v>0</v>
      </c>
      <c r="BT328" s="3">
        <v>716611.74</v>
      </c>
      <c r="BU328" s="4">
        <v>0</v>
      </c>
      <c r="BV328" s="3">
        <v>143856.69</v>
      </c>
      <c r="BW328" s="3">
        <v>146062.9</v>
      </c>
      <c r="BX328" s="4">
        <v>0</v>
      </c>
    </row>
    <row r="329" spans="1:76" x14ac:dyDescent="0.25">
      <c r="A329" s="2">
        <v>44834</v>
      </c>
      <c r="B329" t="s">
        <v>655</v>
      </c>
      <c r="C329" t="s">
        <v>656</v>
      </c>
      <c r="D329" s="3">
        <v>192179842.94999999</v>
      </c>
      <c r="E329" s="4">
        <v>0</v>
      </c>
      <c r="F329" s="3">
        <v>-7990751.1799999997</v>
      </c>
      <c r="G329" s="3">
        <v>34058571.460000001</v>
      </c>
      <c r="H329" s="3">
        <v>-40710385.829999998</v>
      </c>
      <c r="I329" s="3">
        <v>95488845.969999999</v>
      </c>
      <c r="J329" s="4">
        <v>0</v>
      </c>
      <c r="K329" s="3">
        <v>1590024.37</v>
      </c>
      <c r="L329" s="4">
        <v>0</v>
      </c>
      <c r="M329" s="3">
        <v>341154.36</v>
      </c>
      <c r="N329" s="3">
        <v>-1620488.33</v>
      </c>
      <c r="O329" s="3">
        <v>7475667.25</v>
      </c>
      <c r="P329" s="3">
        <v>1930360.18</v>
      </c>
      <c r="Q329" s="4">
        <v>0</v>
      </c>
      <c r="R329" s="3">
        <v>15253.59</v>
      </c>
      <c r="S329" s="3">
        <v>1142058.92</v>
      </c>
      <c r="T329" s="3">
        <v>600837.04</v>
      </c>
      <c r="U329" s="3">
        <v>-1023906.7</v>
      </c>
      <c r="V329" s="3">
        <v>0</v>
      </c>
      <c r="W329" s="3">
        <v>-354957.43</v>
      </c>
      <c r="X329" s="3">
        <v>945862.2</v>
      </c>
      <c r="Y329" s="3">
        <v>97132</v>
      </c>
      <c r="Z329" s="3">
        <v>28119055.829999998</v>
      </c>
      <c r="AA329" s="3">
        <v>1175130.3700000001</v>
      </c>
      <c r="AB329" s="3">
        <v>71516774.25</v>
      </c>
      <c r="AC329" s="3">
        <v>153414.85999999999</v>
      </c>
      <c r="AD329" s="3">
        <v>0</v>
      </c>
      <c r="AE329" s="3">
        <v>2408209.02</v>
      </c>
      <c r="AF329" s="4">
        <v>0</v>
      </c>
      <c r="AG329" s="3">
        <v>-376419.63</v>
      </c>
      <c r="AH329" s="3">
        <v>4689301.59</v>
      </c>
      <c r="AI329" s="3">
        <v>148100.01</v>
      </c>
      <c r="AJ329" s="3">
        <v>1409563.89</v>
      </c>
      <c r="AK329" s="3">
        <v>482707.46</v>
      </c>
      <c r="AL329" s="4">
        <v>0</v>
      </c>
      <c r="AM329" s="3">
        <v>990388.94</v>
      </c>
      <c r="AN329" s="3">
        <v>74881.39</v>
      </c>
      <c r="AO329" s="3">
        <v>5075227.6500000004</v>
      </c>
      <c r="AP329" s="3">
        <v>438534.62</v>
      </c>
      <c r="AQ329" s="3">
        <v>1523367.94</v>
      </c>
      <c r="AR329" s="4">
        <v>0</v>
      </c>
      <c r="AS329" s="3">
        <v>-13153.97</v>
      </c>
      <c r="AT329" s="3">
        <v>-233824.54</v>
      </c>
      <c r="AU329" s="3">
        <v>4732825.55</v>
      </c>
      <c r="AV329" s="3">
        <v>398397.94</v>
      </c>
      <c r="AW329" s="4">
        <v>0</v>
      </c>
      <c r="AX329" s="4">
        <v>0</v>
      </c>
      <c r="AY329" s="3">
        <v>1593057.91</v>
      </c>
      <c r="AZ329" s="4">
        <v>0</v>
      </c>
      <c r="BA329" s="3">
        <v>-13980996.689999999</v>
      </c>
      <c r="BB329" s="4">
        <v>0</v>
      </c>
      <c r="BC329" s="4">
        <v>0</v>
      </c>
      <c r="BD329" s="3">
        <v>3705438.89</v>
      </c>
      <c r="BE329" s="3">
        <v>1869642.4</v>
      </c>
      <c r="BF329" s="3">
        <v>-1047012.42</v>
      </c>
      <c r="BG329" s="3">
        <v>-125482.29</v>
      </c>
      <c r="BH329" s="3">
        <v>0</v>
      </c>
      <c r="BI329" s="3">
        <v>-6527004.3200000003</v>
      </c>
      <c r="BJ329" s="3">
        <v>1750530.16</v>
      </c>
      <c r="BK329" s="3">
        <v>3396219.24</v>
      </c>
      <c r="BL329" s="3">
        <v>3777096.67</v>
      </c>
      <c r="BM329" s="3">
        <v>-10698830.890000001</v>
      </c>
      <c r="BN329" s="3">
        <v>-6712741.9199999999</v>
      </c>
      <c r="BO329" s="3">
        <v>2758512.48</v>
      </c>
      <c r="BP329" s="3">
        <v>1275156.45</v>
      </c>
      <c r="BQ329" s="3">
        <v>-618520.89</v>
      </c>
      <c r="BR329" s="3">
        <v>-31831183.370000001</v>
      </c>
      <c r="BS329" s="4">
        <v>0</v>
      </c>
      <c r="BT329" s="3">
        <v>263495.09999999998</v>
      </c>
      <c r="BU329" s="3">
        <v>-997200</v>
      </c>
      <c r="BV329" s="3">
        <v>1310559.72</v>
      </c>
      <c r="BW329" s="3">
        <v>-330402.48</v>
      </c>
      <c r="BX329" s="3">
        <v>189149</v>
      </c>
    </row>
    <row r="330" spans="1:76" x14ac:dyDescent="0.25">
      <c r="A330" s="2">
        <v>44834</v>
      </c>
      <c r="B330" t="s">
        <v>657</v>
      </c>
      <c r="C330" t="s">
        <v>658</v>
      </c>
      <c r="D330" s="3">
        <v>-1967064.62</v>
      </c>
      <c r="E330" s="4">
        <v>0</v>
      </c>
      <c r="F330" s="3">
        <v>3157623.72</v>
      </c>
      <c r="G330" s="3">
        <v>6435635.3799999999</v>
      </c>
      <c r="H330" s="3">
        <v>-959323.2</v>
      </c>
      <c r="I330" s="3">
        <v>1356451.79</v>
      </c>
      <c r="J330" s="4">
        <v>0</v>
      </c>
      <c r="K330" s="3">
        <v>-1827916.56</v>
      </c>
      <c r="L330" s="4">
        <v>0</v>
      </c>
      <c r="M330" s="3">
        <v>371058.58</v>
      </c>
      <c r="N330" s="3">
        <v>6972957</v>
      </c>
      <c r="O330" s="3">
        <v>789379.68</v>
      </c>
      <c r="P330" s="4">
        <v>0</v>
      </c>
      <c r="Q330" s="4">
        <v>0</v>
      </c>
      <c r="R330" s="3">
        <v>356178.3</v>
      </c>
      <c r="S330" s="3">
        <v>-353970.75</v>
      </c>
      <c r="T330" s="3">
        <v>9397.98</v>
      </c>
      <c r="U330" s="3">
        <v>-15096.43</v>
      </c>
      <c r="V330" s="3">
        <v>0</v>
      </c>
      <c r="W330" s="3">
        <v>596330.9</v>
      </c>
      <c r="X330" s="3">
        <v>9300</v>
      </c>
      <c r="Y330" s="3">
        <v>1267694.3600000001</v>
      </c>
      <c r="Z330" s="3">
        <v>-6930044.0499999998</v>
      </c>
      <c r="AA330" s="3">
        <v>758404.64</v>
      </c>
      <c r="AB330" s="3">
        <v>-33010876.329999998</v>
      </c>
      <c r="AC330" s="3">
        <v>-6407363.7400000002</v>
      </c>
      <c r="AD330" s="3">
        <v>0</v>
      </c>
      <c r="AE330" s="3">
        <v>-8990849.5800000001</v>
      </c>
      <c r="AF330" s="4">
        <v>0</v>
      </c>
      <c r="AG330" s="3">
        <v>260999.07</v>
      </c>
      <c r="AH330" s="3">
        <v>230357.85</v>
      </c>
      <c r="AI330" s="3">
        <v>-802758</v>
      </c>
      <c r="AJ330" s="3">
        <v>-3277868.65</v>
      </c>
      <c r="AK330" s="3">
        <v>-1004027.4</v>
      </c>
      <c r="AL330" s="4">
        <v>0</v>
      </c>
      <c r="AM330" s="3">
        <v>-777124.17</v>
      </c>
      <c r="AN330" s="3">
        <v>-95374.79</v>
      </c>
      <c r="AO330" s="3">
        <v>-1758023.79</v>
      </c>
      <c r="AP330" s="3">
        <v>-651817.19999999995</v>
      </c>
      <c r="AQ330" s="3">
        <v>-666860.72</v>
      </c>
      <c r="AR330" s="4">
        <v>0</v>
      </c>
      <c r="AS330" s="3">
        <v>-80416</v>
      </c>
      <c r="AT330" s="3">
        <v>-119659.87</v>
      </c>
      <c r="AU330" s="3">
        <v>-81812.149999999994</v>
      </c>
      <c r="AV330" s="3">
        <v>-2003.31</v>
      </c>
      <c r="AW330" s="4">
        <v>0</v>
      </c>
      <c r="AX330" s="3">
        <v>0</v>
      </c>
      <c r="AY330" s="4">
        <v>0</v>
      </c>
      <c r="AZ330" s="4">
        <v>0</v>
      </c>
      <c r="BA330" s="3">
        <v>406701.38</v>
      </c>
      <c r="BB330" s="3">
        <v>-299551.99</v>
      </c>
      <c r="BC330" s="4">
        <v>0</v>
      </c>
      <c r="BD330" s="4">
        <v>0</v>
      </c>
      <c r="BE330" s="4">
        <v>0</v>
      </c>
      <c r="BF330" s="3">
        <v>2843272.75</v>
      </c>
      <c r="BG330" s="3">
        <v>-3483570.79</v>
      </c>
      <c r="BH330" s="3">
        <v>0</v>
      </c>
      <c r="BI330" s="3">
        <v>1153963.31</v>
      </c>
      <c r="BJ330" s="3">
        <v>-444483.82</v>
      </c>
      <c r="BK330" s="3">
        <v>-2240</v>
      </c>
      <c r="BL330" s="3">
        <v>-2545698.9700000002</v>
      </c>
      <c r="BM330" s="3">
        <v>-695620.59</v>
      </c>
      <c r="BN330" s="3">
        <v>5846636.0899999999</v>
      </c>
      <c r="BO330" s="3">
        <v>-428495.42</v>
      </c>
      <c r="BP330" s="3">
        <v>-428518.17</v>
      </c>
      <c r="BQ330" s="3">
        <v>-14057.81</v>
      </c>
      <c r="BR330" s="3">
        <v>-932133.31</v>
      </c>
      <c r="BS330" s="4">
        <v>0</v>
      </c>
      <c r="BT330" s="3">
        <v>191414</v>
      </c>
      <c r="BU330" s="3">
        <v>8736456</v>
      </c>
      <c r="BV330" s="3">
        <v>13091.14</v>
      </c>
      <c r="BW330" s="3">
        <v>341564.43</v>
      </c>
      <c r="BX330" s="3">
        <v>-73137.47</v>
      </c>
    </row>
    <row r="331" spans="1:76" x14ac:dyDescent="0.25">
      <c r="A331" s="2">
        <v>44834</v>
      </c>
      <c r="B331" t="s">
        <v>659</v>
      </c>
      <c r="C331" t="s">
        <v>660</v>
      </c>
      <c r="D331" s="3">
        <v>-6526036.4900000002</v>
      </c>
      <c r="E331" s="4">
        <v>0</v>
      </c>
      <c r="F331" s="3">
        <v>-99664279.219999999</v>
      </c>
      <c r="G331" s="3">
        <v>34971330.689999998</v>
      </c>
      <c r="H331" s="3">
        <v>43641091.200000003</v>
      </c>
      <c r="I331" s="3">
        <v>9794229.9000000004</v>
      </c>
      <c r="J331" s="4">
        <v>0</v>
      </c>
      <c r="K331" s="3">
        <v>8587019.0299999993</v>
      </c>
      <c r="L331" s="3">
        <v>9621.86</v>
      </c>
      <c r="M331" s="4">
        <v>0</v>
      </c>
      <c r="N331" s="4">
        <v>0</v>
      </c>
      <c r="O331" s="4">
        <v>0</v>
      </c>
      <c r="P331" s="3">
        <v>98306.8</v>
      </c>
      <c r="Q331" s="3">
        <v>47069.1</v>
      </c>
      <c r="R331" s="3">
        <v>24647035.989999998</v>
      </c>
      <c r="S331" s="3">
        <v>776814.92</v>
      </c>
      <c r="T331" s="4">
        <v>0</v>
      </c>
      <c r="U331" s="3">
        <v>12829062.140000001</v>
      </c>
      <c r="V331" s="4">
        <v>0</v>
      </c>
      <c r="W331" s="3">
        <v>4052655.1</v>
      </c>
      <c r="X331" s="4">
        <v>0</v>
      </c>
      <c r="Y331" s="4">
        <v>0</v>
      </c>
      <c r="Z331" s="3">
        <v>6226615.3099999996</v>
      </c>
      <c r="AA331" s="3">
        <v>-142695.32999999999</v>
      </c>
      <c r="AB331" s="3">
        <v>9957884.8000000007</v>
      </c>
      <c r="AC331" s="3">
        <v>1943593.12</v>
      </c>
      <c r="AD331" s="4">
        <v>0</v>
      </c>
      <c r="AE331" s="4">
        <v>0</v>
      </c>
      <c r="AF331" s="3">
        <v>1846027.68</v>
      </c>
      <c r="AG331" s="4">
        <v>0</v>
      </c>
      <c r="AH331" s="4">
        <v>0</v>
      </c>
      <c r="AI331" s="3">
        <v>1506989.05</v>
      </c>
      <c r="AJ331" s="3">
        <v>130659.15</v>
      </c>
      <c r="AK331" s="3">
        <v>3106007.23</v>
      </c>
      <c r="AL331" s="4">
        <v>0</v>
      </c>
      <c r="AM331" s="3">
        <v>1593219.68</v>
      </c>
      <c r="AN331" s="3">
        <v>5749059</v>
      </c>
      <c r="AO331" s="3">
        <v>2178788.2799999998</v>
      </c>
      <c r="AP331" s="4">
        <v>0</v>
      </c>
      <c r="AQ331" s="4">
        <v>0</v>
      </c>
      <c r="AR331" s="3">
        <v>137893.07999999999</v>
      </c>
      <c r="AS331" s="3">
        <v>1435884.37</v>
      </c>
      <c r="AT331" s="3">
        <v>-2059529.45</v>
      </c>
      <c r="AU331" s="3">
        <v>749224.44</v>
      </c>
      <c r="AV331" s="3">
        <v>3605935.27</v>
      </c>
      <c r="AW331" s="3">
        <v>-5029360.4000000004</v>
      </c>
      <c r="AX331" s="3">
        <v>0</v>
      </c>
      <c r="AY331" s="4">
        <v>0</v>
      </c>
      <c r="AZ331" s="3">
        <v>-632605.48</v>
      </c>
      <c r="BA331" s="3">
        <v>-42758.99</v>
      </c>
      <c r="BB331" s="4">
        <v>0</v>
      </c>
      <c r="BC331" s="3">
        <v>119868</v>
      </c>
      <c r="BD331" s="3">
        <v>-29053275.84</v>
      </c>
      <c r="BE331" s="4">
        <v>0</v>
      </c>
      <c r="BF331" s="3">
        <v>-10705761.68</v>
      </c>
      <c r="BG331" s="3">
        <v>-3513965.71</v>
      </c>
      <c r="BH331" s="3">
        <v>0</v>
      </c>
      <c r="BI331" s="3">
        <v>-97645</v>
      </c>
      <c r="BJ331" s="4">
        <v>0</v>
      </c>
      <c r="BK331" s="3">
        <v>631382.04</v>
      </c>
      <c r="BL331" s="3">
        <v>7561040.2599999998</v>
      </c>
      <c r="BM331" s="3">
        <v>2938112.54</v>
      </c>
      <c r="BN331" s="4">
        <v>0</v>
      </c>
      <c r="BO331" s="4">
        <v>0</v>
      </c>
      <c r="BP331" s="3">
        <v>2719814.29</v>
      </c>
      <c r="BQ331" s="4">
        <v>0</v>
      </c>
      <c r="BR331" s="3">
        <v>-370416.66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</row>
    <row r="332" spans="1:76" x14ac:dyDescent="0.25">
      <c r="A332" s="2">
        <v>44834</v>
      </c>
      <c r="B332" t="s">
        <v>661</v>
      </c>
      <c r="C332" t="s">
        <v>662</v>
      </c>
      <c r="D332" s="3">
        <v>908474874.03999996</v>
      </c>
      <c r="E332" s="3">
        <v>546912674.77999997</v>
      </c>
      <c r="F332" s="3">
        <v>608908349.52999997</v>
      </c>
      <c r="G332" s="3">
        <v>462312422.93000001</v>
      </c>
      <c r="H332" s="3">
        <v>691784502.38999999</v>
      </c>
      <c r="I332" s="3">
        <v>270215700.31999999</v>
      </c>
      <c r="J332" s="3">
        <v>749665154.95000005</v>
      </c>
      <c r="K332" s="3">
        <v>420158608.42000002</v>
      </c>
      <c r="L332" s="3">
        <v>80832247.159999996</v>
      </c>
      <c r="M332" s="3">
        <v>42452499.399999999</v>
      </c>
      <c r="N332" s="3">
        <v>45295546.079999998</v>
      </c>
      <c r="O332" s="3">
        <v>44061155.25</v>
      </c>
      <c r="P332" s="3">
        <v>84689091.180000007</v>
      </c>
      <c r="Q332" s="3">
        <v>14160003.59</v>
      </c>
      <c r="R332" s="3">
        <v>169504461.74000001</v>
      </c>
      <c r="S332" s="3">
        <v>25079429.149999999</v>
      </c>
      <c r="T332" s="3">
        <v>58782912.579999998</v>
      </c>
      <c r="U332" s="3">
        <v>38694226.079999998</v>
      </c>
      <c r="V332" s="3">
        <v>108595577.17</v>
      </c>
      <c r="W332" s="3">
        <v>69975094.189999998</v>
      </c>
      <c r="X332" s="3">
        <v>20340899.52</v>
      </c>
      <c r="Y332" s="3">
        <v>48982632.009999998</v>
      </c>
      <c r="Z332" s="3">
        <v>39250770.670000002</v>
      </c>
      <c r="AA332" s="3">
        <v>64805464.020000003</v>
      </c>
      <c r="AB332" s="3">
        <v>93565154.299999997</v>
      </c>
      <c r="AC332" s="3">
        <v>33852330.409999996</v>
      </c>
      <c r="AD332" s="3">
        <v>51877166.189999998</v>
      </c>
      <c r="AE332" s="3">
        <v>31532135.890000001</v>
      </c>
      <c r="AF332" s="3">
        <v>29183634.210000001</v>
      </c>
      <c r="AG332" s="3">
        <v>21138447.379999999</v>
      </c>
      <c r="AH332" s="3">
        <v>26318534.489999998</v>
      </c>
      <c r="AI332" s="3">
        <v>18148999.48</v>
      </c>
      <c r="AJ332" s="3">
        <v>23187415.579999998</v>
      </c>
      <c r="AK332" s="3">
        <v>11300023.15</v>
      </c>
      <c r="AL332" s="3">
        <v>28583718.25</v>
      </c>
      <c r="AM332" s="3">
        <v>39295104.590000004</v>
      </c>
      <c r="AN332" s="3">
        <v>44880025.909999996</v>
      </c>
      <c r="AO332" s="3">
        <v>21014423.800000001</v>
      </c>
      <c r="AP332" s="3">
        <v>33822973</v>
      </c>
      <c r="AQ332" s="3">
        <v>39990196.350000001</v>
      </c>
      <c r="AR332" s="3">
        <v>26974155.16</v>
      </c>
      <c r="AS332" s="3">
        <v>22109964.260000002</v>
      </c>
      <c r="AT332" s="3">
        <v>23400360.52</v>
      </c>
      <c r="AU332" s="3">
        <v>19784556.920000002</v>
      </c>
      <c r="AV332" s="3">
        <v>11648165.449999999</v>
      </c>
      <c r="AW332" s="3">
        <v>19294409.890000001</v>
      </c>
      <c r="AX332" s="3">
        <v>24995774.359999999</v>
      </c>
      <c r="AY332" s="3">
        <v>50905421.810000002</v>
      </c>
      <c r="AZ332" s="3">
        <v>38863089.479999997</v>
      </c>
      <c r="BA332" s="3">
        <v>15980521.039999999</v>
      </c>
      <c r="BB332" s="3">
        <v>19470409.620000001</v>
      </c>
      <c r="BC332" s="3">
        <v>19125029.23</v>
      </c>
      <c r="BD332" s="3">
        <v>158884467.52000001</v>
      </c>
      <c r="BE332" s="3">
        <v>36801306.450000003</v>
      </c>
      <c r="BF332" s="3">
        <v>21134257.859999999</v>
      </c>
      <c r="BG332" s="3">
        <v>23729293.010000002</v>
      </c>
      <c r="BH332" s="3">
        <v>6733896.4000000004</v>
      </c>
      <c r="BI332" s="3">
        <v>17059171.940000001</v>
      </c>
      <c r="BJ332" s="3">
        <v>35202009.340000004</v>
      </c>
      <c r="BK332" s="3">
        <v>15887129.34</v>
      </c>
      <c r="BL332" s="3">
        <v>19983174.969999999</v>
      </c>
      <c r="BM332" s="3">
        <v>56092002.740000002</v>
      </c>
      <c r="BN332" s="3">
        <v>112532824.58</v>
      </c>
      <c r="BO332" s="3">
        <v>16803729.27</v>
      </c>
      <c r="BP332" s="3">
        <v>20746052.489999998</v>
      </c>
      <c r="BQ332" s="3">
        <v>29049802.5</v>
      </c>
      <c r="BR332" s="3">
        <v>23693880.34</v>
      </c>
      <c r="BS332" s="3">
        <v>51340167.619999997</v>
      </c>
      <c r="BT332" s="3">
        <v>70617316.469999999</v>
      </c>
      <c r="BU332" s="3">
        <v>26325060.23</v>
      </c>
      <c r="BV332" s="3">
        <v>30359352.370000001</v>
      </c>
      <c r="BW332" s="3">
        <v>17265082.100000001</v>
      </c>
      <c r="BX332" s="3">
        <v>31219341.960000001</v>
      </c>
    </row>
    <row r="333" spans="1:76" x14ac:dyDescent="0.25">
      <c r="A333" s="2">
        <v>44834</v>
      </c>
      <c r="B333" t="s">
        <v>665</v>
      </c>
      <c r="C333" t="s">
        <v>666</v>
      </c>
      <c r="D333" s="4">
        <v>0</v>
      </c>
      <c r="E333" s="3">
        <v>1951154.62</v>
      </c>
      <c r="F333" s="4">
        <v>0</v>
      </c>
      <c r="G333" s="3">
        <v>1595548</v>
      </c>
      <c r="H333" s="4">
        <v>0</v>
      </c>
      <c r="I333" s="3">
        <v>4686751.26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3">
        <v>1918982.36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</row>
    <row r="334" spans="1:76" x14ac:dyDescent="0.25">
      <c r="A334" s="2">
        <v>44834</v>
      </c>
      <c r="B334" t="s">
        <v>667</v>
      </c>
      <c r="C334" t="s">
        <v>668</v>
      </c>
      <c r="D334" s="4">
        <v>0</v>
      </c>
      <c r="E334" s="4">
        <v>0</v>
      </c>
      <c r="F334" s="4">
        <v>0</v>
      </c>
      <c r="G334" s="4">
        <v>0</v>
      </c>
      <c r="H334" s="3">
        <v>35750</v>
      </c>
      <c r="I334" s="3">
        <v>1.64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</row>
    <row r="335" spans="1:76" x14ac:dyDescent="0.25">
      <c r="A335" s="2">
        <v>44834</v>
      </c>
      <c r="B335" t="s">
        <v>669</v>
      </c>
      <c r="C335" t="s">
        <v>670</v>
      </c>
      <c r="D335" s="4">
        <v>0</v>
      </c>
      <c r="E335" s="4">
        <v>0</v>
      </c>
      <c r="F335" s="3">
        <v>108700</v>
      </c>
      <c r="G335" s="3">
        <v>38000</v>
      </c>
      <c r="H335" s="3">
        <v>20600</v>
      </c>
      <c r="I335" s="3">
        <v>18200</v>
      </c>
      <c r="J335" s="3">
        <v>123100</v>
      </c>
      <c r="K335" s="3">
        <v>10300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3">
        <v>23000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3">
        <v>57350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</row>
    <row r="336" spans="1:76" x14ac:dyDescent="0.25">
      <c r="A336" s="2">
        <v>44834</v>
      </c>
      <c r="B336" t="s">
        <v>671</v>
      </c>
      <c r="C336" t="s">
        <v>672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3">
        <v>26400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</row>
    <row r="337" spans="1:76" x14ac:dyDescent="0.25">
      <c r="A337" s="2">
        <v>44834</v>
      </c>
      <c r="B337" t="s">
        <v>673</v>
      </c>
      <c r="C337" t="s">
        <v>674</v>
      </c>
      <c r="D337" s="3">
        <v>16265</v>
      </c>
      <c r="E337" s="4">
        <v>0</v>
      </c>
      <c r="F337" s="4">
        <v>0</v>
      </c>
      <c r="G337" s="3">
        <v>280000</v>
      </c>
      <c r="H337" s="3">
        <v>996000</v>
      </c>
      <c r="I337" s="4">
        <v>0</v>
      </c>
      <c r="J337" s="3">
        <v>654000</v>
      </c>
      <c r="K337" s="3">
        <v>17500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3">
        <v>10307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</row>
    <row r="338" spans="1:76" x14ac:dyDescent="0.25">
      <c r="A338" s="2">
        <v>44834</v>
      </c>
      <c r="B338" t="s">
        <v>675</v>
      </c>
      <c r="C338" t="s">
        <v>676</v>
      </c>
      <c r="D338" s="3">
        <v>4899.32</v>
      </c>
      <c r="E338" s="3">
        <v>727364.19</v>
      </c>
      <c r="F338" s="3">
        <v>70712.039999999994</v>
      </c>
      <c r="G338" s="3">
        <v>41358.080000000002</v>
      </c>
      <c r="H338" s="4">
        <v>0</v>
      </c>
      <c r="I338" s="3">
        <v>4080.74</v>
      </c>
      <c r="J338" s="3">
        <v>86699.27</v>
      </c>
      <c r="K338" s="3">
        <v>854.58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3">
        <v>6027.61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3">
        <v>76876.639999999999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3">
        <v>24261.4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3">
        <v>1167.56</v>
      </c>
      <c r="BV338" s="4">
        <v>0</v>
      </c>
      <c r="BW338" s="4">
        <v>0</v>
      </c>
      <c r="BX338" s="4">
        <v>0</v>
      </c>
    </row>
    <row r="339" spans="1:76" x14ac:dyDescent="0.25">
      <c r="A339" s="2">
        <v>44834</v>
      </c>
      <c r="B339" t="s">
        <v>677</v>
      </c>
      <c r="C339" t="s">
        <v>678</v>
      </c>
      <c r="D339" s="3">
        <v>306500</v>
      </c>
      <c r="E339" s="4">
        <v>0</v>
      </c>
      <c r="F339" s="3">
        <v>166385</v>
      </c>
      <c r="G339" s="4">
        <v>0</v>
      </c>
      <c r="H339" s="4">
        <v>0</v>
      </c>
      <c r="I339" s="3">
        <v>34300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3">
        <v>10200</v>
      </c>
      <c r="S339" s="4">
        <v>0</v>
      </c>
      <c r="T339" s="4">
        <v>0</v>
      </c>
      <c r="U339" s="3">
        <v>5830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3">
        <v>41000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</row>
    <row r="340" spans="1:76" x14ac:dyDescent="0.25">
      <c r="A340" s="2">
        <v>44834</v>
      </c>
      <c r="B340" t="s">
        <v>679</v>
      </c>
      <c r="C340" t="s">
        <v>680</v>
      </c>
      <c r="D340" s="3">
        <v>210608.5</v>
      </c>
      <c r="E340" s="3">
        <v>31446.77</v>
      </c>
      <c r="F340" s="3">
        <v>595747.79</v>
      </c>
      <c r="G340" s="3">
        <v>61286.9</v>
      </c>
      <c r="H340" s="4">
        <v>0</v>
      </c>
      <c r="I340" s="3">
        <v>126894.15</v>
      </c>
      <c r="J340" s="3">
        <v>388000.58</v>
      </c>
      <c r="K340" s="3">
        <v>13545.06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4666.67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3">
        <v>7986.36</v>
      </c>
      <c r="AA340" s="4">
        <v>0</v>
      </c>
      <c r="AB340" s="3">
        <v>377000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 x14ac:dyDescent="0.25">
      <c r="A341" s="2">
        <v>44834</v>
      </c>
      <c r="B341" t="s">
        <v>681</v>
      </c>
      <c r="C341" t="s">
        <v>682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622269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</row>
    <row r="342" spans="1:76" x14ac:dyDescent="0.25">
      <c r="A342" s="2">
        <v>44834</v>
      </c>
      <c r="B342" t="s">
        <v>683</v>
      </c>
      <c r="C342" t="s">
        <v>684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3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3">
        <v>950938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3">
        <v>115839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</row>
    <row r="343" spans="1:76" x14ac:dyDescent="0.25">
      <c r="A343" s="2">
        <v>44834</v>
      </c>
      <c r="B343" t="s">
        <v>685</v>
      </c>
      <c r="C343" t="s">
        <v>686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>
        <v>261280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</row>
    <row r="344" spans="1:76" x14ac:dyDescent="0.25">
      <c r="A344" s="2">
        <v>44834</v>
      </c>
      <c r="B344" t="s">
        <v>687</v>
      </c>
      <c r="C344" t="s">
        <v>688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>
        <v>81090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3">
        <v>3262740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3">
        <v>2907528.03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</row>
    <row r="345" spans="1:76" x14ac:dyDescent="0.25">
      <c r="A345" s="2">
        <v>44834</v>
      </c>
      <c r="B345" t="s">
        <v>689</v>
      </c>
      <c r="C345" t="s">
        <v>690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>
        <v>263052.15999999997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3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</row>
    <row r="346" spans="1:76" x14ac:dyDescent="0.25">
      <c r="A346" s="2">
        <v>44834</v>
      </c>
      <c r="B346" t="s">
        <v>691</v>
      </c>
      <c r="C346" t="s">
        <v>692</v>
      </c>
      <c r="D346" s="3">
        <v>1272666</v>
      </c>
      <c r="E346" s="3">
        <v>10619717</v>
      </c>
      <c r="F346" s="4">
        <v>0</v>
      </c>
      <c r="G346" s="4">
        <v>0</v>
      </c>
      <c r="H346" s="3">
        <v>21921392.149999999</v>
      </c>
      <c r="I346" s="4">
        <v>0</v>
      </c>
      <c r="J346" s="3">
        <v>72840</v>
      </c>
      <c r="K346" s="3">
        <v>11865</v>
      </c>
      <c r="L346" s="4">
        <v>0</v>
      </c>
      <c r="M346" s="4">
        <v>0</v>
      </c>
      <c r="N346" s="3">
        <v>2440</v>
      </c>
      <c r="O346" s="4">
        <v>0</v>
      </c>
      <c r="P346" s="4">
        <v>0</v>
      </c>
      <c r="Q346" s="4">
        <v>0</v>
      </c>
      <c r="R346" s="3">
        <v>40820950</v>
      </c>
      <c r="S346" s="4">
        <v>0</v>
      </c>
      <c r="T346" s="4">
        <v>0</v>
      </c>
      <c r="U346" s="4">
        <v>0</v>
      </c>
      <c r="V346" s="3">
        <v>1520150</v>
      </c>
      <c r="W346" s="4">
        <v>0</v>
      </c>
      <c r="X346" s="4">
        <v>0</v>
      </c>
      <c r="Y346" s="4">
        <v>0</v>
      </c>
      <c r="Z346" s="3">
        <v>28224</v>
      </c>
      <c r="AA346" s="3">
        <v>7800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2000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3">
        <v>1260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3">
        <v>3318.72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3">
        <v>5573</v>
      </c>
      <c r="BP346" s="4">
        <v>0</v>
      </c>
      <c r="BQ346" s="4">
        <v>0</v>
      </c>
      <c r="BR346" s="3">
        <v>43900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</row>
    <row r="347" spans="1:76" x14ac:dyDescent="0.25">
      <c r="A347" s="2">
        <v>44834</v>
      </c>
      <c r="B347" t="s">
        <v>693</v>
      </c>
      <c r="C347" t="s">
        <v>694</v>
      </c>
      <c r="D347" s="3">
        <v>647455</v>
      </c>
      <c r="E347" s="3">
        <v>15026925.17</v>
      </c>
      <c r="F347" s="3">
        <v>2530</v>
      </c>
      <c r="G347" s="3">
        <v>351200</v>
      </c>
      <c r="H347" s="3">
        <v>550124</v>
      </c>
      <c r="I347" s="3">
        <v>16810</v>
      </c>
      <c r="J347" s="3">
        <v>764795</v>
      </c>
      <c r="K347" s="3">
        <v>220725</v>
      </c>
      <c r="L347" s="3">
        <v>1157740</v>
      </c>
      <c r="M347" s="3">
        <v>22490</v>
      </c>
      <c r="N347" s="3">
        <v>72890</v>
      </c>
      <c r="O347" s="4">
        <v>0</v>
      </c>
      <c r="P347" s="3">
        <v>203675</v>
      </c>
      <c r="Q347" s="4">
        <v>0</v>
      </c>
      <c r="R347" s="4">
        <v>0</v>
      </c>
      <c r="S347" s="4">
        <v>0</v>
      </c>
      <c r="T347" s="3">
        <v>287660</v>
      </c>
      <c r="U347" s="3">
        <v>988930</v>
      </c>
      <c r="V347" s="3">
        <v>82180</v>
      </c>
      <c r="W347" s="3">
        <v>30440</v>
      </c>
      <c r="X347" s="3">
        <v>26120</v>
      </c>
      <c r="Y347" s="4">
        <v>0</v>
      </c>
      <c r="Z347" s="3">
        <v>609018</v>
      </c>
      <c r="AA347" s="3">
        <v>870930</v>
      </c>
      <c r="AB347" s="3">
        <v>600400</v>
      </c>
      <c r="AC347" s="4">
        <v>0</v>
      </c>
      <c r="AD347" s="3">
        <v>206360</v>
      </c>
      <c r="AE347" s="4">
        <v>0</v>
      </c>
      <c r="AF347" s="4">
        <v>0</v>
      </c>
      <c r="AG347" s="4">
        <v>0</v>
      </c>
      <c r="AH347" s="3">
        <v>43560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>
        <v>625140</v>
      </c>
      <c r="AO347" s="4">
        <v>0</v>
      </c>
      <c r="AP347" s="4">
        <v>0</v>
      </c>
      <c r="AQ347" s="3">
        <v>500</v>
      </c>
      <c r="AR347" s="3">
        <v>25010</v>
      </c>
      <c r="AS347" s="3">
        <v>245525</v>
      </c>
      <c r="AT347" s="4">
        <v>0</v>
      </c>
      <c r="AU347" s="4">
        <v>0</v>
      </c>
      <c r="AV347" s="3">
        <v>9790</v>
      </c>
      <c r="AW347" s="3">
        <v>-17</v>
      </c>
      <c r="AX347" s="3">
        <v>42540</v>
      </c>
      <c r="AY347" s="3">
        <v>555750</v>
      </c>
      <c r="AZ347" s="3">
        <v>500030</v>
      </c>
      <c r="BA347" s="3">
        <v>211365</v>
      </c>
      <c r="BB347" s="3">
        <v>6950</v>
      </c>
      <c r="BC347" s="3">
        <v>182080</v>
      </c>
      <c r="BD347" s="3">
        <v>237892.62</v>
      </c>
      <c r="BE347" s="3">
        <v>701696</v>
      </c>
      <c r="BF347" s="4">
        <v>0</v>
      </c>
      <c r="BG347" s="4">
        <v>0</v>
      </c>
      <c r="BH347" s="3">
        <v>543000</v>
      </c>
      <c r="BI347" s="4">
        <v>0</v>
      </c>
      <c r="BJ347" s="4">
        <v>0</v>
      </c>
      <c r="BK347" s="4">
        <v>0</v>
      </c>
      <c r="BL347" s="3">
        <v>123380</v>
      </c>
      <c r="BM347" s="4">
        <v>0</v>
      </c>
      <c r="BN347" s="3">
        <v>3690</v>
      </c>
      <c r="BO347" s="4">
        <v>0</v>
      </c>
      <c r="BP347" s="4">
        <v>0</v>
      </c>
      <c r="BQ347" s="4">
        <v>0</v>
      </c>
      <c r="BR347" s="3">
        <v>3290</v>
      </c>
      <c r="BS347" s="4">
        <v>0</v>
      </c>
      <c r="BT347" s="3">
        <v>223130</v>
      </c>
      <c r="BU347" s="4">
        <v>0</v>
      </c>
      <c r="BV347" s="4">
        <v>0</v>
      </c>
      <c r="BW347" s="4">
        <v>0</v>
      </c>
      <c r="BX347" s="4">
        <v>0</v>
      </c>
    </row>
    <row r="348" spans="1:76" x14ac:dyDescent="0.25">
      <c r="A348" s="2">
        <v>44834</v>
      </c>
      <c r="B348" t="s">
        <v>695</v>
      </c>
      <c r="C348" t="s">
        <v>696</v>
      </c>
      <c r="D348" s="3">
        <v>6055906</v>
      </c>
      <c r="E348" s="3">
        <v>6066185</v>
      </c>
      <c r="F348" s="3">
        <v>35943704.600000001</v>
      </c>
      <c r="G348" s="3">
        <v>1688610</v>
      </c>
      <c r="H348" s="3">
        <v>17281015</v>
      </c>
      <c r="I348" s="3">
        <v>6586030</v>
      </c>
      <c r="J348" s="3">
        <v>3445010</v>
      </c>
      <c r="K348" s="3">
        <v>5722527</v>
      </c>
      <c r="L348" s="4">
        <v>0</v>
      </c>
      <c r="M348" s="3">
        <v>5560265</v>
      </c>
      <c r="N348" s="4">
        <v>0</v>
      </c>
      <c r="O348" s="3">
        <v>389700</v>
      </c>
      <c r="P348" s="4">
        <v>0</v>
      </c>
      <c r="Q348" s="4">
        <v>0</v>
      </c>
      <c r="R348" s="3">
        <v>18401650</v>
      </c>
      <c r="S348" s="3">
        <v>33410</v>
      </c>
      <c r="T348" s="4">
        <v>0</v>
      </c>
      <c r="U348" s="3">
        <v>32500</v>
      </c>
      <c r="V348" s="3">
        <v>9365929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3">
        <v>5100</v>
      </c>
      <c r="AH348" s="4">
        <v>0</v>
      </c>
      <c r="AI348" s="4">
        <v>0</v>
      </c>
      <c r="AJ348" s="4">
        <v>0</v>
      </c>
      <c r="AK348" s="4">
        <v>0</v>
      </c>
      <c r="AL348" s="3">
        <v>152130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3">
        <v>1130</v>
      </c>
      <c r="AS348" s="4">
        <v>0</v>
      </c>
      <c r="AT348" s="3">
        <v>1290</v>
      </c>
      <c r="AU348" s="3">
        <v>900</v>
      </c>
      <c r="AV348" s="4">
        <v>0</v>
      </c>
      <c r="AW348" s="3">
        <v>2045</v>
      </c>
      <c r="AX348" s="4">
        <v>0</v>
      </c>
      <c r="AY348" s="4">
        <v>0</v>
      </c>
      <c r="AZ348" s="3">
        <v>66020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3">
        <v>1200</v>
      </c>
      <c r="BK348" s="3">
        <v>965700</v>
      </c>
      <c r="BL348" s="4">
        <v>0</v>
      </c>
      <c r="BM348" s="4">
        <v>0</v>
      </c>
      <c r="BN348" s="3">
        <v>2156985</v>
      </c>
      <c r="BO348" s="4">
        <v>0</v>
      </c>
      <c r="BP348" s="4">
        <v>0</v>
      </c>
      <c r="BQ348" s="4">
        <v>0</v>
      </c>
      <c r="BR348" s="4">
        <v>0</v>
      </c>
      <c r="BS348" s="3">
        <v>94600</v>
      </c>
      <c r="BT348" s="4">
        <v>0</v>
      </c>
      <c r="BU348" s="4">
        <v>0</v>
      </c>
      <c r="BV348" s="4">
        <v>0</v>
      </c>
      <c r="BW348" s="3">
        <v>249300</v>
      </c>
      <c r="BX348" s="4">
        <v>0</v>
      </c>
    </row>
    <row r="349" spans="1:76" x14ac:dyDescent="0.25">
      <c r="A349" s="2">
        <v>44834</v>
      </c>
      <c r="B349" t="s">
        <v>697</v>
      </c>
      <c r="C349" t="s">
        <v>698</v>
      </c>
      <c r="D349" s="3">
        <v>3162560</v>
      </c>
      <c r="E349" s="3">
        <v>661670</v>
      </c>
      <c r="F349" s="3">
        <v>1231490</v>
      </c>
      <c r="G349" s="3">
        <v>1155845</v>
      </c>
      <c r="H349" s="3">
        <v>31560</v>
      </c>
      <c r="I349" s="3">
        <v>1739260</v>
      </c>
      <c r="J349" s="3">
        <v>1022020</v>
      </c>
      <c r="K349" s="3">
        <v>875120</v>
      </c>
      <c r="L349" s="3">
        <v>631510</v>
      </c>
      <c r="M349" s="3">
        <v>86900</v>
      </c>
      <c r="N349" s="3">
        <v>80550</v>
      </c>
      <c r="O349" s="3">
        <v>14980</v>
      </c>
      <c r="P349" s="3">
        <v>198540</v>
      </c>
      <c r="Q349" s="4">
        <v>0</v>
      </c>
      <c r="R349" s="3">
        <v>358310</v>
      </c>
      <c r="S349" s="3">
        <v>44490</v>
      </c>
      <c r="T349" s="4">
        <v>0</v>
      </c>
      <c r="U349" s="3">
        <v>508390</v>
      </c>
      <c r="V349" s="3">
        <v>578260</v>
      </c>
      <c r="W349" s="4">
        <v>0</v>
      </c>
      <c r="X349" s="4">
        <v>0</v>
      </c>
      <c r="Y349" s="3">
        <v>60120</v>
      </c>
      <c r="Z349" s="3">
        <v>233965</v>
      </c>
      <c r="AA349" s="3">
        <v>94140</v>
      </c>
      <c r="AB349" s="3">
        <v>175630</v>
      </c>
      <c r="AC349" s="4">
        <v>0</v>
      </c>
      <c r="AD349" s="4">
        <v>0</v>
      </c>
      <c r="AE349" s="4">
        <v>0</v>
      </c>
      <c r="AF349" s="3">
        <v>119200.5</v>
      </c>
      <c r="AG349" s="4">
        <v>0</v>
      </c>
      <c r="AH349" s="3">
        <v>106790</v>
      </c>
      <c r="AI349" s="4">
        <v>0</v>
      </c>
      <c r="AJ349" s="3">
        <v>46400</v>
      </c>
      <c r="AK349" s="3">
        <v>85050</v>
      </c>
      <c r="AL349" s="3">
        <v>75670</v>
      </c>
      <c r="AM349" s="3">
        <v>63960</v>
      </c>
      <c r="AN349" s="3">
        <v>98500</v>
      </c>
      <c r="AO349" s="3">
        <v>48360</v>
      </c>
      <c r="AP349" s="3">
        <v>51190</v>
      </c>
      <c r="AQ349" s="3">
        <v>58880</v>
      </c>
      <c r="AR349" s="3">
        <v>14760</v>
      </c>
      <c r="AS349" s="4">
        <v>0</v>
      </c>
      <c r="AT349" s="3">
        <v>146020</v>
      </c>
      <c r="AU349" s="4">
        <v>0</v>
      </c>
      <c r="AV349" s="4">
        <v>0</v>
      </c>
      <c r="AW349" s="3">
        <v>97610.5</v>
      </c>
      <c r="AX349" s="4">
        <v>0</v>
      </c>
      <c r="AY349" s="4">
        <v>0</v>
      </c>
      <c r="AZ349" s="4">
        <v>0</v>
      </c>
      <c r="BA349" s="3">
        <v>923380</v>
      </c>
      <c r="BB349" s="3">
        <v>7240</v>
      </c>
      <c r="BC349" s="3">
        <v>143450</v>
      </c>
      <c r="BD349" s="4">
        <v>0</v>
      </c>
      <c r="BE349" s="4">
        <v>0</v>
      </c>
      <c r="BF349" s="3">
        <v>8510</v>
      </c>
      <c r="BG349" s="4">
        <v>0</v>
      </c>
      <c r="BH349" s="4">
        <v>0</v>
      </c>
      <c r="BI349" s="3">
        <v>22960</v>
      </c>
      <c r="BJ349" s="3">
        <v>102740.5</v>
      </c>
      <c r="BK349" s="3">
        <v>99220</v>
      </c>
      <c r="BL349" s="3">
        <v>160260</v>
      </c>
      <c r="BM349" s="3">
        <v>157280</v>
      </c>
      <c r="BN349" s="3">
        <v>92810</v>
      </c>
      <c r="BO349" s="4">
        <v>0</v>
      </c>
      <c r="BP349" s="3">
        <v>33820</v>
      </c>
      <c r="BQ349" s="4">
        <v>0</v>
      </c>
      <c r="BR349" s="4">
        <v>0</v>
      </c>
      <c r="BS349" s="4">
        <v>0</v>
      </c>
      <c r="BT349" s="3">
        <v>43790</v>
      </c>
      <c r="BU349" s="4">
        <v>0</v>
      </c>
      <c r="BV349" s="3">
        <v>104700</v>
      </c>
      <c r="BW349" s="3">
        <v>38760</v>
      </c>
      <c r="BX349" s="3">
        <v>28640</v>
      </c>
    </row>
    <row r="350" spans="1:76" x14ac:dyDescent="0.25">
      <c r="A350" s="2">
        <v>44834</v>
      </c>
      <c r="B350" t="s">
        <v>699</v>
      </c>
      <c r="C350" t="s">
        <v>700</v>
      </c>
      <c r="D350" s="3">
        <v>1160950</v>
      </c>
      <c r="E350" s="3">
        <v>1957151.53</v>
      </c>
      <c r="F350" s="3">
        <v>2439100</v>
      </c>
      <c r="G350" s="3">
        <v>1913589</v>
      </c>
      <c r="H350" s="3">
        <v>1757950</v>
      </c>
      <c r="I350" s="3">
        <v>835182</v>
      </c>
      <c r="J350" s="3">
        <v>1854108.53</v>
      </c>
      <c r="K350" s="3">
        <v>1054150</v>
      </c>
      <c r="L350" s="3">
        <v>370300</v>
      </c>
      <c r="M350" s="3">
        <v>194350</v>
      </c>
      <c r="N350" s="3">
        <v>461539</v>
      </c>
      <c r="O350" s="3">
        <v>401539</v>
      </c>
      <c r="P350" s="3">
        <v>423100</v>
      </c>
      <c r="Q350" s="3">
        <v>64850</v>
      </c>
      <c r="R350" s="3">
        <v>812050</v>
      </c>
      <c r="S350" s="3">
        <v>192850</v>
      </c>
      <c r="T350" s="3">
        <v>260750</v>
      </c>
      <c r="U350" s="3">
        <v>497400</v>
      </c>
      <c r="V350" s="3">
        <v>364250</v>
      </c>
      <c r="W350" s="3">
        <v>41750</v>
      </c>
      <c r="X350" s="3">
        <v>261300</v>
      </c>
      <c r="Y350" s="3">
        <v>110500</v>
      </c>
      <c r="Z350" s="3">
        <v>309800</v>
      </c>
      <c r="AA350" s="3">
        <v>283800</v>
      </c>
      <c r="AB350" s="3">
        <v>522000</v>
      </c>
      <c r="AC350" s="3">
        <v>178750</v>
      </c>
      <c r="AD350" s="3">
        <v>127100</v>
      </c>
      <c r="AE350" s="3">
        <v>106150</v>
      </c>
      <c r="AF350" s="3">
        <v>253800</v>
      </c>
      <c r="AG350" s="3">
        <v>256900</v>
      </c>
      <c r="AH350" s="3">
        <v>234067</v>
      </c>
      <c r="AI350" s="3">
        <v>104200</v>
      </c>
      <c r="AJ350" s="3">
        <v>176700</v>
      </c>
      <c r="AK350" s="3">
        <v>160900</v>
      </c>
      <c r="AL350" s="3">
        <v>296350</v>
      </c>
      <c r="AM350" s="3">
        <v>178050</v>
      </c>
      <c r="AN350" s="3">
        <v>333550</v>
      </c>
      <c r="AO350" s="3">
        <v>193700</v>
      </c>
      <c r="AP350" s="3">
        <v>185700</v>
      </c>
      <c r="AQ350" s="3">
        <v>158150</v>
      </c>
      <c r="AR350" s="3">
        <v>36250</v>
      </c>
      <c r="AS350" s="3">
        <v>154800</v>
      </c>
      <c r="AT350" s="3">
        <v>228700</v>
      </c>
      <c r="AU350" s="3">
        <v>160800</v>
      </c>
      <c r="AV350" s="3">
        <v>411150</v>
      </c>
      <c r="AW350" s="3">
        <v>282450</v>
      </c>
      <c r="AX350" s="3">
        <v>436139</v>
      </c>
      <c r="AY350" s="3">
        <v>730450</v>
      </c>
      <c r="AZ350" s="3">
        <v>462200</v>
      </c>
      <c r="BA350" s="3">
        <v>343750</v>
      </c>
      <c r="BB350" s="3">
        <v>342000</v>
      </c>
      <c r="BC350" s="3">
        <v>251200</v>
      </c>
      <c r="BD350" s="3">
        <v>1344300</v>
      </c>
      <c r="BE350" s="3">
        <v>379285</v>
      </c>
      <c r="BF350" s="3">
        <v>195350</v>
      </c>
      <c r="BG350" s="3">
        <v>269950</v>
      </c>
      <c r="BH350" s="3">
        <v>724800</v>
      </c>
      <c r="BI350" s="3">
        <v>137900</v>
      </c>
      <c r="BJ350" s="3">
        <v>195000</v>
      </c>
      <c r="BK350" s="3">
        <v>550200</v>
      </c>
      <c r="BL350" s="3">
        <v>375850</v>
      </c>
      <c r="BM350" s="3">
        <v>387550</v>
      </c>
      <c r="BN350" s="3">
        <v>278350</v>
      </c>
      <c r="BO350" s="3">
        <v>100150</v>
      </c>
      <c r="BP350" s="3">
        <v>555250</v>
      </c>
      <c r="BQ350" s="3">
        <v>374700</v>
      </c>
      <c r="BR350" s="3">
        <v>96850</v>
      </c>
      <c r="BS350" s="3">
        <v>141850</v>
      </c>
      <c r="BT350" s="3">
        <v>118200</v>
      </c>
      <c r="BU350" s="3">
        <v>142589</v>
      </c>
      <c r="BV350" s="3">
        <v>382000</v>
      </c>
      <c r="BW350" s="3">
        <v>184700</v>
      </c>
      <c r="BX350" s="3">
        <v>123100</v>
      </c>
    </row>
    <row r="351" spans="1:76" x14ac:dyDescent="0.25">
      <c r="A351" s="2">
        <v>44834</v>
      </c>
      <c r="B351" t="s">
        <v>701</v>
      </c>
      <c r="C351" t="s">
        <v>702</v>
      </c>
      <c r="D351" s="4">
        <v>0</v>
      </c>
      <c r="E351" s="3">
        <v>101779233.59999999</v>
      </c>
      <c r="F351" s="4">
        <v>0</v>
      </c>
      <c r="G351" s="3">
        <v>126302655.84</v>
      </c>
      <c r="H351" s="3">
        <v>7574034.5</v>
      </c>
      <c r="I351" s="4">
        <v>0</v>
      </c>
      <c r="J351" s="3">
        <v>87927687.879999995</v>
      </c>
      <c r="K351" s="3">
        <v>7592844.8300000001</v>
      </c>
      <c r="L351" s="4">
        <v>0</v>
      </c>
      <c r="M351" s="3">
        <v>8518737.8599999994</v>
      </c>
      <c r="N351" s="4">
        <v>0</v>
      </c>
      <c r="O351" s="3">
        <v>85195</v>
      </c>
      <c r="P351" s="3">
        <v>10643608.449999999</v>
      </c>
      <c r="Q351" s="3">
        <v>1688668.5</v>
      </c>
      <c r="R351" s="3">
        <v>439007.68</v>
      </c>
      <c r="S351" s="3">
        <v>2971561.46</v>
      </c>
      <c r="T351" s="3">
        <v>1128604</v>
      </c>
      <c r="U351" s="3">
        <v>46793.36</v>
      </c>
      <c r="V351" s="3">
        <v>15465313.16</v>
      </c>
      <c r="W351" s="4">
        <v>0</v>
      </c>
      <c r="X351" s="4">
        <v>0</v>
      </c>
      <c r="Y351" s="3">
        <v>4265668.51</v>
      </c>
      <c r="Z351" s="3">
        <v>7694505.5999999996</v>
      </c>
      <c r="AA351" s="3">
        <v>5568022.1699999999</v>
      </c>
      <c r="AB351" s="3">
        <v>9252862.2799999993</v>
      </c>
      <c r="AC351" s="3">
        <v>2402414.13</v>
      </c>
      <c r="AD351" s="3">
        <v>17940</v>
      </c>
      <c r="AE351" s="3">
        <v>402716.76</v>
      </c>
      <c r="AF351" s="4">
        <v>0</v>
      </c>
      <c r="AG351" s="4">
        <v>0</v>
      </c>
      <c r="AH351" s="3">
        <v>1553561.88</v>
      </c>
      <c r="AI351" s="4">
        <v>0</v>
      </c>
      <c r="AJ351" s="3">
        <v>91431.39</v>
      </c>
      <c r="AK351" s="3">
        <v>1123185.54</v>
      </c>
      <c r="AL351" s="4">
        <v>0</v>
      </c>
      <c r="AM351" s="4">
        <v>0</v>
      </c>
      <c r="AN351" s="3">
        <v>0</v>
      </c>
      <c r="AO351" s="3">
        <v>37000</v>
      </c>
      <c r="AP351" s="4">
        <v>0</v>
      </c>
      <c r="AQ351" s="4">
        <v>0</v>
      </c>
      <c r="AR351" s="3">
        <v>98000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3">
        <v>18430192.170000002</v>
      </c>
      <c r="AY351" s="4">
        <v>0</v>
      </c>
      <c r="AZ351" s="4">
        <v>0</v>
      </c>
      <c r="BA351" s="3">
        <v>79973</v>
      </c>
      <c r="BB351" s="4">
        <v>0</v>
      </c>
      <c r="BC351" s="3">
        <v>1012896.32</v>
      </c>
      <c r="BD351" s="3">
        <v>15455666.189999999</v>
      </c>
      <c r="BE351" s="3">
        <v>2360323.85</v>
      </c>
      <c r="BF351" s="3">
        <v>26886.32</v>
      </c>
      <c r="BG351" s="4">
        <v>0</v>
      </c>
      <c r="BH351" s="3">
        <v>3592666.55</v>
      </c>
      <c r="BI351" s="4">
        <v>0</v>
      </c>
      <c r="BJ351" s="3">
        <v>792980</v>
      </c>
      <c r="BK351" s="3">
        <v>3568925.61</v>
      </c>
      <c r="BL351" s="4">
        <v>0</v>
      </c>
      <c r="BM351" s="4">
        <v>0</v>
      </c>
      <c r="BN351" s="3">
        <v>360329.64</v>
      </c>
      <c r="BO351" s="4">
        <v>0</v>
      </c>
      <c r="BP351" s="4">
        <v>0</v>
      </c>
      <c r="BQ351" s="3">
        <v>2521427.56</v>
      </c>
      <c r="BR351" s="4">
        <v>0</v>
      </c>
      <c r="BS351" s="4">
        <v>0</v>
      </c>
      <c r="BT351" s="4">
        <v>0</v>
      </c>
      <c r="BU351" s="4">
        <v>0</v>
      </c>
      <c r="BV351" s="3">
        <v>692943.6</v>
      </c>
      <c r="BW351" s="3">
        <v>180866.6</v>
      </c>
      <c r="BX351" s="4">
        <v>0</v>
      </c>
    </row>
    <row r="352" spans="1:76" x14ac:dyDescent="0.25">
      <c r="A352" s="2">
        <v>44834</v>
      </c>
      <c r="B352" t="s">
        <v>703</v>
      </c>
      <c r="C352" t="s">
        <v>704</v>
      </c>
      <c r="D352" s="3">
        <v>2006485.25</v>
      </c>
      <c r="E352" s="3">
        <v>1561637.5</v>
      </c>
      <c r="F352" s="3">
        <v>648151</v>
      </c>
      <c r="G352" s="3">
        <v>78444.75</v>
      </c>
      <c r="H352" s="3">
        <v>213541.02</v>
      </c>
      <c r="I352" s="3">
        <v>26216</v>
      </c>
      <c r="J352" s="3">
        <v>282448.25</v>
      </c>
      <c r="K352" s="3">
        <v>72671</v>
      </c>
      <c r="L352" s="3">
        <v>416347</v>
      </c>
      <c r="M352" s="3">
        <v>145976</v>
      </c>
      <c r="N352" s="3">
        <v>3040</v>
      </c>
      <c r="O352" s="3">
        <v>10524</v>
      </c>
      <c r="P352" s="3">
        <v>48877</v>
      </c>
      <c r="Q352" s="3">
        <v>35990</v>
      </c>
      <c r="R352" s="3">
        <v>802652.38</v>
      </c>
      <c r="S352" s="3">
        <v>25210</v>
      </c>
      <c r="T352" s="3">
        <v>64597</v>
      </c>
      <c r="U352" s="3">
        <v>635190</v>
      </c>
      <c r="V352" s="3">
        <v>217765</v>
      </c>
      <c r="W352" s="3">
        <v>45438</v>
      </c>
      <c r="X352" s="3">
        <v>112759.82</v>
      </c>
      <c r="Y352" s="3">
        <v>36199.5</v>
      </c>
      <c r="Z352" s="3">
        <v>1312153</v>
      </c>
      <c r="AA352" s="3">
        <v>651383.68000000005</v>
      </c>
      <c r="AB352" s="3">
        <v>822807.25</v>
      </c>
      <c r="AC352" s="3">
        <v>875914.5</v>
      </c>
      <c r="AD352" s="3">
        <v>331145</v>
      </c>
      <c r="AE352" s="3">
        <v>347833</v>
      </c>
      <c r="AF352" s="3">
        <v>80976</v>
      </c>
      <c r="AG352" s="4">
        <v>0</v>
      </c>
      <c r="AH352" s="3">
        <v>103770</v>
      </c>
      <c r="AI352" s="4">
        <v>0</v>
      </c>
      <c r="AJ352" s="3">
        <v>200</v>
      </c>
      <c r="AK352" s="3">
        <v>203109</v>
      </c>
      <c r="AL352" s="3">
        <v>31646</v>
      </c>
      <c r="AM352" s="4">
        <v>0</v>
      </c>
      <c r="AN352" s="4">
        <v>0</v>
      </c>
      <c r="AO352" s="4">
        <v>0</v>
      </c>
      <c r="AP352" s="3">
        <v>115433.5</v>
      </c>
      <c r="AQ352" s="3">
        <v>121112</v>
      </c>
      <c r="AR352" s="3">
        <v>24792</v>
      </c>
      <c r="AS352" s="3">
        <v>131704</v>
      </c>
      <c r="AT352" s="4">
        <v>0</v>
      </c>
      <c r="AU352" s="3">
        <v>182878</v>
      </c>
      <c r="AV352" s="4">
        <v>0</v>
      </c>
      <c r="AW352" s="3">
        <v>22126</v>
      </c>
      <c r="AX352" s="4">
        <v>0</v>
      </c>
      <c r="AY352" s="4">
        <v>0</v>
      </c>
      <c r="AZ352" s="3">
        <v>57562</v>
      </c>
      <c r="BA352" s="3">
        <v>265288</v>
      </c>
      <c r="BB352" s="3">
        <v>285754</v>
      </c>
      <c r="BC352" s="3">
        <v>172098</v>
      </c>
      <c r="BD352" s="3">
        <v>59719.7</v>
      </c>
      <c r="BE352" s="3">
        <v>173375</v>
      </c>
      <c r="BF352" s="3">
        <v>1527</v>
      </c>
      <c r="BG352" s="3">
        <v>1405</v>
      </c>
      <c r="BH352" s="3">
        <v>246957</v>
      </c>
      <c r="BI352" s="3">
        <v>8258.5</v>
      </c>
      <c r="BJ352" s="3">
        <v>51013</v>
      </c>
      <c r="BK352" s="4">
        <v>0</v>
      </c>
      <c r="BL352" s="3">
        <v>15598.5</v>
      </c>
      <c r="BM352" s="3">
        <v>6994.5</v>
      </c>
      <c r="BN352" s="3">
        <v>1204120</v>
      </c>
      <c r="BO352" s="3">
        <v>73267.45</v>
      </c>
      <c r="BP352" s="3">
        <v>31364</v>
      </c>
      <c r="BQ352" s="3">
        <v>6810</v>
      </c>
      <c r="BR352" s="3">
        <v>33412</v>
      </c>
      <c r="BS352" s="3">
        <v>207930</v>
      </c>
      <c r="BT352" s="4">
        <v>0</v>
      </c>
      <c r="BU352" s="4">
        <v>0</v>
      </c>
      <c r="BV352" s="3">
        <v>14009</v>
      </c>
      <c r="BW352" s="4">
        <v>0</v>
      </c>
      <c r="BX352" s="4">
        <v>0</v>
      </c>
    </row>
    <row r="353" spans="1:76" x14ac:dyDescent="0.25">
      <c r="A353" s="2">
        <v>44834</v>
      </c>
      <c r="B353" t="s">
        <v>705</v>
      </c>
      <c r="C353" t="s">
        <v>706</v>
      </c>
      <c r="D353" s="3">
        <v>42537617.740000002</v>
      </c>
      <c r="E353" s="3">
        <v>10247017.16</v>
      </c>
      <c r="F353" s="3">
        <v>35311432.159999996</v>
      </c>
      <c r="G353" s="3">
        <v>7571383.1500000004</v>
      </c>
      <c r="H353" s="3">
        <v>16845610.02</v>
      </c>
      <c r="I353" s="3">
        <v>2304725.2599999998</v>
      </c>
      <c r="J353" s="3">
        <v>6461488.25</v>
      </c>
      <c r="K353" s="3">
        <v>3999621.3</v>
      </c>
      <c r="L353" s="3">
        <v>572622.5</v>
      </c>
      <c r="M353" s="3">
        <v>4097156</v>
      </c>
      <c r="N353" s="3">
        <v>1276236</v>
      </c>
      <c r="O353" s="3">
        <v>123557</v>
      </c>
      <c r="P353" s="3">
        <v>1002817</v>
      </c>
      <c r="Q353" s="3">
        <v>86926</v>
      </c>
      <c r="R353" s="3">
        <v>5374310.2300000004</v>
      </c>
      <c r="S353" s="3">
        <v>17703</v>
      </c>
      <c r="T353" s="3">
        <v>187831</v>
      </c>
      <c r="U353" s="3">
        <v>1349786.88</v>
      </c>
      <c r="V353" s="3">
        <v>1175032</v>
      </c>
      <c r="W353" s="4">
        <v>0</v>
      </c>
      <c r="X353" s="3">
        <v>450666.13</v>
      </c>
      <c r="Y353" s="3">
        <v>200072.8</v>
      </c>
      <c r="Z353" s="3">
        <v>1647968.72</v>
      </c>
      <c r="AA353" s="3">
        <v>147786.75</v>
      </c>
      <c r="AB353" s="3">
        <v>1476700.75</v>
      </c>
      <c r="AC353" s="3">
        <v>30851</v>
      </c>
      <c r="AD353" s="3">
        <v>15765</v>
      </c>
      <c r="AE353" s="3">
        <v>149545</v>
      </c>
      <c r="AF353" s="4">
        <v>0</v>
      </c>
      <c r="AG353" s="3">
        <v>7958</v>
      </c>
      <c r="AH353" s="3">
        <v>79620</v>
      </c>
      <c r="AI353" s="3">
        <v>14952</v>
      </c>
      <c r="AJ353" s="3">
        <v>46538</v>
      </c>
      <c r="AK353" s="3">
        <v>144682</v>
      </c>
      <c r="AL353" s="3">
        <v>148832</v>
      </c>
      <c r="AM353" s="3">
        <v>61467</v>
      </c>
      <c r="AN353" s="3">
        <v>41211</v>
      </c>
      <c r="AO353" s="3">
        <v>46330</v>
      </c>
      <c r="AP353" s="3">
        <v>7676</v>
      </c>
      <c r="AQ353" s="3">
        <v>67893.25</v>
      </c>
      <c r="AR353" s="3">
        <v>46594</v>
      </c>
      <c r="AS353" s="3">
        <v>85407</v>
      </c>
      <c r="AT353" s="3">
        <v>47781</v>
      </c>
      <c r="AU353" s="3">
        <v>176224</v>
      </c>
      <c r="AV353" s="4">
        <v>0</v>
      </c>
      <c r="AW353" s="3">
        <v>84201</v>
      </c>
      <c r="AX353" s="3">
        <v>141755</v>
      </c>
      <c r="AY353" s="3">
        <v>194234</v>
      </c>
      <c r="AZ353" s="3">
        <v>362392</v>
      </c>
      <c r="BA353" s="3">
        <v>1240277</v>
      </c>
      <c r="BB353" s="3">
        <v>202115.5</v>
      </c>
      <c r="BC353" s="3">
        <v>79012.5</v>
      </c>
      <c r="BD353" s="3">
        <v>1353936.3</v>
      </c>
      <c r="BE353" s="3">
        <v>35308</v>
      </c>
      <c r="BF353" s="3">
        <v>42299</v>
      </c>
      <c r="BG353" s="3">
        <v>53339</v>
      </c>
      <c r="BH353" s="3">
        <v>110216</v>
      </c>
      <c r="BI353" s="4">
        <v>0</v>
      </c>
      <c r="BJ353" s="3">
        <v>123288</v>
      </c>
      <c r="BK353" s="4">
        <v>0</v>
      </c>
      <c r="BL353" s="3">
        <v>133871.25</v>
      </c>
      <c r="BM353" s="3">
        <v>251711.5</v>
      </c>
      <c r="BN353" s="3">
        <v>2940795.63</v>
      </c>
      <c r="BO353" s="4">
        <v>0</v>
      </c>
      <c r="BP353" s="4">
        <v>0</v>
      </c>
      <c r="BQ353" s="3">
        <v>6358</v>
      </c>
      <c r="BR353" s="3">
        <v>45164</v>
      </c>
      <c r="BS353" s="3">
        <v>2819</v>
      </c>
      <c r="BT353" s="3">
        <v>156865</v>
      </c>
      <c r="BU353" s="4">
        <v>0</v>
      </c>
      <c r="BV353" s="3">
        <v>110</v>
      </c>
      <c r="BW353" s="4">
        <v>0</v>
      </c>
      <c r="BX353" s="4">
        <v>0</v>
      </c>
    </row>
    <row r="354" spans="1:76" x14ac:dyDescent="0.25">
      <c r="A354" s="2">
        <v>44834</v>
      </c>
      <c r="B354" t="s">
        <v>707</v>
      </c>
      <c r="C354" t="s">
        <v>708</v>
      </c>
      <c r="D354" s="3">
        <v>106892434.5</v>
      </c>
      <c r="E354" s="3">
        <v>46269243.960000001</v>
      </c>
      <c r="F354" s="3">
        <v>94758427.849999994</v>
      </c>
      <c r="G354" s="3">
        <v>47030632.100000001</v>
      </c>
      <c r="H354" s="3">
        <v>64040706.369999997</v>
      </c>
      <c r="I354" s="3">
        <v>23342812.100000001</v>
      </c>
      <c r="J354" s="3">
        <v>45825609.649999999</v>
      </c>
      <c r="K354" s="3">
        <v>20637392.559999999</v>
      </c>
      <c r="L354" s="3">
        <v>26902538</v>
      </c>
      <c r="M354" s="3">
        <v>32570636.75</v>
      </c>
      <c r="N354" s="3">
        <v>7212391.9000000004</v>
      </c>
      <c r="O354" s="3">
        <v>3836437</v>
      </c>
      <c r="P354" s="3">
        <v>31392359.5</v>
      </c>
      <c r="Q354" s="3">
        <v>5758291</v>
      </c>
      <c r="R354" s="3">
        <v>68266757.510000005</v>
      </c>
      <c r="S354" s="3">
        <v>5024435</v>
      </c>
      <c r="T354" s="3">
        <v>13932897.75</v>
      </c>
      <c r="U354" s="3">
        <v>30749247</v>
      </c>
      <c r="V354" s="3">
        <v>18776375.449999999</v>
      </c>
      <c r="W354" s="3">
        <v>801601</v>
      </c>
      <c r="X354" s="3">
        <v>11221845.27</v>
      </c>
      <c r="Y354" s="3">
        <v>8915580</v>
      </c>
      <c r="Z354" s="3">
        <v>13813465</v>
      </c>
      <c r="AA354" s="3">
        <v>4923675.22</v>
      </c>
      <c r="AB354" s="3">
        <v>20780685.039999999</v>
      </c>
      <c r="AC354" s="3">
        <v>4671015.5</v>
      </c>
      <c r="AD354" s="3">
        <v>9106802.3599999994</v>
      </c>
      <c r="AE354" s="3">
        <v>12376291.84</v>
      </c>
      <c r="AF354" s="3">
        <v>3536251</v>
      </c>
      <c r="AG354" s="3">
        <v>6258227.54</v>
      </c>
      <c r="AH354" s="3">
        <v>2975374</v>
      </c>
      <c r="AI354" s="3">
        <v>3485799</v>
      </c>
      <c r="AJ354" s="3">
        <v>2776368</v>
      </c>
      <c r="AK354" s="3">
        <v>5787833</v>
      </c>
      <c r="AL354" s="3">
        <v>5687037</v>
      </c>
      <c r="AM354" s="3">
        <v>4472687</v>
      </c>
      <c r="AN354" s="3">
        <v>4591882</v>
      </c>
      <c r="AO354" s="3">
        <v>1930053.4</v>
      </c>
      <c r="AP354" s="3">
        <v>1977808.5</v>
      </c>
      <c r="AQ354" s="3">
        <v>3639029</v>
      </c>
      <c r="AR354" s="3">
        <v>7094853.5</v>
      </c>
      <c r="AS354" s="3">
        <v>5724973</v>
      </c>
      <c r="AT354" s="3">
        <v>5357255.75</v>
      </c>
      <c r="AU354" s="3">
        <v>5010184</v>
      </c>
      <c r="AV354" s="3">
        <v>1151535.5</v>
      </c>
      <c r="AW354" s="3">
        <v>11608899.75</v>
      </c>
      <c r="AX354" s="3">
        <v>8849843.8900000006</v>
      </c>
      <c r="AY354" s="3">
        <v>25101266</v>
      </c>
      <c r="AZ354" s="3">
        <v>7841586</v>
      </c>
      <c r="BA354" s="3">
        <v>15505544</v>
      </c>
      <c r="BB354" s="3">
        <v>7871075</v>
      </c>
      <c r="BC354" s="3">
        <v>6159600.9500000002</v>
      </c>
      <c r="BD354" s="3">
        <v>25960296.829999998</v>
      </c>
      <c r="BE354" s="3">
        <v>5015316</v>
      </c>
      <c r="BF354" s="3">
        <v>2848333</v>
      </c>
      <c r="BG354" s="3">
        <v>3820132</v>
      </c>
      <c r="BH354" s="3">
        <v>7329322.7599999998</v>
      </c>
      <c r="BI354" s="3">
        <v>2391289.7999999998</v>
      </c>
      <c r="BJ354" s="3">
        <v>2643109.25</v>
      </c>
      <c r="BK354" s="3">
        <v>2775879.5</v>
      </c>
      <c r="BL354" s="3">
        <v>6780649</v>
      </c>
      <c r="BM354" s="3">
        <v>6874342.5499999998</v>
      </c>
      <c r="BN354" s="3">
        <v>23230572.829999998</v>
      </c>
      <c r="BO354" s="3">
        <v>1260343.6200000001</v>
      </c>
      <c r="BP354" s="3">
        <v>3996618</v>
      </c>
      <c r="BQ354" s="3">
        <v>3348258.54</v>
      </c>
      <c r="BR354" s="3">
        <v>2392471</v>
      </c>
      <c r="BS354" s="3">
        <v>9309760.25</v>
      </c>
      <c r="BT354" s="3">
        <v>5190192.5</v>
      </c>
      <c r="BU354" s="3">
        <v>1812410.13</v>
      </c>
      <c r="BV354" s="3">
        <v>2025251</v>
      </c>
      <c r="BW354" s="3">
        <v>2877525.5</v>
      </c>
      <c r="BX354" s="3">
        <v>1444599</v>
      </c>
    </row>
    <row r="355" spans="1:76" x14ac:dyDescent="0.25">
      <c r="A355" s="2">
        <v>44834</v>
      </c>
      <c r="B355" t="s">
        <v>709</v>
      </c>
      <c r="C355" t="s">
        <v>710</v>
      </c>
      <c r="D355" s="3">
        <v>167289889.81999999</v>
      </c>
      <c r="E355" s="3">
        <v>76276846.689999998</v>
      </c>
      <c r="F355" s="3">
        <v>118850784.75</v>
      </c>
      <c r="G355" s="3">
        <v>73374496.959999993</v>
      </c>
      <c r="H355" s="3">
        <v>91468694.310000002</v>
      </c>
      <c r="I355" s="3">
        <v>48133335.109999999</v>
      </c>
      <c r="J355" s="3">
        <v>78320680.280000001</v>
      </c>
      <c r="K355" s="3">
        <v>46237217.700000003</v>
      </c>
      <c r="L355" s="3">
        <v>26435798.25</v>
      </c>
      <c r="M355" s="3">
        <v>42239446.710000001</v>
      </c>
      <c r="N355" s="3">
        <v>2732409</v>
      </c>
      <c r="O355" s="3">
        <v>299045</v>
      </c>
      <c r="P355" s="3">
        <v>21121540.620000001</v>
      </c>
      <c r="Q355" s="3">
        <v>2110514</v>
      </c>
      <c r="R355" s="3">
        <v>47814209.350000001</v>
      </c>
      <c r="S355" s="3">
        <v>2701535</v>
      </c>
      <c r="T355" s="3">
        <v>3570682.75</v>
      </c>
      <c r="U355" s="3">
        <v>36383506</v>
      </c>
      <c r="V355" s="3">
        <v>13203294</v>
      </c>
      <c r="W355" s="3">
        <v>264327</v>
      </c>
      <c r="X355" s="3">
        <v>1065990.8700000001</v>
      </c>
      <c r="Y355" s="3">
        <v>2304008</v>
      </c>
      <c r="Z355" s="3">
        <v>17259509</v>
      </c>
      <c r="AA355" s="3">
        <v>1006757.51</v>
      </c>
      <c r="AB355" s="3">
        <v>16018994</v>
      </c>
      <c r="AC355" s="3">
        <v>599228</v>
      </c>
      <c r="AD355" s="3">
        <v>3409518.75</v>
      </c>
      <c r="AE355" s="3">
        <v>2984902.75</v>
      </c>
      <c r="AF355" s="3">
        <v>2114077</v>
      </c>
      <c r="AG355" s="3">
        <v>953278.86</v>
      </c>
      <c r="AH355" s="3">
        <v>539508</v>
      </c>
      <c r="AI355" s="3">
        <v>424346</v>
      </c>
      <c r="AJ355" s="3">
        <v>54600</v>
      </c>
      <c r="AK355" s="3">
        <v>2792498</v>
      </c>
      <c r="AL355" s="3">
        <v>1826987</v>
      </c>
      <c r="AM355" s="3">
        <v>736714</v>
      </c>
      <c r="AN355" s="3">
        <v>3508124</v>
      </c>
      <c r="AO355" s="3">
        <v>558491</v>
      </c>
      <c r="AP355" s="3">
        <v>701623.75</v>
      </c>
      <c r="AQ355" s="3">
        <v>375898</v>
      </c>
      <c r="AR355" s="3">
        <v>200376</v>
      </c>
      <c r="AS355" s="3">
        <v>244234</v>
      </c>
      <c r="AT355" s="3">
        <v>2273625</v>
      </c>
      <c r="AU355" s="3">
        <v>364057</v>
      </c>
      <c r="AV355" s="3">
        <v>6424</v>
      </c>
      <c r="AW355" s="3">
        <v>11597179.75</v>
      </c>
      <c r="AX355" s="3">
        <v>2570932.96</v>
      </c>
      <c r="AY355" s="3">
        <v>10642286</v>
      </c>
      <c r="AZ355" s="3">
        <v>1438562</v>
      </c>
      <c r="BA355" s="3">
        <v>21957667.5</v>
      </c>
      <c r="BB355" s="3">
        <v>6969341.0499999998</v>
      </c>
      <c r="BC355" s="3">
        <v>1932090.5</v>
      </c>
      <c r="BD355" s="3">
        <v>1162558</v>
      </c>
      <c r="BE355" s="3">
        <v>891978</v>
      </c>
      <c r="BF355" s="3">
        <v>466852</v>
      </c>
      <c r="BG355" s="3">
        <v>11350</v>
      </c>
      <c r="BH355" s="3">
        <v>1656198</v>
      </c>
      <c r="BI355" s="3">
        <v>199263</v>
      </c>
      <c r="BJ355" s="3">
        <v>2015947.5</v>
      </c>
      <c r="BK355" s="3">
        <v>971599</v>
      </c>
      <c r="BL355" s="3">
        <v>2104289</v>
      </c>
      <c r="BM355" s="3">
        <v>2482951.06</v>
      </c>
      <c r="BN355" s="3">
        <v>39247242.119999997</v>
      </c>
      <c r="BO355" s="3">
        <v>17253</v>
      </c>
      <c r="BP355" s="3">
        <v>781870</v>
      </c>
      <c r="BQ355" s="3">
        <v>403386</v>
      </c>
      <c r="BR355" s="3">
        <v>580936</v>
      </c>
      <c r="BS355" s="3">
        <v>11555</v>
      </c>
      <c r="BT355" s="3">
        <v>742061</v>
      </c>
      <c r="BU355" s="3">
        <v>168874.74</v>
      </c>
      <c r="BV355" s="3">
        <v>1293219</v>
      </c>
      <c r="BW355" s="3">
        <v>663079.75</v>
      </c>
      <c r="BX355" s="3">
        <v>2783034.5</v>
      </c>
    </row>
    <row r="356" spans="1:76" x14ac:dyDescent="0.25">
      <c r="A356" s="2">
        <v>44834</v>
      </c>
      <c r="B356" t="s">
        <v>711</v>
      </c>
      <c r="C356" t="s">
        <v>712</v>
      </c>
      <c r="D356" s="3">
        <v>70272.25</v>
      </c>
      <c r="E356" s="3">
        <v>132393.85</v>
      </c>
      <c r="F356" s="3">
        <v>301302.5</v>
      </c>
      <c r="G356" s="3">
        <v>104159.75</v>
      </c>
      <c r="H356" s="4">
        <v>0</v>
      </c>
      <c r="I356" s="4">
        <v>0</v>
      </c>
      <c r="J356" s="3">
        <v>104095.75</v>
      </c>
      <c r="K356" s="4">
        <v>0</v>
      </c>
      <c r="L356" s="4">
        <v>0</v>
      </c>
      <c r="M356" s="4">
        <v>0</v>
      </c>
      <c r="N356" s="3">
        <v>24451</v>
      </c>
      <c r="O356" s="3">
        <v>2756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3">
        <v>12087</v>
      </c>
      <c r="V356" s="4">
        <v>0</v>
      </c>
      <c r="W356" s="4">
        <v>0</v>
      </c>
      <c r="X356" s="4">
        <v>0</v>
      </c>
      <c r="Y356" s="4">
        <v>0</v>
      </c>
      <c r="Z356" s="3">
        <v>8050</v>
      </c>
      <c r="AA356" s="4">
        <v>0</v>
      </c>
      <c r="AB356" s="4">
        <v>0</v>
      </c>
      <c r="AC356" s="4">
        <v>0</v>
      </c>
      <c r="AD356" s="3">
        <v>9938</v>
      </c>
      <c r="AE356" s="4">
        <v>0</v>
      </c>
      <c r="AF356" s="3">
        <v>4450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">
        <v>0</v>
      </c>
      <c r="AQ356" s="4">
        <v>0</v>
      </c>
      <c r="AR356" s="3">
        <v>58093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3">
        <v>24590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</row>
    <row r="357" spans="1:76" x14ac:dyDescent="0.25">
      <c r="A357" s="2">
        <v>44834</v>
      </c>
      <c r="B357" t="s">
        <v>713</v>
      </c>
      <c r="C357" t="s">
        <v>714</v>
      </c>
      <c r="D357" s="4">
        <v>0</v>
      </c>
      <c r="E357" s="4">
        <v>0</v>
      </c>
      <c r="F357" s="4">
        <v>0</v>
      </c>
      <c r="G357" s="3">
        <v>208053.33</v>
      </c>
      <c r="H357" s="4">
        <v>0</v>
      </c>
      <c r="I357" s="4">
        <v>0</v>
      </c>
      <c r="J357" s="3">
        <v>27434.25</v>
      </c>
      <c r="K357" s="4">
        <v>0</v>
      </c>
      <c r="L357" s="4">
        <v>0</v>
      </c>
      <c r="M357" s="4">
        <v>0</v>
      </c>
      <c r="N357" s="3">
        <v>16181</v>
      </c>
      <c r="O357" s="3">
        <v>29868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3">
        <v>18619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</row>
    <row r="358" spans="1:76" x14ac:dyDescent="0.25">
      <c r="A358" s="2">
        <v>44834</v>
      </c>
      <c r="B358" t="s">
        <v>715</v>
      </c>
      <c r="C358" t="s">
        <v>716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3">
        <v>-5514.39</v>
      </c>
      <c r="O358" s="4">
        <v>0</v>
      </c>
      <c r="P358" s="4">
        <v>0</v>
      </c>
      <c r="Q358" s="4">
        <v>0</v>
      </c>
      <c r="R358" s="4">
        <v>0</v>
      </c>
      <c r="S358" s="3">
        <v>-50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3">
        <v>16294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3">
        <v>-1575016</v>
      </c>
      <c r="AX358" s="4">
        <v>0</v>
      </c>
      <c r="AY358" s="4">
        <v>0</v>
      </c>
      <c r="AZ358" s="4">
        <v>0</v>
      </c>
      <c r="BA358" s="3">
        <v>0</v>
      </c>
      <c r="BB358" s="4">
        <v>0</v>
      </c>
      <c r="BC358" s="4">
        <v>0</v>
      </c>
      <c r="BD358" s="4">
        <v>0</v>
      </c>
      <c r="BE358" s="4">
        <v>0</v>
      </c>
      <c r="BF358" s="3">
        <v>-19720</v>
      </c>
      <c r="BG358" s="4">
        <v>0</v>
      </c>
      <c r="BH358" s="4">
        <v>0</v>
      </c>
      <c r="BI358" s="4">
        <v>0</v>
      </c>
      <c r="BJ358" s="3">
        <v>-2100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</row>
    <row r="359" spans="1:76" x14ac:dyDescent="0.25">
      <c r="A359" s="2">
        <v>44834</v>
      </c>
      <c r="B359" t="s">
        <v>717</v>
      </c>
      <c r="C359" t="s">
        <v>718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3">
        <v>0</v>
      </c>
      <c r="AE359" s="3">
        <v>-200830.59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3">
        <v>10215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</row>
    <row r="360" spans="1:76" x14ac:dyDescent="0.25">
      <c r="A360" s="2">
        <v>44834</v>
      </c>
      <c r="B360" t="s">
        <v>719</v>
      </c>
      <c r="C360" t="s">
        <v>720</v>
      </c>
      <c r="D360" s="3">
        <v>247201834.75</v>
      </c>
      <c r="E360" s="3">
        <v>156257383.63</v>
      </c>
      <c r="F360" s="3">
        <v>253145631.19999999</v>
      </c>
      <c r="G360" s="3">
        <v>149887559.58000001</v>
      </c>
      <c r="H360" s="3">
        <v>114077456.19</v>
      </c>
      <c r="I360" s="3">
        <v>53114290.850000001</v>
      </c>
      <c r="J360" s="3">
        <v>92610378</v>
      </c>
      <c r="K360" s="3">
        <v>78604562.170000002</v>
      </c>
      <c r="L360" s="3">
        <v>13117295.65</v>
      </c>
      <c r="M360" s="3">
        <v>5119833.71</v>
      </c>
      <c r="N360" s="3">
        <v>4054910.5</v>
      </c>
      <c r="O360" s="3">
        <v>3071584.78</v>
      </c>
      <c r="P360" s="3">
        <v>16092706.5</v>
      </c>
      <c r="Q360" s="3">
        <v>1398113.25</v>
      </c>
      <c r="R360" s="3">
        <v>25256936.690000001</v>
      </c>
      <c r="S360" s="3">
        <v>2566632</v>
      </c>
      <c r="T360" s="3">
        <v>6131637.75</v>
      </c>
      <c r="U360" s="3">
        <v>32008353</v>
      </c>
      <c r="V360" s="3">
        <v>5290421.01</v>
      </c>
      <c r="W360" s="3">
        <v>776826.19</v>
      </c>
      <c r="X360" s="3">
        <v>11559740.09</v>
      </c>
      <c r="Y360" s="3">
        <v>2938835.5</v>
      </c>
      <c r="Z360" s="3">
        <v>5800254.5</v>
      </c>
      <c r="AA360" s="3">
        <v>3384706.01</v>
      </c>
      <c r="AB360" s="3">
        <v>23773169.68</v>
      </c>
      <c r="AC360" s="3">
        <v>10576060.5</v>
      </c>
      <c r="AD360" s="3">
        <v>4391409.96</v>
      </c>
      <c r="AE360" s="3">
        <v>4829545.4000000004</v>
      </c>
      <c r="AF360" s="3">
        <v>2104601</v>
      </c>
      <c r="AG360" s="3">
        <v>13005223.279999999</v>
      </c>
      <c r="AH360" s="3">
        <v>5223288</v>
      </c>
      <c r="AI360" s="3">
        <v>3528981</v>
      </c>
      <c r="AJ360" s="3">
        <v>3829007.67</v>
      </c>
      <c r="AK360" s="3">
        <v>7117316.3499999996</v>
      </c>
      <c r="AL360" s="3">
        <v>4807956.54</v>
      </c>
      <c r="AM360" s="3">
        <v>8954372</v>
      </c>
      <c r="AN360" s="3">
        <v>8496800.25</v>
      </c>
      <c r="AO360" s="3">
        <v>3307352</v>
      </c>
      <c r="AP360" s="3">
        <v>6611236.2999999998</v>
      </c>
      <c r="AQ360" s="3">
        <v>5761133</v>
      </c>
      <c r="AR360" s="3">
        <v>5494048.8200000003</v>
      </c>
      <c r="AS360" s="3">
        <v>5861737.75</v>
      </c>
      <c r="AT360" s="3">
        <v>6293770.75</v>
      </c>
      <c r="AU360" s="3">
        <v>7684380.2000000002</v>
      </c>
      <c r="AV360" s="3">
        <v>509446.5</v>
      </c>
      <c r="AW360" s="3">
        <v>10867039.5</v>
      </c>
      <c r="AX360" s="3">
        <v>5586353.2599999998</v>
      </c>
      <c r="AY360" s="3">
        <v>8771507.0600000005</v>
      </c>
      <c r="AZ360" s="3">
        <v>12526377</v>
      </c>
      <c r="BA360" s="3">
        <v>18016673.149999999</v>
      </c>
      <c r="BB360" s="3">
        <v>13321107.9</v>
      </c>
      <c r="BC360" s="3">
        <v>4246643.71</v>
      </c>
      <c r="BD360" s="3">
        <v>18952945.899999999</v>
      </c>
      <c r="BE360" s="3">
        <v>4583616</v>
      </c>
      <c r="BF360" s="3">
        <v>2788380</v>
      </c>
      <c r="BG360" s="3">
        <v>4692360</v>
      </c>
      <c r="BH360" s="3">
        <v>2995527.27</v>
      </c>
      <c r="BI360" s="3">
        <v>2873972.2</v>
      </c>
      <c r="BJ360" s="3">
        <v>2158973.7000000002</v>
      </c>
      <c r="BK360" s="3">
        <v>3265784.73</v>
      </c>
      <c r="BL360" s="3">
        <v>8738832.5</v>
      </c>
      <c r="BM360" s="3">
        <v>15495801.359999999</v>
      </c>
      <c r="BN360" s="3">
        <v>47596547.240000002</v>
      </c>
      <c r="BO360" s="3">
        <v>1397327.36</v>
      </c>
      <c r="BP360" s="3">
        <v>1162808.1200000001</v>
      </c>
      <c r="BQ360" s="3">
        <v>2479013</v>
      </c>
      <c r="BR360" s="3">
        <v>3524300.09</v>
      </c>
      <c r="BS360" s="3">
        <v>900358</v>
      </c>
      <c r="BT360" s="3">
        <v>10835440.02</v>
      </c>
      <c r="BU360" s="3">
        <v>2076520.82</v>
      </c>
      <c r="BV360" s="3">
        <v>1395818.65</v>
      </c>
      <c r="BW360" s="3">
        <v>6609145.3799999999</v>
      </c>
      <c r="BX360" s="3">
        <v>3176843</v>
      </c>
    </row>
    <row r="361" spans="1:76" x14ac:dyDescent="0.25">
      <c r="A361" s="2">
        <v>44834</v>
      </c>
      <c r="B361" t="s">
        <v>721</v>
      </c>
      <c r="C361" t="s">
        <v>722</v>
      </c>
      <c r="D361" s="3">
        <v>141763354.40000001</v>
      </c>
      <c r="E361" s="3">
        <v>83314966.909999996</v>
      </c>
      <c r="F361" s="3">
        <v>187297260.56</v>
      </c>
      <c r="G361" s="3">
        <v>114900490.95</v>
      </c>
      <c r="H361" s="3">
        <v>77058918.189999998</v>
      </c>
      <c r="I361" s="3">
        <v>35003475.560000002</v>
      </c>
      <c r="J361" s="3">
        <v>92946915.870000005</v>
      </c>
      <c r="K361" s="3">
        <v>60119158.509999998</v>
      </c>
      <c r="L361" s="3">
        <v>11909482.720000001</v>
      </c>
      <c r="M361" s="3">
        <v>32541798.289999999</v>
      </c>
      <c r="N361" s="3">
        <v>6284964</v>
      </c>
      <c r="O361" s="3">
        <v>3573154.41</v>
      </c>
      <c r="P361" s="3">
        <v>10188999.75</v>
      </c>
      <c r="Q361" s="3">
        <v>1438198.53</v>
      </c>
      <c r="R361" s="3">
        <v>27149987.079999998</v>
      </c>
      <c r="S361" s="3">
        <v>2325542</v>
      </c>
      <c r="T361" s="3">
        <v>3265848.97</v>
      </c>
      <c r="U361" s="3">
        <v>26695853.5</v>
      </c>
      <c r="V361" s="3">
        <v>7283529.1100000003</v>
      </c>
      <c r="W361" s="3">
        <v>167842.5</v>
      </c>
      <c r="X361" s="3">
        <v>4844364.21</v>
      </c>
      <c r="Y361" s="3">
        <v>4275546.5</v>
      </c>
      <c r="Z361" s="3">
        <v>8253667.2000000002</v>
      </c>
      <c r="AA361" s="3">
        <v>1859054.25</v>
      </c>
      <c r="AB361" s="3">
        <v>13836295.01</v>
      </c>
      <c r="AC361" s="3">
        <v>750549.57</v>
      </c>
      <c r="AD361" s="3">
        <v>2632240.7999999998</v>
      </c>
      <c r="AE361" s="3">
        <v>6089817.1399999997</v>
      </c>
      <c r="AF361" s="3">
        <v>3275033</v>
      </c>
      <c r="AG361" s="3">
        <v>1015368</v>
      </c>
      <c r="AH361" s="3">
        <v>1227215</v>
      </c>
      <c r="AI361" s="3">
        <v>977405</v>
      </c>
      <c r="AJ361" s="3">
        <v>1039235.53</v>
      </c>
      <c r="AK361" s="3">
        <v>3610878.31</v>
      </c>
      <c r="AL361" s="3">
        <v>4537160.82</v>
      </c>
      <c r="AM361" s="3">
        <v>2725073</v>
      </c>
      <c r="AN361" s="3">
        <v>2289720</v>
      </c>
      <c r="AO361" s="3">
        <v>846845</v>
      </c>
      <c r="AP361" s="3">
        <v>1298939.0900000001</v>
      </c>
      <c r="AQ361" s="3">
        <v>1281493.52</v>
      </c>
      <c r="AR361" s="3">
        <v>1494042.48</v>
      </c>
      <c r="AS361" s="3">
        <v>1113710.92</v>
      </c>
      <c r="AT361" s="3">
        <v>966062</v>
      </c>
      <c r="AU361" s="3">
        <v>1981540.78</v>
      </c>
      <c r="AV361" s="3">
        <v>35605.5</v>
      </c>
      <c r="AW361" s="3">
        <v>7188948.5</v>
      </c>
      <c r="AX361" s="3">
        <v>7508914.0999999996</v>
      </c>
      <c r="AY361" s="3">
        <v>5697207.1799999997</v>
      </c>
      <c r="AZ361" s="3">
        <v>2739973.5</v>
      </c>
      <c r="BA361" s="3">
        <v>25063236.100000001</v>
      </c>
      <c r="BB361" s="3">
        <v>6996441.8600000003</v>
      </c>
      <c r="BC361" s="3">
        <v>3685376.94</v>
      </c>
      <c r="BD361" s="3">
        <v>20125283.829999998</v>
      </c>
      <c r="BE361" s="3">
        <v>2365461</v>
      </c>
      <c r="BF361" s="3">
        <v>888046</v>
      </c>
      <c r="BG361" s="3">
        <v>962637</v>
      </c>
      <c r="BH361" s="3">
        <v>2057180.25</v>
      </c>
      <c r="BI361" s="3">
        <v>1201433.3700000001</v>
      </c>
      <c r="BJ361" s="3">
        <v>6040943.4199999999</v>
      </c>
      <c r="BK361" s="3">
        <v>2622776.5499999998</v>
      </c>
      <c r="BL361" s="3">
        <v>3427950.65</v>
      </c>
      <c r="BM361" s="3">
        <v>5490833.6699999999</v>
      </c>
      <c r="BN361" s="3">
        <v>28497546.57</v>
      </c>
      <c r="BO361" s="3">
        <v>89659.15</v>
      </c>
      <c r="BP361" s="3">
        <v>315851.56</v>
      </c>
      <c r="BQ361" s="3">
        <v>3464366.5</v>
      </c>
      <c r="BR361" s="3">
        <v>697135.18</v>
      </c>
      <c r="BS361" s="3">
        <v>189213</v>
      </c>
      <c r="BT361" s="3">
        <v>1552765.17</v>
      </c>
      <c r="BU361" s="3">
        <v>231125.77</v>
      </c>
      <c r="BV361" s="3">
        <v>1569796.25</v>
      </c>
      <c r="BW361" s="3">
        <v>2835664.25</v>
      </c>
      <c r="BX361" s="3">
        <v>879739</v>
      </c>
    </row>
    <row r="362" spans="1:76" x14ac:dyDescent="0.25">
      <c r="A362" s="2">
        <v>44834</v>
      </c>
      <c r="B362" t="s">
        <v>723</v>
      </c>
      <c r="C362" t="s">
        <v>724</v>
      </c>
      <c r="D362" s="3">
        <v>-6746054.2000000002</v>
      </c>
      <c r="E362" s="3">
        <v>-12143394.810000001</v>
      </c>
      <c r="F362" s="3">
        <v>-45314617.009999998</v>
      </c>
      <c r="G362" s="3">
        <v>-22354577.84</v>
      </c>
      <c r="H362" s="3">
        <v>-12754082.58</v>
      </c>
      <c r="I362" s="3">
        <v>-11436918.57</v>
      </c>
      <c r="J362" s="3">
        <v>-22793884.969999999</v>
      </c>
      <c r="K362" s="3">
        <v>-15041952.99</v>
      </c>
      <c r="L362" s="4">
        <v>0</v>
      </c>
      <c r="M362" s="3">
        <v>-399128.65</v>
      </c>
      <c r="N362" s="3">
        <v>-2134694.36</v>
      </c>
      <c r="O362" s="3">
        <v>-325279.19</v>
      </c>
      <c r="P362" s="3">
        <v>-3989164.09</v>
      </c>
      <c r="Q362" s="3">
        <v>-365413.66</v>
      </c>
      <c r="R362" s="3">
        <v>-6366466.5499999998</v>
      </c>
      <c r="S362" s="3">
        <v>-730255.81</v>
      </c>
      <c r="T362" s="3">
        <v>-574300.61</v>
      </c>
      <c r="U362" s="3">
        <v>-14095733.890000001</v>
      </c>
      <c r="V362" s="3">
        <v>-2553189.63</v>
      </c>
      <c r="W362" s="3">
        <v>-148284.69</v>
      </c>
      <c r="X362" s="3">
        <v>-3216231.09</v>
      </c>
      <c r="Y362" s="3">
        <v>-370910.2</v>
      </c>
      <c r="Z362" s="3">
        <v>-1818028.86</v>
      </c>
      <c r="AA362" s="3">
        <v>-262462.17</v>
      </c>
      <c r="AB362" s="3">
        <v>-357731.74</v>
      </c>
      <c r="AC362" s="3">
        <v>-204572.24</v>
      </c>
      <c r="AD362" s="3">
        <v>-563401.09</v>
      </c>
      <c r="AE362" s="3">
        <v>-131073.41</v>
      </c>
      <c r="AF362" s="3">
        <v>-195420.68</v>
      </c>
      <c r="AG362" s="3">
        <v>-266547.84000000003</v>
      </c>
      <c r="AH362" s="3">
        <v>-1328933.67</v>
      </c>
      <c r="AI362" s="3">
        <v>-34761.08</v>
      </c>
      <c r="AJ362" s="3">
        <v>-387875.04</v>
      </c>
      <c r="AK362" s="3">
        <v>-940460.49</v>
      </c>
      <c r="AL362" s="3">
        <v>-414544.62</v>
      </c>
      <c r="AM362" s="3">
        <v>-221336.04</v>
      </c>
      <c r="AN362" s="3">
        <v>-605558.73</v>
      </c>
      <c r="AO362" s="3">
        <v>-170604.93</v>
      </c>
      <c r="AP362" s="3">
        <v>-265495.74</v>
      </c>
      <c r="AQ362" s="3">
        <v>-193930.02</v>
      </c>
      <c r="AR362" s="3">
        <v>-854061.49</v>
      </c>
      <c r="AS362" s="3">
        <v>-132620.32999999999</v>
      </c>
      <c r="AT362" s="3">
        <v>-95385.2</v>
      </c>
      <c r="AU362" s="3">
        <v>-89958.88</v>
      </c>
      <c r="AV362" s="3">
        <v>-3377</v>
      </c>
      <c r="AW362" s="3">
        <v>-3320422.98</v>
      </c>
      <c r="AX362" s="3">
        <v>-849256.38</v>
      </c>
      <c r="AY362" s="3">
        <v>-3440518.95</v>
      </c>
      <c r="AZ362" s="4">
        <v>0</v>
      </c>
      <c r="BA362" s="3">
        <v>-4441849.82</v>
      </c>
      <c r="BB362" s="3">
        <v>-5192447.9400000004</v>
      </c>
      <c r="BC362" s="4">
        <v>0</v>
      </c>
      <c r="BD362" s="3">
        <v>-6442203.0700000003</v>
      </c>
      <c r="BE362" s="3">
        <v>-1148398.17</v>
      </c>
      <c r="BF362" s="3">
        <v>-103308.33</v>
      </c>
      <c r="BG362" s="3">
        <v>-146948.71</v>
      </c>
      <c r="BH362" s="3">
        <v>-150787.04</v>
      </c>
      <c r="BI362" s="3">
        <v>-1094088.69</v>
      </c>
      <c r="BJ362" s="3">
        <v>-617399.32999999996</v>
      </c>
      <c r="BK362" s="3">
        <v>-684703.42</v>
      </c>
      <c r="BL362" s="3">
        <v>-753440.89</v>
      </c>
      <c r="BM362" s="3">
        <v>-1609213.74</v>
      </c>
      <c r="BN362" s="3">
        <v>-4695653.03</v>
      </c>
      <c r="BO362" s="4">
        <v>0</v>
      </c>
      <c r="BP362" s="3">
        <v>-24215.89</v>
      </c>
      <c r="BQ362" s="3">
        <v>-618867.98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3">
        <v>-313908.56</v>
      </c>
    </row>
    <row r="363" spans="1:76" x14ac:dyDescent="0.25">
      <c r="A363" s="2">
        <v>44834</v>
      </c>
      <c r="B363" t="s">
        <v>725</v>
      </c>
      <c r="C363" t="s">
        <v>726</v>
      </c>
      <c r="D363" s="3">
        <v>4637926.74</v>
      </c>
      <c r="E363" s="4">
        <v>0</v>
      </c>
      <c r="F363" s="3">
        <v>15767698.52</v>
      </c>
      <c r="G363" s="3">
        <v>18329444.190000001</v>
      </c>
      <c r="H363" s="3">
        <v>17122622.91</v>
      </c>
      <c r="I363" s="3">
        <v>6156992.9900000002</v>
      </c>
      <c r="J363" s="3">
        <v>11821400.210000001</v>
      </c>
      <c r="K363" s="3">
        <v>6986103.0599999996</v>
      </c>
      <c r="L363" s="4">
        <v>0</v>
      </c>
      <c r="M363" s="3">
        <v>1773819.36</v>
      </c>
      <c r="N363" s="3">
        <v>237462.74</v>
      </c>
      <c r="O363" s="3">
        <v>336563.8</v>
      </c>
      <c r="P363" s="3">
        <v>1233162.79</v>
      </c>
      <c r="Q363" s="3">
        <v>229756.63</v>
      </c>
      <c r="R363" s="3">
        <v>4925397.96</v>
      </c>
      <c r="S363" s="4">
        <v>0</v>
      </c>
      <c r="T363" s="3">
        <v>256217.59</v>
      </c>
      <c r="U363" s="4">
        <v>0</v>
      </c>
      <c r="V363" s="3">
        <v>513964.11</v>
      </c>
      <c r="W363" s="4">
        <v>0</v>
      </c>
      <c r="X363" s="4">
        <v>0</v>
      </c>
      <c r="Y363" s="3">
        <v>1934.81</v>
      </c>
      <c r="Z363" s="3">
        <v>643170</v>
      </c>
      <c r="AA363" s="3">
        <v>118717.49</v>
      </c>
      <c r="AB363" s="3">
        <v>-17385.86</v>
      </c>
      <c r="AC363" s="3">
        <v>39964.379999999997</v>
      </c>
      <c r="AD363" s="3">
        <v>0</v>
      </c>
      <c r="AE363" s="3">
        <v>-80402.25</v>
      </c>
      <c r="AF363" s="4">
        <v>0</v>
      </c>
      <c r="AG363" s="3">
        <v>443061.99</v>
      </c>
      <c r="AH363" s="3">
        <v>397399.06</v>
      </c>
      <c r="AI363" s="3">
        <v>35197.550000000003</v>
      </c>
      <c r="AJ363" s="3">
        <v>37078.080000000002</v>
      </c>
      <c r="AK363" s="3">
        <v>425723.07</v>
      </c>
      <c r="AL363" s="3">
        <v>1135502.6100000001</v>
      </c>
      <c r="AM363" s="3">
        <v>120156.38</v>
      </c>
      <c r="AN363" s="3">
        <v>293953.36</v>
      </c>
      <c r="AO363" s="3">
        <v>50090.79</v>
      </c>
      <c r="AP363" s="3">
        <v>106969.14</v>
      </c>
      <c r="AQ363" s="3">
        <v>224445.99</v>
      </c>
      <c r="AR363" s="3">
        <v>105166.82</v>
      </c>
      <c r="AS363" s="3">
        <v>33514.69</v>
      </c>
      <c r="AT363" s="3">
        <v>312219.15000000002</v>
      </c>
      <c r="AU363" s="3">
        <v>-28146.04</v>
      </c>
      <c r="AV363" s="4">
        <v>0</v>
      </c>
      <c r="AW363" s="3">
        <v>615870.42000000004</v>
      </c>
      <c r="AX363" s="3">
        <v>520486.74</v>
      </c>
      <c r="AY363" s="3">
        <v>163731.76</v>
      </c>
      <c r="AZ363" s="4">
        <v>0</v>
      </c>
      <c r="BA363" s="3">
        <v>17083</v>
      </c>
      <c r="BB363" s="3">
        <v>207054.48</v>
      </c>
      <c r="BC363" s="4">
        <v>0</v>
      </c>
      <c r="BD363" s="4">
        <v>0</v>
      </c>
      <c r="BE363" s="4">
        <v>0</v>
      </c>
      <c r="BF363" s="4">
        <v>0</v>
      </c>
      <c r="BG363" s="3">
        <v>-13450.83</v>
      </c>
      <c r="BH363" s="3">
        <v>2357084.25</v>
      </c>
      <c r="BI363" s="3">
        <v>33669.81</v>
      </c>
      <c r="BJ363" s="3">
        <v>-7461.96</v>
      </c>
      <c r="BK363" s="3">
        <v>51031.78</v>
      </c>
      <c r="BL363" s="3">
        <v>469599.55</v>
      </c>
      <c r="BM363" s="3">
        <v>435262.89</v>
      </c>
      <c r="BN363" s="3">
        <v>9237172.2100000009</v>
      </c>
      <c r="BO363" s="3">
        <v>92790.92</v>
      </c>
      <c r="BP363" s="3">
        <v>60184.45</v>
      </c>
      <c r="BQ363" s="3">
        <v>21662.51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3">
        <v>72992.94</v>
      </c>
    </row>
    <row r="364" spans="1:76" x14ac:dyDescent="0.25">
      <c r="A364" s="2">
        <v>44834</v>
      </c>
      <c r="B364" t="s">
        <v>727</v>
      </c>
      <c r="C364" t="s">
        <v>728</v>
      </c>
      <c r="D364" s="3">
        <v>1043745.6</v>
      </c>
      <c r="E364" s="3">
        <v>1854249.75</v>
      </c>
      <c r="F364" s="3">
        <v>2553132</v>
      </c>
      <c r="G364" s="3">
        <v>376286.75</v>
      </c>
      <c r="H364" s="3">
        <v>517799</v>
      </c>
      <c r="I364" s="3">
        <v>32580</v>
      </c>
      <c r="J364" s="3">
        <v>87078</v>
      </c>
      <c r="K364" s="3">
        <v>434466</v>
      </c>
      <c r="L364" s="3">
        <v>188313</v>
      </c>
      <c r="M364" s="4">
        <v>0</v>
      </c>
      <c r="N364" s="3">
        <v>113808</v>
      </c>
      <c r="O364" s="4">
        <v>0</v>
      </c>
      <c r="P364" s="3">
        <v>2727628.25</v>
      </c>
      <c r="Q364" s="3">
        <v>150049</v>
      </c>
      <c r="R364" s="3">
        <v>3600187</v>
      </c>
      <c r="S364" s="3">
        <v>146439</v>
      </c>
      <c r="T364" s="3">
        <v>710774</v>
      </c>
      <c r="U364" s="3">
        <v>501066.73</v>
      </c>
      <c r="V364" s="3">
        <v>858508.2</v>
      </c>
      <c r="W364" s="3">
        <v>20540</v>
      </c>
      <c r="X364" s="3">
        <v>43696</v>
      </c>
      <c r="Y364" s="3">
        <v>847928.5</v>
      </c>
      <c r="Z364" s="3">
        <v>1208201.5</v>
      </c>
      <c r="AA364" s="3">
        <v>230666.09</v>
      </c>
      <c r="AB364" s="3">
        <v>763134.86</v>
      </c>
      <c r="AC364" s="3">
        <v>487147</v>
      </c>
      <c r="AD364" s="4">
        <v>0</v>
      </c>
      <c r="AE364" s="3">
        <v>173847.75</v>
      </c>
      <c r="AF364" s="3">
        <v>628638</v>
      </c>
      <c r="AG364" s="3">
        <v>43520</v>
      </c>
      <c r="AH364" s="3">
        <v>13377</v>
      </c>
      <c r="AI364" s="3">
        <v>20307</v>
      </c>
      <c r="AJ364" s="3">
        <v>66840</v>
      </c>
      <c r="AK364" s="3">
        <v>417084</v>
      </c>
      <c r="AL364" s="3">
        <v>100997</v>
      </c>
      <c r="AM364" s="3">
        <v>2970</v>
      </c>
      <c r="AN364" s="3">
        <v>336510</v>
      </c>
      <c r="AO364" s="3">
        <v>520120</v>
      </c>
      <c r="AP364" s="3">
        <v>535125.25</v>
      </c>
      <c r="AQ364" s="3">
        <v>156364</v>
      </c>
      <c r="AR364" s="3">
        <v>439782.2</v>
      </c>
      <c r="AS364" s="3">
        <v>132238</v>
      </c>
      <c r="AT364" s="3">
        <v>319678</v>
      </c>
      <c r="AU364" s="3">
        <v>287562</v>
      </c>
      <c r="AV364" s="4">
        <v>0</v>
      </c>
      <c r="AW364" s="3">
        <v>674094</v>
      </c>
      <c r="AX364" s="3">
        <v>286900</v>
      </c>
      <c r="AY364" s="3">
        <v>152397</v>
      </c>
      <c r="AZ364" s="3">
        <v>75856</v>
      </c>
      <c r="BA364" s="3">
        <v>1002865</v>
      </c>
      <c r="BB364" s="3">
        <v>138902</v>
      </c>
      <c r="BC364" s="3">
        <v>155448</v>
      </c>
      <c r="BD364" s="3">
        <v>701147</v>
      </c>
      <c r="BE364" s="3">
        <v>115952</v>
      </c>
      <c r="BF364" s="3">
        <v>109167</v>
      </c>
      <c r="BG364" s="3">
        <v>522719</v>
      </c>
      <c r="BH364" s="3">
        <v>609477</v>
      </c>
      <c r="BI364" s="3">
        <v>221062.75</v>
      </c>
      <c r="BJ364" s="3">
        <v>175296</v>
      </c>
      <c r="BK364" s="3">
        <v>165279</v>
      </c>
      <c r="BL364" s="3">
        <v>938348</v>
      </c>
      <c r="BM364" s="3">
        <v>727326.5</v>
      </c>
      <c r="BN364" s="3">
        <v>399232</v>
      </c>
      <c r="BO364" s="3">
        <v>1686</v>
      </c>
      <c r="BP364" s="3">
        <v>32058</v>
      </c>
      <c r="BQ364" s="3">
        <v>246752</v>
      </c>
      <c r="BR364" s="3">
        <v>487542</v>
      </c>
      <c r="BS364" s="3">
        <v>73005</v>
      </c>
      <c r="BT364" s="3">
        <v>427849</v>
      </c>
      <c r="BU364" s="4">
        <v>0</v>
      </c>
      <c r="BV364" s="3">
        <v>295024</v>
      </c>
      <c r="BW364" s="3">
        <v>96959</v>
      </c>
      <c r="BX364" s="3">
        <v>5610</v>
      </c>
    </row>
    <row r="365" spans="1:76" x14ac:dyDescent="0.25">
      <c r="A365" s="2">
        <v>44834</v>
      </c>
      <c r="B365" t="s">
        <v>729</v>
      </c>
      <c r="C365" t="s">
        <v>730</v>
      </c>
      <c r="D365" s="3">
        <v>30975793</v>
      </c>
      <c r="E365" s="3">
        <v>15405839.65</v>
      </c>
      <c r="F365" s="3">
        <v>35184393.450000003</v>
      </c>
      <c r="G365" s="3">
        <v>10924940.75</v>
      </c>
      <c r="H365" s="3">
        <v>14086913.6</v>
      </c>
      <c r="I365" s="3">
        <v>9463037.5500000007</v>
      </c>
      <c r="J365" s="3">
        <v>12771985.25</v>
      </c>
      <c r="K365" s="3">
        <v>14742966.25</v>
      </c>
      <c r="L365" s="3">
        <v>3499981</v>
      </c>
      <c r="M365" s="3">
        <v>2766817</v>
      </c>
      <c r="N365" s="3">
        <v>324050</v>
      </c>
      <c r="O365" s="4">
        <v>0</v>
      </c>
      <c r="P365" s="3">
        <v>3450956.64</v>
      </c>
      <c r="Q365" s="3">
        <v>103404</v>
      </c>
      <c r="R365" s="3">
        <v>10657540</v>
      </c>
      <c r="S365" s="3">
        <v>63044</v>
      </c>
      <c r="T365" s="3">
        <v>800190</v>
      </c>
      <c r="U365" s="3">
        <v>7336643.5</v>
      </c>
      <c r="V365" s="3">
        <v>5685130.5</v>
      </c>
      <c r="W365" s="4">
        <v>0</v>
      </c>
      <c r="X365" s="3">
        <v>65736.05</v>
      </c>
      <c r="Y365" s="3">
        <v>458375.8</v>
      </c>
      <c r="Z365" s="3">
        <v>5326245.5</v>
      </c>
      <c r="AA365" s="3">
        <v>332450.25</v>
      </c>
      <c r="AB365" s="3">
        <v>8596740</v>
      </c>
      <c r="AC365" s="3">
        <v>117420.5</v>
      </c>
      <c r="AD365" s="3">
        <v>76262</v>
      </c>
      <c r="AE365" s="3">
        <v>118403.75</v>
      </c>
      <c r="AF365" s="3">
        <v>207319</v>
      </c>
      <c r="AG365" s="3">
        <v>141324</v>
      </c>
      <c r="AH365" s="3">
        <v>42973</v>
      </c>
      <c r="AI365" s="3">
        <v>17811</v>
      </c>
      <c r="AJ365" s="3">
        <v>8220</v>
      </c>
      <c r="AK365" s="3">
        <v>107236</v>
      </c>
      <c r="AL365" s="3">
        <v>126958</v>
      </c>
      <c r="AM365" s="3">
        <v>27739</v>
      </c>
      <c r="AN365" s="3">
        <v>406969</v>
      </c>
      <c r="AO365" s="3">
        <v>85923</v>
      </c>
      <c r="AP365" s="3">
        <v>183690</v>
      </c>
      <c r="AQ365" s="3">
        <v>42627</v>
      </c>
      <c r="AR365" s="3">
        <v>97666.94</v>
      </c>
      <c r="AS365" s="3">
        <v>116721</v>
      </c>
      <c r="AT365" s="3">
        <v>104398</v>
      </c>
      <c r="AU365" s="3">
        <v>138743</v>
      </c>
      <c r="AV365" s="4">
        <v>0</v>
      </c>
      <c r="AW365" s="3">
        <v>172404</v>
      </c>
      <c r="AX365" s="3">
        <v>103238</v>
      </c>
      <c r="AY365" s="3">
        <v>107816</v>
      </c>
      <c r="AZ365" s="3">
        <v>169497</v>
      </c>
      <c r="BA365" s="3">
        <v>1364572</v>
      </c>
      <c r="BB365" s="3">
        <v>318522</v>
      </c>
      <c r="BC365" s="3">
        <v>105565</v>
      </c>
      <c r="BD365" s="3">
        <v>5992191</v>
      </c>
      <c r="BE365" s="3">
        <v>209612</v>
      </c>
      <c r="BF365" s="3">
        <v>20517</v>
      </c>
      <c r="BG365" s="3">
        <v>13893</v>
      </c>
      <c r="BH365" s="3">
        <v>42236</v>
      </c>
      <c r="BI365" s="3">
        <v>11569</v>
      </c>
      <c r="BJ365" s="3">
        <v>130838.5</v>
      </c>
      <c r="BK365" s="3">
        <v>301896</v>
      </c>
      <c r="BL365" s="3">
        <v>513644</v>
      </c>
      <c r="BM365" s="3">
        <v>513723.85</v>
      </c>
      <c r="BN365" s="3">
        <v>2556856.37</v>
      </c>
      <c r="BO365" s="4">
        <v>0</v>
      </c>
      <c r="BP365" s="3">
        <v>37957</v>
      </c>
      <c r="BQ365" s="3">
        <v>139135</v>
      </c>
      <c r="BR365" s="3">
        <v>7598</v>
      </c>
      <c r="BS365" s="3">
        <v>57698</v>
      </c>
      <c r="BT365" s="3">
        <v>242499.75</v>
      </c>
      <c r="BU365" s="4">
        <v>0</v>
      </c>
      <c r="BV365" s="3">
        <v>159455</v>
      </c>
      <c r="BW365" s="3">
        <v>137250</v>
      </c>
      <c r="BX365" s="3">
        <v>19921</v>
      </c>
    </row>
    <row r="366" spans="1:76" x14ac:dyDescent="0.25">
      <c r="A366" s="2">
        <v>44834</v>
      </c>
      <c r="B366" t="s">
        <v>731</v>
      </c>
      <c r="C366" t="s">
        <v>732</v>
      </c>
      <c r="D366" s="3">
        <v>23802339.75</v>
      </c>
      <c r="E366" s="3">
        <v>14731971.75</v>
      </c>
      <c r="F366" s="3">
        <v>31636621.899999999</v>
      </c>
      <c r="G366" s="3">
        <v>13471968.050000001</v>
      </c>
      <c r="H366" s="3">
        <v>6091612</v>
      </c>
      <c r="I366" s="3">
        <v>3804937.75</v>
      </c>
      <c r="J366" s="3">
        <v>10169680.25</v>
      </c>
      <c r="K366" s="3">
        <v>8386345.25</v>
      </c>
      <c r="L366" s="3">
        <v>1383244.3</v>
      </c>
      <c r="M366" s="3">
        <v>1342813.4</v>
      </c>
      <c r="N366" s="3">
        <v>396664</v>
      </c>
      <c r="O366" s="3">
        <v>297921.67</v>
      </c>
      <c r="P366" s="3">
        <v>1433304.25</v>
      </c>
      <c r="Q366" s="3">
        <v>207294.5</v>
      </c>
      <c r="R366" s="3">
        <v>1613374.45</v>
      </c>
      <c r="S366" s="3">
        <v>206074.3</v>
      </c>
      <c r="T366" s="3">
        <v>679672</v>
      </c>
      <c r="U366" s="3">
        <v>3209122</v>
      </c>
      <c r="V366" s="3">
        <v>602057.5</v>
      </c>
      <c r="W366" s="3">
        <v>259902.5</v>
      </c>
      <c r="X366" s="3">
        <v>807366.9</v>
      </c>
      <c r="Y366" s="3">
        <v>503433.5</v>
      </c>
      <c r="Z366" s="3">
        <v>936107.87</v>
      </c>
      <c r="AA366" s="3">
        <v>227641.53</v>
      </c>
      <c r="AB366" s="3">
        <v>4161267.85</v>
      </c>
      <c r="AC366" s="3">
        <v>1170515</v>
      </c>
      <c r="AD366" s="3">
        <v>715922.53</v>
      </c>
      <c r="AE366" s="3">
        <v>570784.07999999996</v>
      </c>
      <c r="AF366" s="3">
        <v>119476.75</v>
      </c>
      <c r="AG366" s="3">
        <v>2019363.56</v>
      </c>
      <c r="AH366" s="3">
        <v>1367236</v>
      </c>
      <c r="AI366" s="3">
        <v>351397</v>
      </c>
      <c r="AJ366" s="3">
        <v>1103111</v>
      </c>
      <c r="AK366" s="3">
        <v>708124</v>
      </c>
      <c r="AL366" s="3">
        <v>602173.64</v>
      </c>
      <c r="AM366" s="3">
        <v>1271375</v>
      </c>
      <c r="AN366" s="3">
        <v>463573</v>
      </c>
      <c r="AO366" s="3">
        <v>375574.5</v>
      </c>
      <c r="AP366" s="3">
        <v>817543.75</v>
      </c>
      <c r="AQ366" s="3">
        <v>493405.75</v>
      </c>
      <c r="AR366" s="3">
        <v>703467.97</v>
      </c>
      <c r="AS366" s="3">
        <v>649325.25</v>
      </c>
      <c r="AT366" s="3">
        <v>622262.75</v>
      </c>
      <c r="AU366" s="3">
        <v>918078</v>
      </c>
      <c r="AV366" s="3">
        <v>31893.5</v>
      </c>
      <c r="AW366" s="3">
        <v>1644157</v>
      </c>
      <c r="AX366" s="3">
        <v>478229.15</v>
      </c>
      <c r="AY366" s="3">
        <v>725621.22</v>
      </c>
      <c r="AZ366" s="3">
        <v>1657132</v>
      </c>
      <c r="BA366" s="3">
        <v>1498060</v>
      </c>
      <c r="BB366" s="3">
        <v>1854380.3</v>
      </c>
      <c r="BC366" s="3">
        <v>992176.72</v>
      </c>
      <c r="BD366" s="3">
        <v>1908538.22</v>
      </c>
      <c r="BE366" s="3">
        <v>335090</v>
      </c>
      <c r="BF366" s="3">
        <v>549832</v>
      </c>
      <c r="BG366" s="3">
        <v>429370</v>
      </c>
      <c r="BH366" s="3">
        <v>259013.27</v>
      </c>
      <c r="BI366" s="3">
        <v>318097.23</v>
      </c>
      <c r="BJ366" s="3">
        <v>218849.5</v>
      </c>
      <c r="BK366" s="3">
        <v>230791.58</v>
      </c>
      <c r="BL366" s="3">
        <v>1314891.25</v>
      </c>
      <c r="BM366" s="3">
        <v>1391880.77</v>
      </c>
      <c r="BN366" s="3">
        <v>4393656.62</v>
      </c>
      <c r="BO366" s="3">
        <v>164009.5</v>
      </c>
      <c r="BP366" s="3">
        <v>161346.65</v>
      </c>
      <c r="BQ366" s="3">
        <v>467148.25</v>
      </c>
      <c r="BR366" s="3">
        <v>253787.75</v>
      </c>
      <c r="BS366" s="3">
        <v>199751</v>
      </c>
      <c r="BT366" s="3">
        <v>370771.37</v>
      </c>
      <c r="BU366" s="3">
        <v>183190.06</v>
      </c>
      <c r="BV366" s="3">
        <v>194727.4</v>
      </c>
      <c r="BW366" s="3">
        <v>681109</v>
      </c>
      <c r="BX366" s="3">
        <v>323358</v>
      </c>
    </row>
    <row r="367" spans="1:76" x14ac:dyDescent="0.25">
      <c r="A367" s="2">
        <v>44834</v>
      </c>
      <c r="B367" t="s">
        <v>733</v>
      </c>
      <c r="C367" t="s">
        <v>734</v>
      </c>
      <c r="D367" s="3">
        <v>14294428.75</v>
      </c>
      <c r="E367" s="3">
        <v>9274357.1300000008</v>
      </c>
      <c r="F367" s="3">
        <v>24962269.399999999</v>
      </c>
      <c r="G367" s="3">
        <v>10539750.380000001</v>
      </c>
      <c r="H367" s="3">
        <v>10974876.279999999</v>
      </c>
      <c r="I367" s="3">
        <v>4019322.68</v>
      </c>
      <c r="J367" s="3">
        <v>10108409.25</v>
      </c>
      <c r="K367" s="3">
        <v>7251804.1699999999</v>
      </c>
      <c r="L367" s="3">
        <v>1300496.3999999999</v>
      </c>
      <c r="M367" s="3">
        <v>604814.44999999995</v>
      </c>
      <c r="N367" s="3">
        <v>525350</v>
      </c>
      <c r="O367" s="3">
        <v>191654.97</v>
      </c>
      <c r="P367" s="3">
        <v>2023952.5</v>
      </c>
      <c r="Q367" s="3">
        <v>373515</v>
      </c>
      <c r="R367" s="3">
        <v>1816184.34</v>
      </c>
      <c r="S367" s="3">
        <v>160075.5</v>
      </c>
      <c r="T367" s="3">
        <v>235288.52</v>
      </c>
      <c r="U367" s="3">
        <v>3703618.96</v>
      </c>
      <c r="V367" s="3">
        <v>845935.5</v>
      </c>
      <c r="W367" s="3">
        <v>173162</v>
      </c>
      <c r="X367" s="3">
        <v>509370.5</v>
      </c>
      <c r="Y367" s="3">
        <v>1186431</v>
      </c>
      <c r="Z367" s="3">
        <v>1768062.63</v>
      </c>
      <c r="AA367" s="3">
        <v>249911.75</v>
      </c>
      <c r="AB367" s="3">
        <v>1840243.54</v>
      </c>
      <c r="AC367" s="3">
        <v>76632</v>
      </c>
      <c r="AD367" s="3">
        <v>165826.5</v>
      </c>
      <c r="AE367" s="3">
        <v>407094.5</v>
      </c>
      <c r="AF367" s="3">
        <v>597744.5</v>
      </c>
      <c r="AG367" s="3">
        <v>305310.98</v>
      </c>
      <c r="AH367" s="3">
        <v>411135</v>
      </c>
      <c r="AI367" s="3">
        <v>287416</v>
      </c>
      <c r="AJ367" s="3">
        <v>171812</v>
      </c>
      <c r="AK367" s="3">
        <v>551532</v>
      </c>
      <c r="AL367" s="3">
        <v>399567</v>
      </c>
      <c r="AM367" s="3">
        <v>281010</v>
      </c>
      <c r="AN367" s="3">
        <v>240415</v>
      </c>
      <c r="AO367" s="3">
        <v>2504.5</v>
      </c>
      <c r="AP367" s="3">
        <v>415867.17</v>
      </c>
      <c r="AQ367" s="3">
        <v>74886.5</v>
      </c>
      <c r="AR367" s="3">
        <v>182599.44</v>
      </c>
      <c r="AS367" s="3">
        <v>148834</v>
      </c>
      <c r="AT367" s="3">
        <v>109455.84</v>
      </c>
      <c r="AU367" s="3">
        <v>424061</v>
      </c>
      <c r="AV367" s="4">
        <v>0</v>
      </c>
      <c r="AW367" s="3">
        <v>1139703.25</v>
      </c>
      <c r="AX367" s="3">
        <v>1879165</v>
      </c>
      <c r="AY367" s="3">
        <v>440655.65</v>
      </c>
      <c r="AZ367" s="3">
        <v>571853</v>
      </c>
      <c r="BA367" s="3">
        <v>2824100</v>
      </c>
      <c r="BB367" s="3">
        <v>489641.25</v>
      </c>
      <c r="BC367" s="3">
        <v>451124.6</v>
      </c>
      <c r="BD367" s="3">
        <v>1633374.88</v>
      </c>
      <c r="BE367" s="3">
        <v>301437.53000000003</v>
      </c>
      <c r="BF367" s="3">
        <v>125000.29</v>
      </c>
      <c r="BG367" s="3">
        <v>73942</v>
      </c>
      <c r="BH367" s="3">
        <v>409857.5</v>
      </c>
      <c r="BI367" s="3">
        <v>55901</v>
      </c>
      <c r="BJ367" s="3">
        <v>523400.43</v>
      </c>
      <c r="BK367" s="3">
        <v>177790</v>
      </c>
      <c r="BL367" s="3">
        <v>422289.75</v>
      </c>
      <c r="BM367" s="3">
        <v>377555</v>
      </c>
      <c r="BN367" s="3">
        <v>2103964.16</v>
      </c>
      <c r="BO367" s="3">
        <v>5019</v>
      </c>
      <c r="BP367" s="3">
        <v>2780</v>
      </c>
      <c r="BQ367" s="3">
        <v>445467.75</v>
      </c>
      <c r="BR367" s="3">
        <v>117304.67</v>
      </c>
      <c r="BS367" s="3">
        <v>7175</v>
      </c>
      <c r="BT367" s="3">
        <v>265141</v>
      </c>
      <c r="BU367" s="3">
        <v>33306.04</v>
      </c>
      <c r="BV367" s="3">
        <v>163842.25</v>
      </c>
      <c r="BW367" s="3">
        <v>229643</v>
      </c>
      <c r="BX367" s="3">
        <v>87942</v>
      </c>
    </row>
    <row r="368" spans="1:76" x14ac:dyDescent="0.25">
      <c r="A368" s="2">
        <v>44834</v>
      </c>
      <c r="B368" t="s">
        <v>735</v>
      </c>
      <c r="C368" t="s">
        <v>736</v>
      </c>
      <c r="D368" s="3">
        <v>-1266035.55</v>
      </c>
      <c r="E368" s="4">
        <v>0</v>
      </c>
      <c r="F368" s="3">
        <v>-4954026.24</v>
      </c>
      <c r="G368" s="3">
        <v>-4231839.4400000004</v>
      </c>
      <c r="H368" s="3">
        <v>-1963685.94</v>
      </c>
      <c r="I368" s="3">
        <v>-570007.82999999996</v>
      </c>
      <c r="J368" s="3">
        <v>-570183.86</v>
      </c>
      <c r="K368" s="3">
        <v>-1576262.04</v>
      </c>
      <c r="L368" s="4">
        <v>0</v>
      </c>
      <c r="M368" s="3">
        <v>-32424.080000000002</v>
      </c>
      <c r="N368" s="3">
        <v>-245085.08</v>
      </c>
      <c r="O368" s="3">
        <v>-116385.31</v>
      </c>
      <c r="P368" s="3">
        <v>-352619.9</v>
      </c>
      <c r="Q368" s="3">
        <v>-28777.78</v>
      </c>
      <c r="R368" s="3">
        <v>-581554.29</v>
      </c>
      <c r="S368" s="3">
        <v>-20522.580000000002</v>
      </c>
      <c r="T368" s="3">
        <v>-7109.25</v>
      </c>
      <c r="U368" s="3">
        <v>-956779.27</v>
      </c>
      <c r="V368" s="3">
        <v>-233503.53</v>
      </c>
      <c r="W368" s="3">
        <v>-126142.6</v>
      </c>
      <c r="X368" s="4">
        <v>0</v>
      </c>
      <c r="Y368" s="3">
        <v>-157460.82999999999</v>
      </c>
      <c r="Z368" s="3">
        <v>-406822.25</v>
      </c>
      <c r="AA368" s="3">
        <v>-53367.21</v>
      </c>
      <c r="AB368" s="3">
        <v>-359496.45</v>
      </c>
      <c r="AC368" s="3">
        <v>-30830.67</v>
      </c>
      <c r="AD368" s="3">
        <v>-94850.28</v>
      </c>
      <c r="AE368" s="4">
        <v>0</v>
      </c>
      <c r="AF368" s="3">
        <v>-2285</v>
      </c>
      <c r="AG368" s="3">
        <v>-3102.74</v>
      </c>
      <c r="AH368" s="3">
        <v>-197446.71</v>
      </c>
      <c r="AI368" s="3">
        <v>-1864.64</v>
      </c>
      <c r="AJ368" s="3">
        <v>-39332.93</v>
      </c>
      <c r="AK368" s="3">
        <v>-82825.47</v>
      </c>
      <c r="AL368" s="3">
        <v>-15737</v>
      </c>
      <c r="AM368" s="3">
        <v>-17295.849999999999</v>
      </c>
      <c r="AN368" s="3">
        <v>-45596.87</v>
      </c>
      <c r="AO368" s="4">
        <v>0</v>
      </c>
      <c r="AP368" s="3">
        <v>-17309.82</v>
      </c>
      <c r="AQ368" s="3">
        <v>-157.06</v>
      </c>
      <c r="AR368" s="4">
        <v>0</v>
      </c>
      <c r="AS368" s="3">
        <v>-23437.360000000001</v>
      </c>
      <c r="AT368" s="3">
        <v>-8291.49</v>
      </c>
      <c r="AU368" s="4">
        <v>0</v>
      </c>
      <c r="AV368" s="3">
        <v>-0.25</v>
      </c>
      <c r="AW368" s="3">
        <v>-426937.89</v>
      </c>
      <c r="AX368" s="3">
        <v>-49434.05</v>
      </c>
      <c r="AY368" s="3">
        <v>-294844.92</v>
      </c>
      <c r="AZ368" s="3">
        <v>-10373.58</v>
      </c>
      <c r="BA368" s="3">
        <v>-251250.54</v>
      </c>
      <c r="BB368" s="3">
        <v>-671145.96</v>
      </c>
      <c r="BC368" s="4">
        <v>0</v>
      </c>
      <c r="BD368" s="4">
        <v>0</v>
      </c>
      <c r="BE368" s="4">
        <v>0</v>
      </c>
      <c r="BF368" s="3">
        <v>-36841.35</v>
      </c>
      <c r="BG368" s="3">
        <v>-16745.27</v>
      </c>
      <c r="BH368" s="3">
        <v>-12791.76</v>
      </c>
      <c r="BI368" s="3">
        <v>-34480.75</v>
      </c>
      <c r="BJ368" s="3">
        <v>-14871.75</v>
      </c>
      <c r="BK368" s="3">
        <v>-43117.68</v>
      </c>
      <c r="BL368" s="3">
        <v>-48673.64</v>
      </c>
      <c r="BM368" s="3">
        <v>-72531.58</v>
      </c>
      <c r="BN368" s="3">
        <v>-157414.01</v>
      </c>
      <c r="BO368" s="4">
        <v>0</v>
      </c>
      <c r="BP368" s="4">
        <v>0</v>
      </c>
      <c r="BQ368" s="3">
        <v>-23135.759999999998</v>
      </c>
      <c r="BR368" s="4">
        <v>0</v>
      </c>
      <c r="BS368" s="4">
        <v>0</v>
      </c>
      <c r="BT368" s="3">
        <v>-288674.59999999998</v>
      </c>
      <c r="BU368" s="3">
        <v>-190</v>
      </c>
      <c r="BV368" s="4">
        <v>0</v>
      </c>
      <c r="BW368" s="3">
        <v>-34233.89</v>
      </c>
      <c r="BX368" s="3">
        <v>-11291.12</v>
      </c>
    </row>
    <row r="369" spans="1:76" x14ac:dyDescent="0.25">
      <c r="A369" s="2">
        <v>44834</v>
      </c>
      <c r="B369" t="s">
        <v>737</v>
      </c>
      <c r="C369" t="s">
        <v>738</v>
      </c>
      <c r="D369" s="3">
        <v>515106.84</v>
      </c>
      <c r="E369" s="4">
        <v>0</v>
      </c>
      <c r="F369" s="3">
        <v>2336765.84</v>
      </c>
      <c r="G369" s="3">
        <v>300909.78000000003</v>
      </c>
      <c r="H369" s="3">
        <v>551765.99</v>
      </c>
      <c r="I369" s="3">
        <v>340370.19</v>
      </c>
      <c r="J369" s="3">
        <v>801647.78</v>
      </c>
      <c r="K369" s="3">
        <v>1154701.53</v>
      </c>
      <c r="L369" s="4">
        <v>0</v>
      </c>
      <c r="M369" s="3">
        <v>26701.57</v>
      </c>
      <c r="N369" s="3">
        <v>25911.67</v>
      </c>
      <c r="O369" s="4">
        <v>0</v>
      </c>
      <c r="P369" s="3">
        <v>192642.29</v>
      </c>
      <c r="Q369" s="3">
        <v>39252.04</v>
      </c>
      <c r="R369" s="3">
        <v>213595.26</v>
      </c>
      <c r="S369" s="4">
        <v>0</v>
      </c>
      <c r="T369" s="3">
        <v>4060</v>
      </c>
      <c r="U369" s="3">
        <v>59538.45</v>
      </c>
      <c r="V369" s="3">
        <v>21221.03</v>
      </c>
      <c r="W369" s="4">
        <v>0</v>
      </c>
      <c r="X369" s="4">
        <v>0</v>
      </c>
      <c r="Y369" s="3">
        <v>7774.31</v>
      </c>
      <c r="Z369" s="3">
        <v>289735.3</v>
      </c>
      <c r="AA369" s="3">
        <v>34916.980000000003</v>
      </c>
      <c r="AB369" s="3">
        <v>96280.6</v>
      </c>
      <c r="AC369" s="4">
        <v>0</v>
      </c>
      <c r="AD369" s="3">
        <v>508.82</v>
      </c>
      <c r="AE369" s="4">
        <v>0</v>
      </c>
      <c r="AF369" s="4">
        <v>0</v>
      </c>
      <c r="AG369" s="3">
        <v>31514.29</v>
      </c>
      <c r="AH369" s="3">
        <v>79579.48</v>
      </c>
      <c r="AI369" s="3">
        <v>17.420000000000002</v>
      </c>
      <c r="AJ369" s="3">
        <v>1759.44</v>
      </c>
      <c r="AK369" s="3">
        <v>26705.4</v>
      </c>
      <c r="AL369" s="3">
        <v>9296.7199999999993</v>
      </c>
      <c r="AM369" s="3">
        <v>20985.33</v>
      </c>
      <c r="AN369" s="3">
        <v>11894.36</v>
      </c>
      <c r="AO369" s="3">
        <v>2515.35</v>
      </c>
      <c r="AP369" s="3">
        <v>20002.16</v>
      </c>
      <c r="AQ369" s="3">
        <v>671.03</v>
      </c>
      <c r="AR369" s="4">
        <v>0</v>
      </c>
      <c r="AS369" s="3">
        <v>462.93</v>
      </c>
      <c r="AT369" s="3">
        <v>54485.48</v>
      </c>
      <c r="AU369" s="4">
        <v>0</v>
      </c>
      <c r="AV369" s="4">
        <v>0</v>
      </c>
      <c r="AW369" s="3">
        <v>20852.62</v>
      </c>
      <c r="AX369" s="3">
        <v>55707.76</v>
      </c>
      <c r="AY369" s="3">
        <v>39158.26</v>
      </c>
      <c r="AZ369" s="4">
        <v>0</v>
      </c>
      <c r="BA369" s="3">
        <v>67162.53</v>
      </c>
      <c r="BB369" s="3">
        <v>265079.40000000002</v>
      </c>
      <c r="BC369" s="4">
        <v>0</v>
      </c>
      <c r="BD369" s="4">
        <v>0</v>
      </c>
      <c r="BE369" s="4">
        <v>0</v>
      </c>
      <c r="BF369" s="4">
        <v>0</v>
      </c>
      <c r="BG369" s="3">
        <v>370.23</v>
      </c>
      <c r="BH369" s="3">
        <v>2050.42</v>
      </c>
      <c r="BI369" s="3">
        <v>3376.11</v>
      </c>
      <c r="BJ369" s="3">
        <v>-7018.93</v>
      </c>
      <c r="BK369" s="3">
        <v>-2972.25</v>
      </c>
      <c r="BL369" s="3">
        <v>93888.98</v>
      </c>
      <c r="BM369" s="3">
        <v>11809.45</v>
      </c>
      <c r="BN369" s="3">
        <v>545325.56999999995</v>
      </c>
      <c r="BO369" s="4">
        <v>0</v>
      </c>
      <c r="BP369" s="4">
        <v>0</v>
      </c>
      <c r="BQ369" s="3">
        <v>3025.75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3">
        <v>6937.6</v>
      </c>
    </row>
    <row r="370" spans="1:76" x14ac:dyDescent="0.25">
      <c r="A370" s="2">
        <v>44834</v>
      </c>
      <c r="B370" t="s">
        <v>739</v>
      </c>
      <c r="C370" t="s">
        <v>740</v>
      </c>
      <c r="D370" s="3">
        <v>3143465</v>
      </c>
      <c r="E370" s="4">
        <v>0</v>
      </c>
      <c r="F370" s="3">
        <v>1492627.5</v>
      </c>
      <c r="G370" s="3">
        <v>1719456.75</v>
      </c>
      <c r="H370" s="3">
        <v>4723308.0199999996</v>
      </c>
      <c r="I370" s="3">
        <v>530332.5</v>
      </c>
      <c r="J370" s="3">
        <v>2778233</v>
      </c>
      <c r="K370" s="3">
        <v>964624.32</v>
      </c>
      <c r="L370" s="4">
        <v>0</v>
      </c>
      <c r="M370" s="3">
        <v>315087.55</v>
      </c>
      <c r="N370" s="3">
        <v>317280</v>
      </c>
      <c r="O370" s="3">
        <v>186705.46</v>
      </c>
      <c r="P370" s="4">
        <v>0</v>
      </c>
      <c r="Q370" s="4">
        <v>0</v>
      </c>
      <c r="R370" s="3">
        <v>1700627.53</v>
      </c>
      <c r="S370" s="3">
        <v>33585</v>
      </c>
      <c r="T370" s="4">
        <v>0</v>
      </c>
      <c r="U370" s="3">
        <v>272482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3">
        <v>285786.75</v>
      </c>
      <c r="AB370" s="3">
        <v>1223305.5</v>
      </c>
      <c r="AC370" s="3">
        <v>106343.5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40415</v>
      </c>
      <c r="AK370" s="3">
        <v>31597</v>
      </c>
      <c r="AL370" s="4">
        <v>0</v>
      </c>
      <c r="AM370" s="4">
        <v>0</v>
      </c>
      <c r="AN370" s="4">
        <v>0</v>
      </c>
      <c r="AO370" s="4">
        <v>0</v>
      </c>
      <c r="AP370" s="3">
        <v>13501</v>
      </c>
      <c r="AQ370" s="4">
        <v>0</v>
      </c>
      <c r="AR370" s="4">
        <v>0</v>
      </c>
      <c r="AS370" s="4">
        <v>0</v>
      </c>
      <c r="AT370" s="3">
        <v>9997</v>
      </c>
      <c r="AU370" s="4">
        <v>0</v>
      </c>
      <c r="AV370" s="4">
        <v>0</v>
      </c>
      <c r="AW370" s="3">
        <v>87938.25</v>
      </c>
      <c r="AX370" s="3">
        <v>255202.1</v>
      </c>
      <c r="AY370" s="4">
        <v>0</v>
      </c>
      <c r="AZ370" s="4">
        <v>0</v>
      </c>
      <c r="BA370" s="3">
        <v>94636</v>
      </c>
      <c r="BB370" s="4">
        <v>0</v>
      </c>
      <c r="BC370" s="4">
        <v>0</v>
      </c>
      <c r="BD370" s="3">
        <v>39178.400000000001</v>
      </c>
      <c r="BE370" s="4">
        <v>0</v>
      </c>
      <c r="BF370" s="4">
        <v>0</v>
      </c>
      <c r="BG370" s="3">
        <v>136341</v>
      </c>
      <c r="BH370" s="4">
        <v>0</v>
      </c>
      <c r="BI370" s="4">
        <v>0</v>
      </c>
      <c r="BJ370" s="4">
        <v>0</v>
      </c>
      <c r="BK370" s="3">
        <v>50546.25</v>
      </c>
      <c r="BL370" s="3">
        <v>3229.5</v>
      </c>
      <c r="BM370" s="4">
        <v>0</v>
      </c>
      <c r="BN370" s="3">
        <v>805399.45</v>
      </c>
      <c r="BO370" s="4">
        <v>0</v>
      </c>
      <c r="BP370" s="4">
        <v>0</v>
      </c>
      <c r="BQ370" s="3">
        <v>3572</v>
      </c>
      <c r="BR370" s="3">
        <v>740</v>
      </c>
      <c r="BS370" s="4">
        <v>0</v>
      </c>
      <c r="BT370" s="4">
        <v>0</v>
      </c>
      <c r="BU370" s="4">
        <v>0</v>
      </c>
      <c r="BV370" s="3">
        <v>13528</v>
      </c>
      <c r="BW370" s="3">
        <v>87394</v>
      </c>
      <c r="BX370" s="3">
        <v>61392.5</v>
      </c>
    </row>
    <row r="371" spans="1:76" x14ac:dyDescent="0.25">
      <c r="A371" s="2">
        <v>44834</v>
      </c>
      <c r="B371" t="s">
        <v>741</v>
      </c>
      <c r="C371" t="s">
        <v>742</v>
      </c>
      <c r="D371" s="3">
        <v>1482939.5</v>
      </c>
      <c r="E371" s="3">
        <v>3018.77</v>
      </c>
      <c r="F371" s="4">
        <v>0</v>
      </c>
      <c r="G371" s="3">
        <v>1335300.19</v>
      </c>
      <c r="H371" s="3">
        <v>3590437.31</v>
      </c>
      <c r="I371" s="3">
        <v>23623.5</v>
      </c>
      <c r="J371" s="3">
        <v>1861033</v>
      </c>
      <c r="K371" s="3">
        <v>929014</v>
      </c>
      <c r="L371" s="4">
        <v>0</v>
      </c>
      <c r="M371" s="3">
        <v>2802834.14</v>
      </c>
      <c r="N371" s="3">
        <v>425396</v>
      </c>
      <c r="O371" s="3">
        <v>472151</v>
      </c>
      <c r="P371" s="4">
        <v>0</v>
      </c>
      <c r="Q371" s="4">
        <v>0</v>
      </c>
      <c r="R371" s="3">
        <v>2142698.75</v>
      </c>
      <c r="S371" s="3">
        <v>76655</v>
      </c>
      <c r="T371" s="4">
        <v>0</v>
      </c>
      <c r="U371" s="3">
        <v>746742.53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3">
        <v>144454.38</v>
      </c>
      <c r="AC371" s="3">
        <v>10608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47217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3">
        <v>38210.699999999997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3">
        <v>84367</v>
      </c>
      <c r="AX371" s="3">
        <v>713129.75</v>
      </c>
      <c r="AY371" s="4">
        <v>0</v>
      </c>
      <c r="AZ371" s="4">
        <v>0</v>
      </c>
      <c r="BA371" s="3">
        <v>276122.5</v>
      </c>
      <c r="BB371" s="4">
        <v>0</v>
      </c>
      <c r="BC371" s="4">
        <v>0</v>
      </c>
      <c r="BD371" s="3">
        <v>56688.75</v>
      </c>
      <c r="BE371" s="4">
        <v>0</v>
      </c>
      <c r="BF371" s="4">
        <v>0</v>
      </c>
      <c r="BG371" s="3">
        <v>39329</v>
      </c>
      <c r="BH371" s="4">
        <v>0</v>
      </c>
      <c r="BI371" s="4">
        <v>0</v>
      </c>
      <c r="BJ371" s="3">
        <v>10075</v>
      </c>
      <c r="BK371" s="3">
        <v>21965.25</v>
      </c>
      <c r="BL371" s="3">
        <v>58728.5</v>
      </c>
      <c r="BM371" s="4">
        <v>0</v>
      </c>
      <c r="BN371" s="3">
        <v>180728.23</v>
      </c>
      <c r="BO371" s="4">
        <v>0</v>
      </c>
      <c r="BP371" s="4">
        <v>0</v>
      </c>
      <c r="BQ371" s="4">
        <v>0</v>
      </c>
      <c r="BR371" s="3">
        <v>538</v>
      </c>
      <c r="BS371" s="4">
        <v>0</v>
      </c>
      <c r="BT371" s="4">
        <v>0</v>
      </c>
      <c r="BU371" s="4">
        <v>0</v>
      </c>
      <c r="BV371" s="3">
        <v>12085.5</v>
      </c>
      <c r="BW371" s="3">
        <v>49868</v>
      </c>
      <c r="BX371" s="4">
        <v>0</v>
      </c>
    </row>
    <row r="372" spans="1:76" x14ac:dyDescent="0.25">
      <c r="A372" s="2">
        <v>44834</v>
      </c>
      <c r="B372" t="s">
        <v>743</v>
      </c>
      <c r="C372" t="s">
        <v>744</v>
      </c>
      <c r="D372" s="3">
        <v>-318509.57</v>
      </c>
      <c r="E372" s="4">
        <v>0</v>
      </c>
      <c r="F372" s="4">
        <v>0</v>
      </c>
      <c r="G372" s="4">
        <v>0</v>
      </c>
      <c r="H372" s="3">
        <v>-519733.91</v>
      </c>
      <c r="I372" s="3">
        <v>-30109.9</v>
      </c>
      <c r="J372" s="3">
        <v>-439957.69</v>
      </c>
      <c r="K372" s="3">
        <v>-243950.32</v>
      </c>
      <c r="L372" s="4">
        <v>0</v>
      </c>
      <c r="M372" s="3">
        <v>-53295.74</v>
      </c>
      <c r="N372" s="3">
        <v>-94090.98</v>
      </c>
      <c r="O372" s="3">
        <v>-80813.259999999995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3">
        <v>-105317.48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3">
        <v>-690.68</v>
      </c>
      <c r="AB372" s="3">
        <v>-14926.64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3">
        <v>-114571.66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3">
        <v>-12840.58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3">
        <v>-1814.27</v>
      </c>
    </row>
    <row r="373" spans="1:76" x14ac:dyDescent="0.25">
      <c r="A373" s="2">
        <v>44834</v>
      </c>
      <c r="B373" t="s">
        <v>745</v>
      </c>
      <c r="C373" t="s">
        <v>746</v>
      </c>
      <c r="D373" s="3">
        <v>66441.919999999998</v>
      </c>
      <c r="E373" s="4">
        <v>0</v>
      </c>
      <c r="F373" s="4">
        <v>0</v>
      </c>
      <c r="G373" s="4">
        <v>0</v>
      </c>
      <c r="H373" s="3">
        <v>1397761.67</v>
      </c>
      <c r="I373" s="3">
        <v>102921.06</v>
      </c>
      <c r="J373" s="3">
        <v>372571.02</v>
      </c>
      <c r="K373" s="3">
        <v>114893.2</v>
      </c>
      <c r="L373" s="4">
        <v>0</v>
      </c>
      <c r="M373" s="3">
        <v>140191.26999999999</v>
      </c>
      <c r="N373" s="3">
        <v>9570.7199999999993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3">
        <v>33623.51</v>
      </c>
      <c r="V373" s="4">
        <v>0</v>
      </c>
      <c r="W373" s="3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3">
        <v>30.5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3">
        <v>2152.29</v>
      </c>
      <c r="BL373" s="4">
        <v>0</v>
      </c>
      <c r="BM373" s="4">
        <v>0</v>
      </c>
      <c r="BN373" s="3">
        <v>10250.25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3">
        <v>1869.33</v>
      </c>
    </row>
    <row r="374" spans="1:76" x14ac:dyDescent="0.25">
      <c r="A374" s="2">
        <v>44834</v>
      </c>
      <c r="B374" t="s">
        <v>747</v>
      </c>
      <c r="C374" t="s">
        <v>748</v>
      </c>
      <c r="D374" s="3">
        <v>327912519.29000002</v>
      </c>
      <c r="E374" s="3">
        <v>265798969.22</v>
      </c>
      <c r="F374" s="3">
        <v>35211456.840000004</v>
      </c>
      <c r="G374" s="3">
        <v>157242550.93000001</v>
      </c>
      <c r="H374" s="3">
        <v>434587712.64999998</v>
      </c>
      <c r="I374" s="3">
        <v>85060657.849999994</v>
      </c>
      <c r="J374" s="3">
        <v>131972880.5</v>
      </c>
      <c r="K374" s="3">
        <v>123479561</v>
      </c>
      <c r="L374" s="3">
        <v>66518616.100000001</v>
      </c>
      <c r="M374" s="3">
        <v>114446512.12</v>
      </c>
      <c r="N374" s="3">
        <v>57012414</v>
      </c>
      <c r="O374" s="3">
        <v>54273748</v>
      </c>
      <c r="P374" s="3">
        <v>65457529.25</v>
      </c>
      <c r="Q374" s="3">
        <v>16035814.08</v>
      </c>
      <c r="R374" s="3">
        <v>133261841.63</v>
      </c>
      <c r="S374" s="3">
        <v>14341693.199999999</v>
      </c>
      <c r="T374" s="3">
        <v>53601411</v>
      </c>
      <c r="U374" s="3">
        <v>127342474</v>
      </c>
      <c r="V374" s="3">
        <v>93612210.510000005</v>
      </c>
      <c r="W374" s="3">
        <v>6428941</v>
      </c>
      <c r="X374" s="3">
        <v>59751081.539999999</v>
      </c>
      <c r="Y374" s="3">
        <v>50902223.25</v>
      </c>
      <c r="Z374" s="3">
        <v>54218884.5</v>
      </c>
      <c r="AA374" s="3">
        <v>45628515.840000004</v>
      </c>
      <c r="AB374" s="3">
        <v>114780167.29000001</v>
      </c>
      <c r="AC374" s="3">
        <v>29912621</v>
      </c>
      <c r="AD374" s="3">
        <v>43462416.259999998</v>
      </c>
      <c r="AE374" s="3">
        <v>48063237.149999999</v>
      </c>
      <c r="AF374" s="3">
        <v>65969317</v>
      </c>
      <c r="AG374" s="3">
        <v>73354229.120000005</v>
      </c>
      <c r="AH374" s="3">
        <v>28309408</v>
      </c>
      <c r="AI374" s="3">
        <v>30143164</v>
      </c>
      <c r="AJ374" s="3">
        <v>24209651</v>
      </c>
      <c r="AK374" s="3">
        <v>47216938</v>
      </c>
      <c r="AL374" s="3">
        <v>23149683.359999999</v>
      </c>
      <c r="AM374" s="3">
        <v>34697619</v>
      </c>
      <c r="AN374" s="3">
        <v>40162180.450000003</v>
      </c>
      <c r="AO374" s="3">
        <v>28860287</v>
      </c>
      <c r="AP374" s="3">
        <v>30580771.350000001</v>
      </c>
      <c r="AQ374" s="3">
        <v>30445960</v>
      </c>
      <c r="AR374" s="3">
        <v>22022341.579999998</v>
      </c>
      <c r="AS374" s="3">
        <v>27897273.75</v>
      </c>
      <c r="AT374" s="3">
        <v>55245899</v>
      </c>
      <c r="AU374" s="3">
        <v>20057643</v>
      </c>
      <c r="AV374" s="3">
        <v>2711899</v>
      </c>
      <c r="AW374" s="3">
        <v>44954667</v>
      </c>
      <c r="AX374" s="3">
        <v>79324786.879999995</v>
      </c>
      <c r="AY374" s="3">
        <v>64796869.700000003</v>
      </c>
      <c r="AZ374" s="3">
        <v>28551298</v>
      </c>
      <c r="BA374" s="3">
        <v>59960528.549999997</v>
      </c>
      <c r="BB374" s="3">
        <v>61998198.890000001</v>
      </c>
      <c r="BC374" s="3">
        <v>13272591</v>
      </c>
      <c r="BD374" s="3">
        <v>94849771.299999997</v>
      </c>
      <c r="BE374" s="3">
        <v>43061714</v>
      </c>
      <c r="BF374" s="3">
        <v>30428728</v>
      </c>
      <c r="BG374" s="3">
        <v>31632529</v>
      </c>
      <c r="BH374" s="3">
        <v>34263090.469999999</v>
      </c>
      <c r="BI374" s="3">
        <v>17574058.760000002</v>
      </c>
      <c r="BJ374" s="3">
        <v>31984993.649999999</v>
      </c>
      <c r="BK374" s="3">
        <v>35883904</v>
      </c>
      <c r="BL374" s="3">
        <v>64562041.909999996</v>
      </c>
      <c r="BM374" s="3">
        <v>88158200.489999995</v>
      </c>
      <c r="BN374" s="3">
        <v>111998552.47</v>
      </c>
      <c r="BO374" s="3">
        <v>11580679.029999999</v>
      </c>
      <c r="BP374" s="3">
        <v>6347635</v>
      </c>
      <c r="BQ374" s="3">
        <v>45747189</v>
      </c>
      <c r="BR374" s="3">
        <v>20648046</v>
      </c>
      <c r="BS374" s="3">
        <v>22594603</v>
      </c>
      <c r="BT374" s="3">
        <v>24184970.989999998</v>
      </c>
      <c r="BU374" s="3">
        <v>27113251.199999999</v>
      </c>
      <c r="BV374" s="3">
        <v>25875065</v>
      </c>
      <c r="BW374" s="3">
        <v>24860781</v>
      </c>
      <c r="BX374" s="3">
        <v>9552979</v>
      </c>
    </row>
    <row r="375" spans="1:76" x14ac:dyDescent="0.25">
      <c r="A375" s="2">
        <v>44834</v>
      </c>
      <c r="B375" t="s">
        <v>749</v>
      </c>
      <c r="C375" t="s">
        <v>750</v>
      </c>
      <c r="D375" s="3">
        <v>1022435781.84</v>
      </c>
      <c r="E375" s="3">
        <v>395029777.69999999</v>
      </c>
      <c r="F375" s="3">
        <v>858595135.98000002</v>
      </c>
      <c r="G375" s="3">
        <v>653225767.54999995</v>
      </c>
      <c r="H375" s="3">
        <v>808405798.63</v>
      </c>
      <c r="I375" s="3">
        <v>217467560.55000001</v>
      </c>
      <c r="J375" s="3">
        <v>456811104.39999998</v>
      </c>
      <c r="K375" s="3">
        <v>676724728.17999995</v>
      </c>
      <c r="L375" s="3">
        <v>71579305.379999995</v>
      </c>
      <c r="M375" s="3">
        <v>98185648.010000005</v>
      </c>
      <c r="N375" s="3">
        <v>61282980.299999997</v>
      </c>
      <c r="O375" s="3">
        <v>30272748.390000001</v>
      </c>
      <c r="P375" s="3">
        <v>114128376.94</v>
      </c>
      <c r="Q375" s="3">
        <v>14795407.82</v>
      </c>
      <c r="R375" s="3">
        <v>638162870.94000006</v>
      </c>
      <c r="S375" s="3">
        <v>15317696.630000001</v>
      </c>
      <c r="T375" s="3">
        <v>39539774.909999996</v>
      </c>
      <c r="U375" s="3">
        <v>152548715.91999999</v>
      </c>
      <c r="V375" s="3">
        <v>122209504.88</v>
      </c>
      <c r="W375" s="3">
        <v>3240674</v>
      </c>
      <c r="X375" s="3">
        <v>94797096.5</v>
      </c>
      <c r="Y375" s="3">
        <v>20178882.75</v>
      </c>
      <c r="Z375" s="3">
        <v>88129342.549999997</v>
      </c>
      <c r="AA375" s="3">
        <v>27236141.93</v>
      </c>
      <c r="AB375" s="3">
        <v>89149731</v>
      </c>
      <c r="AC375" s="3">
        <v>9392591</v>
      </c>
      <c r="AD375" s="3">
        <v>15696992.869999999</v>
      </c>
      <c r="AE375" s="3">
        <v>60663511.740000002</v>
      </c>
      <c r="AF375" s="3">
        <v>25685303.030000001</v>
      </c>
      <c r="AG375" s="3">
        <v>12302192.310000001</v>
      </c>
      <c r="AH375" s="3">
        <v>9940328.1400000006</v>
      </c>
      <c r="AI375" s="3">
        <v>4673022.41</v>
      </c>
      <c r="AJ375" s="3">
        <v>9182734.75</v>
      </c>
      <c r="AK375" s="3">
        <v>21663045.890000001</v>
      </c>
      <c r="AL375" s="3">
        <v>10880143.539999999</v>
      </c>
      <c r="AM375" s="3">
        <v>12755656.800000001</v>
      </c>
      <c r="AN375" s="3">
        <v>26291100.239999998</v>
      </c>
      <c r="AO375" s="3">
        <v>7629860.1799999997</v>
      </c>
      <c r="AP375" s="3">
        <v>12197717.220000001</v>
      </c>
      <c r="AQ375" s="3">
        <v>7912663.54</v>
      </c>
      <c r="AR375" s="3">
        <v>13215252.58</v>
      </c>
      <c r="AS375" s="3">
        <v>5925095.6799999997</v>
      </c>
      <c r="AT375" s="3">
        <v>18412088.149999999</v>
      </c>
      <c r="AU375" s="3">
        <v>17312020.190000001</v>
      </c>
      <c r="AV375" s="3">
        <v>471398.76</v>
      </c>
      <c r="AW375" s="3">
        <v>60175078</v>
      </c>
      <c r="AX375" s="3">
        <v>43792159.270000003</v>
      </c>
      <c r="AY375" s="3">
        <v>51051121.990000002</v>
      </c>
      <c r="AZ375" s="3">
        <v>26195702</v>
      </c>
      <c r="BA375" s="3">
        <v>80664631.25</v>
      </c>
      <c r="BB375" s="3">
        <v>137736719.90000001</v>
      </c>
      <c r="BC375" s="3">
        <v>9015565.2799999993</v>
      </c>
      <c r="BD375" s="3">
        <v>238918210.69999999</v>
      </c>
      <c r="BE375" s="3">
        <v>36602703.43</v>
      </c>
      <c r="BF375" s="3">
        <v>4141732</v>
      </c>
      <c r="BG375" s="3">
        <v>8737487.1799999997</v>
      </c>
      <c r="BH375" s="3">
        <v>8558638.6999999993</v>
      </c>
      <c r="BI375" s="3">
        <v>10487662.189999999</v>
      </c>
      <c r="BJ375" s="3">
        <v>22261260.98</v>
      </c>
      <c r="BK375" s="3">
        <v>11083086</v>
      </c>
      <c r="BL375" s="3">
        <v>29507521.760000002</v>
      </c>
      <c r="BM375" s="3">
        <v>34838190.079999998</v>
      </c>
      <c r="BN375" s="3">
        <v>241383373.63999999</v>
      </c>
      <c r="BO375" s="3">
        <v>4562490.6500000004</v>
      </c>
      <c r="BP375" s="3">
        <v>2822451.59</v>
      </c>
      <c r="BQ375" s="3">
        <v>23940268.739999998</v>
      </c>
      <c r="BR375" s="3">
        <v>15175098.449999999</v>
      </c>
      <c r="BS375" s="3">
        <v>5250704</v>
      </c>
      <c r="BT375" s="3">
        <v>10043179.859999999</v>
      </c>
      <c r="BU375" s="3">
        <v>7374599.54</v>
      </c>
      <c r="BV375" s="3">
        <v>5772257.3300000001</v>
      </c>
      <c r="BW375" s="3">
        <v>30738482.710000001</v>
      </c>
      <c r="BX375" s="3">
        <v>9769365.3599999994</v>
      </c>
    </row>
    <row r="376" spans="1:76" x14ac:dyDescent="0.25">
      <c r="A376" s="2">
        <v>44834</v>
      </c>
      <c r="B376" t="s">
        <v>751</v>
      </c>
      <c r="C376" t="s">
        <v>752</v>
      </c>
      <c r="D376" s="3">
        <v>146528195.22999999</v>
      </c>
      <c r="E376" s="3">
        <v>124225400.39</v>
      </c>
      <c r="F376" s="3">
        <v>241679997</v>
      </c>
      <c r="G376" s="3">
        <v>45026347.5</v>
      </c>
      <c r="H376" s="3">
        <v>50491338.75</v>
      </c>
      <c r="I376" s="3">
        <v>24230143</v>
      </c>
      <c r="J376" s="3">
        <v>69747343</v>
      </c>
      <c r="K376" s="3">
        <v>87172265</v>
      </c>
      <c r="L376" s="3">
        <v>1382142.5</v>
      </c>
      <c r="M376" s="3">
        <v>5417800</v>
      </c>
      <c r="N376" s="3">
        <v>3169963.5</v>
      </c>
      <c r="O376" s="3">
        <v>36476</v>
      </c>
      <c r="P376" s="3">
        <v>1645339</v>
      </c>
      <c r="Q376" s="3">
        <v>419536</v>
      </c>
      <c r="R376" s="3">
        <v>13835843.25</v>
      </c>
      <c r="S376" s="3">
        <v>3878332.2</v>
      </c>
      <c r="T376" s="3">
        <v>1346346.25</v>
      </c>
      <c r="U376" s="3">
        <v>7072198</v>
      </c>
      <c r="V376" s="3">
        <v>952991.5</v>
      </c>
      <c r="W376" s="3">
        <v>560</v>
      </c>
      <c r="X376" s="3">
        <v>263880.75</v>
      </c>
      <c r="Y376" s="3">
        <v>1192263</v>
      </c>
      <c r="Z376" s="3">
        <v>8944709</v>
      </c>
      <c r="AA376" s="3">
        <v>171297.11</v>
      </c>
      <c r="AB376" s="3">
        <v>9343784.0700000003</v>
      </c>
      <c r="AC376" s="3">
        <v>3172566.5</v>
      </c>
      <c r="AD376" s="3">
        <v>540667.22</v>
      </c>
      <c r="AE376" s="3">
        <v>988211.15</v>
      </c>
      <c r="AF376" s="3">
        <v>871329.5</v>
      </c>
      <c r="AG376" s="3">
        <v>1932731.59</v>
      </c>
      <c r="AH376" s="3">
        <v>999265</v>
      </c>
      <c r="AI376" s="3">
        <v>213747</v>
      </c>
      <c r="AJ376" s="3">
        <v>635663</v>
      </c>
      <c r="AK376" s="3">
        <v>1559611</v>
      </c>
      <c r="AL376" s="3">
        <v>1347725</v>
      </c>
      <c r="AM376" s="3">
        <v>1043172</v>
      </c>
      <c r="AN376" s="3">
        <v>344261</v>
      </c>
      <c r="AO376" s="3">
        <v>131410</v>
      </c>
      <c r="AP376" s="3">
        <v>1316738</v>
      </c>
      <c r="AQ376" s="3">
        <v>579984</v>
      </c>
      <c r="AR376" s="3">
        <v>450628</v>
      </c>
      <c r="AS376" s="3">
        <v>652331</v>
      </c>
      <c r="AT376" s="3">
        <v>3058511</v>
      </c>
      <c r="AU376" s="3">
        <v>779747</v>
      </c>
      <c r="AV376" s="3">
        <v>341391</v>
      </c>
      <c r="AW376" s="3">
        <v>249516.75</v>
      </c>
      <c r="AX376" s="3">
        <v>80110</v>
      </c>
      <c r="AY376" s="3">
        <v>55044</v>
      </c>
      <c r="AZ376" s="3">
        <v>657834.5</v>
      </c>
      <c r="BA376" s="3">
        <v>885082.5</v>
      </c>
      <c r="BB376" s="3">
        <v>3281190.6</v>
      </c>
      <c r="BC376" s="3">
        <v>1197582.75</v>
      </c>
      <c r="BD376" s="3">
        <v>19043033.239999998</v>
      </c>
      <c r="BE376" s="3">
        <v>416277</v>
      </c>
      <c r="BF376" s="3">
        <v>729718</v>
      </c>
      <c r="BG376" s="3">
        <v>101998</v>
      </c>
      <c r="BH376" s="3">
        <v>263813.25</v>
      </c>
      <c r="BI376" s="3">
        <v>1039593.96</v>
      </c>
      <c r="BJ376" s="3">
        <v>922384.5</v>
      </c>
      <c r="BK376" s="3">
        <v>255085</v>
      </c>
      <c r="BL376" s="3">
        <v>3659240</v>
      </c>
      <c r="BM376" s="3">
        <v>914006.11</v>
      </c>
      <c r="BN376" s="3">
        <v>24605820.309999999</v>
      </c>
      <c r="BO376" s="3">
        <v>184702</v>
      </c>
      <c r="BP376" s="3">
        <v>397784</v>
      </c>
      <c r="BQ376" s="3">
        <v>1332542</v>
      </c>
      <c r="BR376" s="3">
        <v>268784</v>
      </c>
      <c r="BS376" s="3">
        <v>18259</v>
      </c>
      <c r="BT376" s="3">
        <v>1903527.18</v>
      </c>
      <c r="BU376" s="3">
        <v>7361</v>
      </c>
      <c r="BV376" s="3">
        <v>96030.5</v>
      </c>
      <c r="BW376" s="3">
        <v>169219</v>
      </c>
      <c r="BX376" s="3">
        <v>258380.5</v>
      </c>
    </row>
    <row r="377" spans="1:76" x14ac:dyDescent="0.25">
      <c r="A377" s="2">
        <v>44834</v>
      </c>
      <c r="B377" t="s">
        <v>753</v>
      </c>
      <c r="C377" t="s">
        <v>754</v>
      </c>
      <c r="D377" s="3">
        <v>34547899</v>
      </c>
      <c r="E377" s="4">
        <v>0</v>
      </c>
      <c r="F377" s="4">
        <v>0</v>
      </c>
      <c r="G377" s="3">
        <v>2366237.25</v>
      </c>
      <c r="H377" s="4">
        <v>0</v>
      </c>
      <c r="I377" s="3">
        <v>74930.100000000006</v>
      </c>
      <c r="J377" s="3">
        <v>275245</v>
      </c>
      <c r="K377" s="3">
        <v>1013482</v>
      </c>
      <c r="L377" s="4">
        <v>0</v>
      </c>
      <c r="M377" s="4">
        <v>0</v>
      </c>
      <c r="N377" s="3">
        <v>1757</v>
      </c>
      <c r="O377" s="3">
        <v>584684.69999999995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3">
        <v>28196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3">
        <v>0</v>
      </c>
      <c r="AQ377" s="4">
        <v>0</v>
      </c>
      <c r="AR377" s="4">
        <v>0</v>
      </c>
      <c r="AS377" s="3">
        <v>66070</v>
      </c>
      <c r="AT377" s="4">
        <v>0</v>
      </c>
      <c r="AU377" s="3">
        <v>184624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3">
        <v>397614</v>
      </c>
      <c r="BD377" s="3">
        <v>1409981.93</v>
      </c>
      <c r="BE377" s="4">
        <v>0</v>
      </c>
      <c r="BF377" s="4">
        <v>0</v>
      </c>
      <c r="BG377" s="4">
        <v>0</v>
      </c>
      <c r="BH377" s="3">
        <v>99257.25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3">
        <v>2448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</row>
    <row r="378" spans="1:76" x14ac:dyDescent="0.25">
      <c r="A378" s="2">
        <v>44834</v>
      </c>
      <c r="B378" t="s">
        <v>755</v>
      </c>
      <c r="C378" t="s">
        <v>756</v>
      </c>
      <c r="D378" s="3">
        <v>9885974</v>
      </c>
      <c r="E378" s="4">
        <v>0</v>
      </c>
      <c r="F378" s="4">
        <v>0</v>
      </c>
      <c r="G378" s="3">
        <v>465715.55</v>
      </c>
      <c r="H378" s="3">
        <v>581608.85</v>
      </c>
      <c r="I378" s="4">
        <v>0</v>
      </c>
      <c r="J378" s="4">
        <v>0</v>
      </c>
      <c r="K378" s="3">
        <v>28894</v>
      </c>
      <c r="L378" s="4">
        <v>0</v>
      </c>
      <c r="M378" s="3">
        <v>7687644.25</v>
      </c>
      <c r="N378" s="4">
        <v>0</v>
      </c>
      <c r="O378" s="3">
        <v>37126</v>
      </c>
      <c r="P378" s="3">
        <v>30832.75</v>
      </c>
      <c r="Q378" s="4">
        <v>0</v>
      </c>
      <c r="R378" s="3">
        <v>11981932.27</v>
      </c>
      <c r="S378" s="4">
        <v>0</v>
      </c>
      <c r="T378" s="3">
        <v>41368.75</v>
      </c>
      <c r="U378" s="3">
        <v>24480</v>
      </c>
      <c r="V378" s="3">
        <v>2809274.59</v>
      </c>
      <c r="W378" s="3">
        <v>73230</v>
      </c>
      <c r="X378" s="3">
        <v>8619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3">
        <v>2663</v>
      </c>
      <c r="BH378" s="3">
        <v>1691</v>
      </c>
      <c r="BI378" s="3">
        <v>4841</v>
      </c>
      <c r="BJ378" s="3">
        <v>25074</v>
      </c>
      <c r="BK378" s="3">
        <v>38608</v>
      </c>
      <c r="BL378" s="4">
        <v>0</v>
      </c>
      <c r="BM378" s="3">
        <v>19377.5</v>
      </c>
      <c r="BN378" s="3">
        <v>271344.84999999998</v>
      </c>
      <c r="BO378" s="4">
        <v>0</v>
      </c>
      <c r="BP378" s="4">
        <v>0</v>
      </c>
      <c r="BQ378" s="3">
        <v>8435</v>
      </c>
      <c r="BR378" s="4">
        <v>0</v>
      </c>
      <c r="BS378" s="4">
        <v>0</v>
      </c>
      <c r="BT378" s="3">
        <v>90840</v>
      </c>
      <c r="BU378" s="3">
        <v>2580.91</v>
      </c>
      <c r="BV378" s="4">
        <v>0</v>
      </c>
      <c r="BW378" s="3">
        <v>8233</v>
      </c>
      <c r="BX378" s="4">
        <v>0</v>
      </c>
    </row>
    <row r="379" spans="1:76" x14ac:dyDescent="0.25">
      <c r="A379" s="2">
        <v>44834</v>
      </c>
      <c r="B379" t="s">
        <v>757</v>
      </c>
      <c r="C379" t="s">
        <v>758</v>
      </c>
      <c r="D379" s="3">
        <v>23667849.129999999</v>
      </c>
      <c r="E379" s="3">
        <v>17761432.170000002</v>
      </c>
      <c r="F379" s="3">
        <v>18485175.789999999</v>
      </c>
      <c r="G379" s="3">
        <v>12197650.92</v>
      </c>
      <c r="H379" s="3">
        <v>20842262.489999998</v>
      </c>
      <c r="I379" s="3">
        <v>7019916.9699999997</v>
      </c>
      <c r="J379" s="3">
        <v>15721450.449999999</v>
      </c>
      <c r="K379" s="3">
        <v>14796236.58</v>
      </c>
      <c r="L379" s="3">
        <v>5485009.1100000003</v>
      </c>
      <c r="M379" s="3">
        <v>5907822</v>
      </c>
      <c r="N379" s="3">
        <v>3856142.66</v>
      </c>
      <c r="O379" s="3">
        <v>2841590.35</v>
      </c>
      <c r="P379" s="3">
        <v>17626179.760000002</v>
      </c>
      <c r="Q379" s="3">
        <v>3604509.36</v>
      </c>
      <c r="R379" s="3">
        <v>13674759.83</v>
      </c>
      <c r="S379" s="3">
        <v>2119540.37</v>
      </c>
      <c r="T379" s="3">
        <v>4398085.3099999996</v>
      </c>
      <c r="U379" s="3">
        <v>5647038.4100000001</v>
      </c>
      <c r="V379" s="3">
        <v>11040500</v>
      </c>
      <c r="W379" s="3">
        <v>553197.75</v>
      </c>
      <c r="X379" s="3">
        <v>3906364.4</v>
      </c>
      <c r="Y379" s="3">
        <v>3801527.06</v>
      </c>
      <c r="Z379" s="3">
        <v>3796674.59</v>
      </c>
      <c r="AA379" s="3">
        <v>4347711.6100000003</v>
      </c>
      <c r="AB379" s="3">
        <v>6008998.1900000004</v>
      </c>
      <c r="AC379" s="3">
        <v>6977712.9100000001</v>
      </c>
      <c r="AD379" s="3">
        <v>3733622.31</v>
      </c>
      <c r="AE379" s="3">
        <v>3649416.87</v>
      </c>
      <c r="AF379" s="3">
        <v>3795508.69</v>
      </c>
      <c r="AG379" s="3">
        <v>1274625.48</v>
      </c>
      <c r="AH379" s="4">
        <v>0</v>
      </c>
      <c r="AI379" s="3">
        <v>4013000</v>
      </c>
      <c r="AJ379" s="3">
        <v>886400</v>
      </c>
      <c r="AK379" s="3">
        <v>2196506.61</v>
      </c>
      <c r="AL379" s="3">
        <v>1230923.93</v>
      </c>
      <c r="AM379" s="3">
        <v>2423790.12</v>
      </c>
      <c r="AN379" s="3">
        <v>5389993.8300000001</v>
      </c>
      <c r="AO379" s="3">
        <v>1038876.88</v>
      </c>
      <c r="AP379" s="3">
        <v>1613669.27</v>
      </c>
      <c r="AQ379" s="3">
        <v>1324813.8500000001</v>
      </c>
      <c r="AR379" s="3">
        <v>1676625.89</v>
      </c>
      <c r="AS379" s="3">
        <v>2536854.2000000002</v>
      </c>
      <c r="AT379" s="3">
        <v>1611000</v>
      </c>
      <c r="AU379" s="3">
        <v>1702242.51</v>
      </c>
      <c r="AV379" s="3">
        <v>1814000</v>
      </c>
      <c r="AW379" s="3">
        <v>3892309.2</v>
      </c>
      <c r="AX379" s="4">
        <v>0</v>
      </c>
      <c r="AY379" s="3">
        <v>4483886.5</v>
      </c>
      <c r="AZ379" s="3">
        <v>2880422.44</v>
      </c>
      <c r="BA379" s="3">
        <v>5162731.09</v>
      </c>
      <c r="BB379" s="3">
        <v>4456437.3</v>
      </c>
      <c r="BC379" s="3">
        <v>2944962.81</v>
      </c>
      <c r="BD379" s="3">
        <v>6169764.7400000002</v>
      </c>
      <c r="BE379" s="3">
        <v>1565862.72</v>
      </c>
      <c r="BF379" s="3">
        <v>821284.68</v>
      </c>
      <c r="BG379" s="3">
        <v>1781150.35</v>
      </c>
      <c r="BH379" s="3">
        <v>1860224.09</v>
      </c>
      <c r="BI379" s="3">
        <v>1130100.56</v>
      </c>
      <c r="BJ379" s="3">
        <v>1884169.14</v>
      </c>
      <c r="BK379" s="3">
        <v>2641138.37</v>
      </c>
      <c r="BL379" s="3">
        <v>3175233.24</v>
      </c>
      <c r="BM379" s="3">
        <v>3186435.25</v>
      </c>
      <c r="BN379" s="3">
        <v>6071334.3099999996</v>
      </c>
      <c r="BO379" s="3">
        <v>782571.24</v>
      </c>
      <c r="BP379" s="3">
        <v>952463.3</v>
      </c>
      <c r="BQ379" s="3">
        <v>1672740.96</v>
      </c>
      <c r="BR379" s="3">
        <v>2308023.1</v>
      </c>
      <c r="BS379" s="3">
        <v>2046006.43</v>
      </c>
      <c r="BT379" s="3">
        <v>1373790.24</v>
      </c>
      <c r="BU379" s="3">
        <v>3410947.83</v>
      </c>
      <c r="BV379" s="3">
        <v>4257781.55</v>
      </c>
      <c r="BW379" s="3">
        <v>2447984.98</v>
      </c>
      <c r="BX379" s="3">
        <v>907493.36</v>
      </c>
    </row>
    <row r="380" spans="1:76" x14ac:dyDescent="0.25">
      <c r="A380" s="2">
        <v>44834</v>
      </c>
      <c r="B380" t="s">
        <v>759</v>
      </c>
      <c r="C380" t="s">
        <v>760</v>
      </c>
      <c r="D380" s="3">
        <v>0</v>
      </c>
      <c r="E380" s="3">
        <v>13803693.85</v>
      </c>
      <c r="F380" s="3">
        <v>56448708.210000001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217500</v>
      </c>
      <c r="M380" s="3">
        <v>-10163339</v>
      </c>
      <c r="N380" s="3">
        <v>8879456.9100000001</v>
      </c>
      <c r="O380" s="3">
        <v>5886387.75</v>
      </c>
      <c r="P380" s="3">
        <v>11093920.550000001</v>
      </c>
      <c r="Q380" s="3">
        <v>10047634.800000001</v>
      </c>
      <c r="R380" s="3">
        <v>0</v>
      </c>
      <c r="S380" s="3">
        <v>13165630.689999999</v>
      </c>
      <c r="T380" s="3">
        <v>0</v>
      </c>
      <c r="U380" s="3">
        <v>0</v>
      </c>
      <c r="V380" s="3">
        <v>0</v>
      </c>
      <c r="W380" s="3">
        <v>8068187.0300000003</v>
      </c>
      <c r="X380" s="3">
        <v>6205737.0899999999</v>
      </c>
      <c r="Y380" s="3">
        <v>0</v>
      </c>
      <c r="Z380" s="3">
        <v>0</v>
      </c>
      <c r="AA380" s="3">
        <v>6555328.5199999996</v>
      </c>
      <c r="AB380" s="3">
        <v>45594589.909999996</v>
      </c>
      <c r="AC380" s="3">
        <v>7794861.5999999996</v>
      </c>
      <c r="AD380" s="3">
        <v>7640323.3200000003</v>
      </c>
      <c r="AE380" s="3">
        <v>17581715.149999999</v>
      </c>
      <c r="AF380" s="3">
        <v>-16004191</v>
      </c>
      <c r="AG380" s="3">
        <v>0</v>
      </c>
      <c r="AH380" s="3">
        <v>3766996.03</v>
      </c>
      <c r="AI380" s="3">
        <v>0</v>
      </c>
      <c r="AJ380" s="3">
        <v>3496538.46</v>
      </c>
      <c r="AK380" s="3">
        <v>0</v>
      </c>
      <c r="AL380" s="3">
        <v>8754627.7100000009</v>
      </c>
      <c r="AM380" s="3">
        <v>0</v>
      </c>
      <c r="AN380" s="3">
        <v>17110504.920000002</v>
      </c>
      <c r="AO380" s="3">
        <v>8764488.6600000001</v>
      </c>
      <c r="AP380" s="3">
        <v>5276686.3099999996</v>
      </c>
      <c r="AQ380" s="3">
        <v>0</v>
      </c>
      <c r="AR380" s="3">
        <v>7184591.0499999998</v>
      </c>
      <c r="AS380" s="3">
        <v>14242736.789999999</v>
      </c>
      <c r="AT380" s="4">
        <v>0</v>
      </c>
      <c r="AU380" s="3">
        <v>5170024.84</v>
      </c>
      <c r="AV380" s="3">
        <v>5929243.2300000004</v>
      </c>
      <c r="AW380" s="3">
        <v>1200290.96</v>
      </c>
      <c r="AX380" s="3">
        <v>-13696019.960000001</v>
      </c>
      <c r="AY380" s="3">
        <v>41102948.210000001</v>
      </c>
      <c r="AZ380" s="3">
        <v>11611268.890000001</v>
      </c>
      <c r="BA380" s="3">
        <v>4062322.41</v>
      </c>
      <c r="BB380" s="3">
        <v>-3377488.97</v>
      </c>
      <c r="BC380" s="3">
        <v>15800302.26</v>
      </c>
      <c r="BD380" s="3">
        <v>0</v>
      </c>
      <c r="BE380" s="3">
        <v>2314738.0699999998</v>
      </c>
      <c r="BF380" s="3">
        <v>4006156.93</v>
      </c>
      <c r="BG380" s="3">
        <v>30207043.050000001</v>
      </c>
      <c r="BH380" s="3">
        <v>15960373.199999999</v>
      </c>
      <c r="BI380" s="3">
        <v>6954465.5700000003</v>
      </c>
      <c r="BJ380" s="3">
        <v>0</v>
      </c>
      <c r="BK380" s="3">
        <v>0</v>
      </c>
      <c r="BL380" s="4">
        <v>0</v>
      </c>
      <c r="BM380" s="4">
        <v>0</v>
      </c>
      <c r="BN380" s="3">
        <v>279000</v>
      </c>
      <c r="BO380" s="3">
        <v>7685301.9500000002</v>
      </c>
      <c r="BP380" s="3">
        <v>9080116.25</v>
      </c>
      <c r="BQ380" s="3">
        <v>0</v>
      </c>
      <c r="BR380" s="3">
        <v>11083863.08</v>
      </c>
      <c r="BS380" s="3">
        <v>2794684.27</v>
      </c>
      <c r="BT380" s="3">
        <v>9125016.2799999993</v>
      </c>
      <c r="BU380" s="3">
        <v>16095724.529999999</v>
      </c>
      <c r="BV380" s="3">
        <v>4492203.04</v>
      </c>
      <c r="BW380" s="3">
        <v>0</v>
      </c>
      <c r="BX380" s="3">
        <v>2871271.33</v>
      </c>
    </row>
    <row r="381" spans="1:76" x14ac:dyDescent="0.25">
      <c r="A381" s="2">
        <v>44834</v>
      </c>
      <c r="B381" t="s">
        <v>761</v>
      </c>
      <c r="C381" t="s">
        <v>762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585180.55000000005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3">
        <v>236800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106471</v>
      </c>
      <c r="X381" s="4">
        <v>0</v>
      </c>
      <c r="Y381" s="4">
        <v>0</v>
      </c>
      <c r="Z381" s="3">
        <v>123000</v>
      </c>
      <c r="AA381" s="3">
        <v>745029</v>
      </c>
      <c r="AB381" s="4">
        <v>0</v>
      </c>
      <c r="AC381" s="3">
        <v>579067</v>
      </c>
      <c r="AD381" s="4">
        <v>0</v>
      </c>
      <c r="AE381" s="3">
        <v>831669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3">
        <v>53497</v>
      </c>
      <c r="AU381" s="3">
        <v>861154.5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3">
        <v>151688</v>
      </c>
      <c r="BB381" s="3">
        <v>619806</v>
      </c>
      <c r="BC381" s="4">
        <v>0</v>
      </c>
      <c r="BD381" s="4">
        <v>0</v>
      </c>
      <c r="BE381" s="3">
        <v>4260397.54</v>
      </c>
      <c r="BF381" s="4">
        <v>0</v>
      </c>
      <c r="BG381" s="3">
        <v>606370</v>
      </c>
      <c r="BH381" s="3">
        <v>165850</v>
      </c>
      <c r="BI381" s="3">
        <v>260066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3">
        <v>382027.21</v>
      </c>
      <c r="BT381" s="4">
        <v>0</v>
      </c>
      <c r="BU381" s="3">
        <v>355208.29</v>
      </c>
      <c r="BV381" s="3">
        <v>56655</v>
      </c>
      <c r="BW381" s="4">
        <v>0</v>
      </c>
      <c r="BX381" s="4">
        <v>0</v>
      </c>
    </row>
    <row r="382" spans="1:76" x14ac:dyDescent="0.25">
      <c r="A382" s="2">
        <v>44834</v>
      </c>
      <c r="B382" t="s">
        <v>763</v>
      </c>
      <c r="C382" t="s">
        <v>764</v>
      </c>
      <c r="D382" s="3">
        <v>36531785.350000001</v>
      </c>
      <c r="E382" s="3">
        <v>39420345.380000003</v>
      </c>
      <c r="F382" s="3">
        <v>22024197.600000001</v>
      </c>
      <c r="G382" s="3">
        <v>1309037.44</v>
      </c>
      <c r="H382" s="3">
        <v>66531208.990000002</v>
      </c>
      <c r="I382" s="3">
        <v>13918074.689999999</v>
      </c>
      <c r="J382" s="3">
        <v>35040568.119999997</v>
      </c>
      <c r="K382" s="3">
        <v>11000318.279999999</v>
      </c>
      <c r="L382" s="3">
        <v>0</v>
      </c>
      <c r="M382" s="3">
        <v>26752049.449999999</v>
      </c>
      <c r="N382" s="3">
        <v>18710544.530000001</v>
      </c>
      <c r="O382" s="3">
        <v>23996386.989999998</v>
      </c>
      <c r="P382" s="3">
        <v>4360852.5999999996</v>
      </c>
      <c r="Q382" s="3">
        <v>8310633.5499999998</v>
      </c>
      <c r="R382" s="3">
        <v>67037049.289999999</v>
      </c>
      <c r="S382" s="3">
        <v>7031765.5300000003</v>
      </c>
      <c r="T382" s="3">
        <v>21790869.050000001</v>
      </c>
      <c r="U382" s="3">
        <v>9448140.0399999991</v>
      </c>
      <c r="V382" s="3">
        <v>24047419.73</v>
      </c>
      <c r="W382" s="3">
        <v>2911486.31</v>
      </c>
      <c r="X382" s="3">
        <v>8365231.7000000002</v>
      </c>
      <c r="Y382" s="3">
        <v>10246826.060000001</v>
      </c>
      <c r="Z382" s="3">
        <v>1300</v>
      </c>
      <c r="AA382" s="3">
        <v>6714007.25</v>
      </c>
      <c r="AB382" s="3">
        <v>8994918.2400000002</v>
      </c>
      <c r="AC382" s="3">
        <v>4728125.33</v>
      </c>
      <c r="AD382" s="3">
        <v>2211126.16</v>
      </c>
      <c r="AE382" s="3">
        <v>6580055.1500000004</v>
      </c>
      <c r="AF382" s="3">
        <v>5910744.1500000004</v>
      </c>
      <c r="AG382" s="3">
        <v>10129130.810000001</v>
      </c>
      <c r="AH382" s="3">
        <v>4120472.42</v>
      </c>
      <c r="AI382" s="3">
        <v>5759112.4100000001</v>
      </c>
      <c r="AJ382" s="3">
        <v>3517125.67</v>
      </c>
      <c r="AK382" s="3">
        <v>10683990.619999999</v>
      </c>
      <c r="AL382" s="3">
        <v>7565889.6900000004</v>
      </c>
      <c r="AM382" s="3">
        <v>5655698.6200000001</v>
      </c>
      <c r="AN382" s="3">
        <v>9127507.0700000003</v>
      </c>
      <c r="AO382" s="3">
        <v>2669880.29</v>
      </c>
      <c r="AP382" s="3">
        <v>3306566.21</v>
      </c>
      <c r="AQ382" s="3">
        <v>7152617.7199999997</v>
      </c>
      <c r="AR382" s="3">
        <v>5530637.0800000001</v>
      </c>
      <c r="AS382" s="3">
        <v>4046016.22</v>
      </c>
      <c r="AT382" s="3">
        <v>8094046.2199999997</v>
      </c>
      <c r="AU382" s="3">
        <v>6973052.2800000003</v>
      </c>
      <c r="AV382" s="3">
        <v>2191132.04</v>
      </c>
      <c r="AW382" s="3">
        <v>19064326.649999999</v>
      </c>
      <c r="AX382" s="3">
        <v>11254596.98</v>
      </c>
      <c r="AY382" s="3">
        <v>16431135.98</v>
      </c>
      <c r="AZ382" s="3">
        <v>8529605.5999999996</v>
      </c>
      <c r="BA382" s="3">
        <v>1041535.37</v>
      </c>
      <c r="BB382" s="3">
        <v>8135902.7199999997</v>
      </c>
      <c r="BC382" s="3">
        <v>3985084.65</v>
      </c>
      <c r="BD382" s="3">
        <v>18328102.41</v>
      </c>
      <c r="BE382" s="3">
        <v>10034258.949999999</v>
      </c>
      <c r="BF382" s="3">
        <v>4825932.09</v>
      </c>
      <c r="BG382" s="3">
        <v>5630692.0300000003</v>
      </c>
      <c r="BH382" s="3">
        <v>9099807.2400000002</v>
      </c>
      <c r="BI382" s="3">
        <v>515057</v>
      </c>
      <c r="BJ382" s="4">
        <v>0</v>
      </c>
      <c r="BK382" s="3">
        <v>0</v>
      </c>
      <c r="BL382" s="3">
        <v>2228692.5</v>
      </c>
      <c r="BM382" s="4">
        <v>0</v>
      </c>
      <c r="BN382" s="4">
        <v>0</v>
      </c>
      <c r="BO382" s="3">
        <v>3335590.42</v>
      </c>
      <c r="BP382" s="3">
        <v>2714970.71</v>
      </c>
      <c r="BQ382" s="3">
        <v>7702501.9400000004</v>
      </c>
      <c r="BR382" s="4">
        <v>0</v>
      </c>
      <c r="BS382" s="3">
        <v>1524447.3</v>
      </c>
      <c r="BT382" s="3">
        <v>3803593.01</v>
      </c>
      <c r="BU382" s="3">
        <v>15902001.58</v>
      </c>
      <c r="BV382" s="3">
        <v>6282881.21</v>
      </c>
      <c r="BW382" s="3">
        <v>1091189.92</v>
      </c>
      <c r="BX382" s="3">
        <v>1545616.01</v>
      </c>
    </row>
    <row r="383" spans="1:76" x14ac:dyDescent="0.25">
      <c r="A383" s="2">
        <v>44834</v>
      </c>
      <c r="B383" t="s">
        <v>765</v>
      </c>
      <c r="C383" t="s">
        <v>766</v>
      </c>
      <c r="D383" s="3">
        <v>9610664</v>
      </c>
      <c r="E383" s="3">
        <v>9967270.1899999995</v>
      </c>
      <c r="F383" s="3">
        <v>11637902.789999999</v>
      </c>
      <c r="G383" s="3">
        <v>21252045.02</v>
      </c>
      <c r="H383" s="3">
        <v>5146288.88</v>
      </c>
      <c r="I383" s="3">
        <v>2566746</v>
      </c>
      <c r="J383" s="3">
        <v>25980437.25</v>
      </c>
      <c r="K383" s="3">
        <v>6094477.8300000001</v>
      </c>
      <c r="L383" s="3">
        <v>920608</v>
      </c>
      <c r="M383" s="3">
        <v>250407.08</v>
      </c>
      <c r="N383" s="3">
        <v>84561.02</v>
      </c>
      <c r="O383" s="3">
        <v>1063270</v>
      </c>
      <c r="P383" s="3">
        <v>2392872</v>
      </c>
      <c r="Q383" s="3">
        <v>38545</v>
      </c>
      <c r="R383" s="3">
        <v>56446441.710000001</v>
      </c>
      <c r="S383" s="3">
        <v>152469</v>
      </c>
      <c r="T383" s="3">
        <v>148199</v>
      </c>
      <c r="U383" s="3">
        <v>11176338.32</v>
      </c>
      <c r="V383" s="3">
        <v>2371333</v>
      </c>
      <c r="W383" s="3">
        <v>41579</v>
      </c>
      <c r="X383" s="3">
        <v>9038209</v>
      </c>
      <c r="Y383" s="3">
        <v>2817277.96</v>
      </c>
      <c r="Z383" s="3">
        <v>2013347</v>
      </c>
      <c r="AA383" s="3">
        <v>1155347</v>
      </c>
      <c r="AB383" s="3">
        <v>593393.18999999994</v>
      </c>
      <c r="AC383" s="3">
        <v>134092</v>
      </c>
      <c r="AD383" s="3">
        <v>852357.25</v>
      </c>
      <c r="AE383" s="3">
        <v>230526.25</v>
      </c>
      <c r="AF383" s="3">
        <v>5436776.5199999996</v>
      </c>
      <c r="AG383" s="3">
        <v>1473178.68</v>
      </c>
      <c r="AH383" s="3">
        <v>789005.42</v>
      </c>
      <c r="AI383" s="3">
        <v>594377.81999999995</v>
      </c>
      <c r="AJ383" s="3">
        <v>150588</v>
      </c>
      <c r="AK383" s="3">
        <v>1261775.6000000001</v>
      </c>
      <c r="AL383" s="3">
        <v>677372</v>
      </c>
      <c r="AM383" s="3">
        <v>1115140</v>
      </c>
      <c r="AN383" s="3">
        <v>1003210</v>
      </c>
      <c r="AO383" s="3">
        <v>3834954.85</v>
      </c>
      <c r="AP383" s="3">
        <v>6236093.9500000002</v>
      </c>
      <c r="AQ383" s="3">
        <v>136656</v>
      </c>
      <c r="AR383" s="3">
        <v>84144.39</v>
      </c>
      <c r="AS383" s="3">
        <v>167473.87</v>
      </c>
      <c r="AT383" s="3">
        <v>440113</v>
      </c>
      <c r="AU383" s="3">
        <v>49054</v>
      </c>
      <c r="AV383" s="3">
        <v>840</v>
      </c>
      <c r="AW383" s="3">
        <v>1136027.75</v>
      </c>
      <c r="AX383" s="3">
        <v>7577758.4100000001</v>
      </c>
      <c r="AY383" s="3">
        <v>764096.15</v>
      </c>
      <c r="AZ383" s="3">
        <v>2635561.5099999998</v>
      </c>
      <c r="BA383" s="3">
        <v>5168829</v>
      </c>
      <c r="BB383" s="3">
        <v>383999.88</v>
      </c>
      <c r="BC383" s="3">
        <v>166978.5</v>
      </c>
      <c r="BD383" s="3">
        <v>1546319.86</v>
      </c>
      <c r="BE383" s="3">
        <v>24427191.890000001</v>
      </c>
      <c r="BF383" s="3">
        <v>23587</v>
      </c>
      <c r="BG383" s="3">
        <v>81837</v>
      </c>
      <c r="BH383" s="3">
        <v>98823</v>
      </c>
      <c r="BI383" s="3">
        <v>190407</v>
      </c>
      <c r="BJ383" s="3">
        <v>98488</v>
      </c>
      <c r="BK383" s="3">
        <v>979004.3</v>
      </c>
      <c r="BL383" s="3">
        <v>1100236</v>
      </c>
      <c r="BM383" s="3">
        <v>1624342.85</v>
      </c>
      <c r="BN383" s="3">
        <v>6311879.0700000003</v>
      </c>
      <c r="BO383" s="3">
        <v>610500.64</v>
      </c>
      <c r="BP383" s="3">
        <v>213055</v>
      </c>
      <c r="BQ383" s="3">
        <v>164595.79999999999</v>
      </c>
      <c r="BR383" s="3">
        <v>136224</v>
      </c>
      <c r="BS383" s="3">
        <v>677291.27</v>
      </c>
      <c r="BT383" s="3">
        <v>500850</v>
      </c>
      <c r="BU383" s="3">
        <v>713410</v>
      </c>
      <c r="BV383" s="3">
        <v>501855</v>
      </c>
      <c r="BW383" s="3">
        <v>30900</v>
      </c>
      <c r="BX383" s="3">
        <v>10000</v>
      </c>
    </row>
    <row r="384" spans="1:76" x14ac:dyDescent="0.25">
      <c r="A384" s="2">
        <v>44834</v>
      </c>
      <c r="B384" t="s">
        <v>767</v>
      </c>
      <c r="C384" t="s">
        <v>768</v>
      </c>
      <c r="D384" s="3">
        <v>14181752.35</v>
      </c>
      <c r="E384" s="3">
        <v>12419938.380000001</v>
      </c>
      <c r="F384" s="3">
        <v>11742000.67</v>
      </c>
      <c r="G384" s="3">
        <v>10505333.800000001</v>
      </c>
      <c r="H384" s="3">
        <v>6539847.25</v>
      </c>
      <c r="I384" s="3">
        <v>41298593.359999999</v>
      </c>
      <c r="J384" s="3">
        <v>7772909.71</v>
      </c>
      <c r="K384" s="3">
        <v>54603591.68</v>
      </c>
      <c r="L384" s="3">
        <v>3925289.01</v>
      </c>
      <c r="M384" s="3">
        <v>29052583.07</v>
      </c>
      <c r="N384" s="3">
        <v>7277178.9800000004</v>
      </c>
      <c r="O384" s="3">
        <v>7634173.0199999996</v>
      </c>
      <c r="P384" s="3">
        <v>3867992.12</v>
      </c>
      <c r="Q384" s="3">
        <v>679533.54</v>
      </c>
      <c r="R384" s="3">
        <v>42816101.5</v>
      </c>
      <c r="S384" s="3">
        <v>234428.81</v>
      </c>
      <c r="T384" s="3">
        <v>6148971.04</v>
      </c>
      <c r="U384" s="3">
        <v>9649960.7799999993</v>
      </c>
      <c r="V384" s="3">
        <v>3054460.55</v>
      </c>
      <c r="W384" s="3">
        <v>1179602.5</v>
      </c>
      <c r="X384" s="3">
        <v>12100286.189999999</v>
      </c>
      <c r="Y384" s="3">
        <v>17566058.91</v>
      </c>
      <c r="Z384" s="3">
        <v>2116385.2999999998</v>
      </c>
      <c r="AA384" s="3">
        <v>703352.43</v>
      </c>
      <c r="AB384" s="3">
        <v>9802753.4600000009</v>
      </c>
      <c r="AC384" s="3">
        <v>653458.94999999995</v>
      </c>
      <c r="AD384" s="3">
        <v>30225857.190000001</v>
      </c>
      <c r="AE384" s="3">
        <v>15028899.470000001</v>
      </c>
      <c r="AF384" s="3">
        <v>5262798.9800000004</v>
      </c>
      <c r="AG384" s="3">
        <v>22419155.960000001</v>
      </c>
      <c r="AH384" s="3">
        <v>1587763.91</v>
      </c>
      <c r="AI384" s="3">
        <v>715344.34</v>
      </c>
      <c r="AJ384" s="3">
        <v>4308582.8499999996</v>
      </c>
      <c r="AK384" s="3">
        <v>4747741.34</v>
      </c>
      <c r="AL384" s="3">
        <v>628419.81000000006</v>
      </c>
      <c r="AM384" s="3">
        <v>3689080.59</v>
      </c>
      <c r="AN384" s="3">
        <v>8625789.7799999993</v>
      </c>
      <c r="AO384" s="3">
        <v>1560263.86</v>
      </c>
      <c r="AP384" s="3">
        <v>1835849.5</v>
      </c>
      <c r="AQ384" s="3">
        <v>3089797.77</v>
      </c>
      <c r="AR384" s="3">
        <v>3921770.33</v>
      </c>
      <c r="AS384" s="3">
        <v>4444832.5999999996</v>
      </c>
      <c r="AT384" s="3">
        <v>4058812.12</v>
      </c>
      <c r="AU384" s="3">
        <v>1472700.24</v>
      </c>
      <c r="AV384" s="3">
        <v>343699.14</v>
      </c>
      <c r="AW384" s="3">
        <v>5399447.4800000004</v>
      </c>
      <c r="AX384" s="3">
        <v>316056.11</v>
      </c>
      <c r="AY384" s="3">
        <v>2145886</v>
      </c>
      <c r="AZ384" s="3">
        <v>4983541.72</v>
      </c>
      <c r="BA384" s="3">
        <v>12843693.17</v>
      </c>
      <c r="BB384" s="3">
        <v>14189908.039999999</v>
      </c>
      <c r="BC384" s="3">
        <v>10616063.800000001</v>
      </c>
      <c r="BD384" s="3">
        <v>9425935.9499999993</v>
      </c>
      <c r="BE384" s="4">
        <v>0</v>
      </c>
      <c r="BF384" s="3">
        <v>2243342.0699999998</v>
      </c>
      <c r="BG384" s="3">
        <v>688943.64</v>
      </c>
      <c r="BH384" s="3">
        <v>6970554.25</v>
      </c>
      <c r="BI384" s="3">
        <v>600207</v>
      </c>
      <c r="BJ384" s="3">
        <v>4877757.32</v>
      </c>
      <c r="BK384" s="3">
        <v>4491019.9800000004</v>
      </c>
      <c r="BL384" s="3">
        <v>5034098.68</v>
      </c>
      <c r="BM384" s="3">
        <v>11377725.939999999</v>
      </c>
      <c r="BN384" s="3">
        <v>2734965.04</v>
      </c>
      <c r="BO384" s="3">
        <v>3369241.73</v>
      </c>
      <c r="BP384" s="3">
        <v>1063482.57</v>
      </c>
      <c r="BQ384" s="3">
        <v>3273729.72</v>
      </c>
      <c r="BR384" s="3">
        <v>326387.20000000001</v>
      </c>
      <c r="BS384" s="3">
        <v>354928.27</v>
      </c>
      <c r="BT384" s="3">
        <v>5478641.1200000001</v>
      </c>
      <c r="BU384" s="3">
        <v>2701329.72</v>
      </c>
      <c r="BV384" s="3">
        <v>1511230.4</v>
      </c>
      <c r="BW384" s="3">
        <v>778017.55</v>
      </c>
      <c r="BX384" s="3">
        <v>2062758.77</v>
      </c>
    </row>
    <row r="385" spans="1:76" x14ac:dyDescent="0.25">
      <c r="A385" s="2">
        <v>44834</v>
      </c>
      <c r="B385" t="s">
        <v>769</v>
      </c>
      <c r="C385" t="s">
        <v>770</v>
      </c>
      <c r="D385" s="3">
        <v>1249508.81</v>
      </c>
      <c r="E385" s="3">
        <v>4754743.38</v>
      </c>
      <c r="F385" s="3">
        <v>9184562.5199999996</v>
      </c>
      <c r="G385" s="3">
        <v>5669158.5800000001</v>
      </c>
      <c r="H385" s="3">
        <v>20542062.010000002</v>
      </c>
      <c r="I385" s="3">
        <v>2231474.08</v>
      </c>
      <c r="J385" s="3">
        <v>22724770.32</v>
      </c>
      <c r="K385" s="3">
        <v>6417447.25</v>
      </c>
      <c r="L385" s="3">
        <v>7530574.9100000001</v>
      </c>
      <c r="M385" s="3">
        <v>3209769.48</v>
      </c>
      <c r="N385" s="3">
        <v>1209391.3600000001</v>
      </c>
      <c r="O385" s="3">
        <v>4662035.51</v>
      </c>
      <c r="P385" s="3">
        <v>1831852.74</v>
      </c>
      <c r="Q385" s="3">
        <v>538186.53</v>
      </c>
      <c r="R385" s="3">
        <v>6917607.8799999999</v>
      </c>
      <c r="S385" s="3">
        <v>900257.39</v>
      </c>
      <c r="T385" s="3">
        <v>2710950.13</v>
      </c>
      <c r="U385" s="3">
        <v>4719937.22</v>
      </c>
      <c r="V385" s="3">
        <v>887822.38</v>
      </c>
      <c r="W385" s="3">
        <v>192497.15</v>
      </c>
      <c r="X385" s="3">
        <v>4426229.1900000004</v>
      </c>
      <c r="Y385" s="3">
        <v>492626.5</v>
      </c>
      <c r="Z385" s="3">
        <v>722349.19</v>
      </c>
      <c r="AA385" s="3">
        <v>455544.69</v>
      </c>
      <c r="AB385" s="3">
        <v>2812730.71</v>
      </c>
      <c r="AC385" s="3">
        <v>1321327.76</v>
      </c>
      <c r="AD385" s="3">
        <v>1716605.63</v>
      </c>
      <c r="AE385" s="3">
        <v>396028.29</v>
      </c>
      <c r="AF385" s="3">
        <v>8159971.1900000004</v>
      </c>
      <c r="AG385" s="3">
        <v>1706527.39</v>
      </c>
      <c r="AH385" s="3">
        <v>489773.95</v>
      </c>
      <c r="AI385" s="3">
        <v>1382075.63</v>
      </c>
      <c r="AJ385" s="3">
        <v>222418.09</v>
      </c>
      <c r="AK385" s="3">
        <v>815676.41</v>
      </c>
      <c r="AL385" s="3">
        <v>536171.4</v>
      </c>
      <c r="AM385" s="3">
        <v>341998.95</v>
      </c>
      <c r="AN385" s="3">
        <v>553232.03</v>
      </c>
      <c r="AO385" s="3">
        <v>806921.71</v>
      </c>
      <c r="AP385" s="3">
        <v>3150156.08</v>
      </c>
      <c r="AQ385" s="3">
        <v>2257470.63</v>
      </c>
      <c r="AR385" s="3">
        <v>8984857.5199999996</v>
      </c>
      <c r="AS385" s="3">
        <v>134050</v>
      </c>
      <c r="AT385" s="3">
        <v>1440190.94</v>
      </c>
      <c r="AU385" s="3">
        <v>223932.17</v>
      </c>
      <c r="AV385" s="3">
        <v>14081.33</v>
      </c>
      <c r="AW385" s="3">
        <v>779222.59</v>
      </c>
      <c r="AX385" s="3">
        <v>738570.76</v>
      </c>
      <c r="AY385" s="3">
        <v>1126455.4099999999</v>
      </c>
      <c r="AZ385" s="3">
        <v>2317786.42</v>
      </c>
      <c r="BA385" s="3">
        <v>2117418.67</v>
      </c>
      <c r="BB385" s="3">
        <v>1669508.42</v>
      </c>
      <c r="BC385" s="3">
        <v>549272.51</v>
      </c>
      <c r="BD385" s="3">
        <v>27220623.460000001</v>
      </c>
      <c r="BE385" s="3">
        <v>443202.96</v>
      </c>
      <c r="BF385" s="3">
        <v>246779.94</v>
      </c>
      <c r="BG385" s="3">
        <v>696926.09</v>
      </c>
      <c r="BH385" s="3">
        <v>315920.01</v>
      </c>
      <c r="BI385" s="3">
        <v>486372.17</v>
      </c>
      <c r="BJ385" s="3">
        <v>1944325.54</v>
      </c>
      <c r="BK385" s="3">
        <v>1269325.23</v>
      </c>
      <c r="BL385" s="3">
        <v>1630068.24</v>
      </c>
      <c r="BM385" s="3">
        <v>3583764.29</v>
      </c>
      <c r="BN385" s="3">
        <v>5853250.8300000001</v>
      </c>
      <c r="BO385" s="3">
        <v>306014.78000000003</v>
      </c>
      <c r="BP385" s="3">
        <v>177756.73</v>
      </c>
      <c r="BQ385" s="3">
        <v>747624.09</v>
      </c>
      <c r="BR385" s="3">
        <v>911841.3</v>
      </c>
      <c r="BS385" s="3">
        <v>801313.44</v>
      </c>
      <c r="BT385" s="3">
        <v>842792.57</v>
      </c>
      <c r="BU385" s="3">
        <v>1279169.25</v>
      </c>
      <c r="BV385" s="3">
        <v>1378333.17</v>
      </c>
      <c r="BW385" s="3">
        <v>1124195.51</v>
      </c>
      <c r="BX385" s="3">
        <v>965540.33</v>
      </c>
    </row>
    <row r="386" spans="1:76" x14ac:dyDescent="0.25">
      <c r="A386" s="2">
        <v>44834</v>
      </c>
      <c r="B386" t="s">
        <v>771</v>
      </c>
      <c r="C386" t="s">
        <v>772</v>
      </c>
      <c r="D386" s="3">
        <v>-187115864.40000001</v>
      </c>
      <c r="E386" s="3">
        <v>-177816146.81999999</v>
      </c>
      <c r="F386" s="3">
        <v>0</v>
      </c>
      <c r="G386" s="3">
        <v>-117288811.75</v>
      </c>
      <c r="H386" s="3">
        <v>-199598576.16999999</v>
      </c>
      <c r="I386" s="3">
        <v>-18808691.66</v>
      </c>
      <c r="J386" s="3">
        <v>-19123604.989999998</v>
      </c>
      <c r="K386" s="3">
        <v>-49582610.479999997</v>
      </c>
      <c r="L386" s="3">
        <v>-7165332.1500000004</v>
      </c>
      <c r="M386" s="3">
        <v>-23241677.969999999</v>
      </c>
      <c r="N386" s="4">
        <v>0</v>
      </c>
      <c r="O386" s="4">
        <v>0</v>
      </c>
      <c r="P386" s="4">
        <v>0</v>
      </c>
      <c r="Q386" s="3">
        <v>-14571</v>
      </c>
      <c r="R386" s="3">
        <v>-729833.78</v>
      </c>
      <c r="S386" s="4">
        <v>0</v>
      </c>
      <c r="T386" s="3">
        <v>-2284436.7799999998</v>
      </c>
      <c r="U386" s="3">
        <v>-54305128.039999999</v>
      </c>
      <c r="V386" s="3">
        <v>-2987656.34</v>
      </c>
      <c r="W386" s="4">
        <v>0</v>
      </c>
      <c r="X386" s="4">
        <v>0</v>
      </c>
      <c r="Y386" s="3">
        <v>-5542112.7599999998</v>
      </c>
      <c r="Z386" s="3">
        <v>-2726485.84</v>
      </c>
      <c r="AA386" s="4">
        <v>0</v>
      </c>
      <c r="AB386" s="3">
        <v>-69640563.730000004</v>
      </c>
      <c r="AC386" s="4">
        <v>0</v>
      </c>
      <c r="AD386" s="4">
        <v>0</v>
      </c>
      <c r="AE386" s="3">
        <v>-15524804.789999999</v>
      </c>
      <c r="AF386" s="3">
        <v>-4781439.6500000004</v>
      </c>
      <c r="AG386" s="3">
        <v>-30502555.75</v>
      </c>
      <c r="AH386" s="3">
        <v>-111697.3</v>
      </c>
      <c r="AI386" s="3">
        <v>-341672.86</v>
      </c>
      <c r="AJ386" s="4">
        <v>0</v>
      </c>
      <c r="AK386" s="3">
        <v>0</v>
      </c>
      <c r="AL386" s="4">
        <v>0</v>
      </c>
      <c r="AM386" s="3">
        <v>-2710560.52</v>
      </c>
      <c r="AN386" s="4">
        <v>0</v>
      </c>
      <c r="AO386" s="4">
        <v>0</v>
      </c>
      <c r="AP386" s="4">
        <v>0</v>
      </c>
      <c r="AQ386" s="3">
        <v>-7203316.0599999996</v>
      </c>
      <c r="AR386" s="4">
        <v>0</v>
      </c>
      <c r="AS386" s="4">
        <v>0</v>
      </c>
      <c r="AT386" s="3">
        <v>-19014002.27</v>
      </c>
      <c r="AU386" s="3">
        <v>146396.5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3">
        <v>-162542.5</v>
      </c>
      <c r="BC386" s="4">
        <v>0</v>
      </c>
      <c r="BD386" s="3">
        <v>-11535748.08</v>
      </c>
      <c r="BE386" s="3">
        <v>0</v>
      </c>
      <c r="BF386" s="4">
        <v>0</v>
      </c>
      <c r="BG386" s="3">
        <v>-23906928.91</v>
      </c>
      <c r="BH386" s="4">
        <v>0</v>
      </c>
      <c r="BI386" s="3">
        <v>-6226680.7199999997</v>
      </c>
      <c r="BJ386" s="3">
        <v>-150693</v>
      </c>
      <c r="BK386" s="3">
        <v>-2572858.85</v>
      </c>
      <c r="BL386" s="3">
        <v>-13691148.699999999</v>
      </c>
      <c r="BM386" s="3">
        <v>-35403987.460000001</v>
      </c>
      <c r="BN386" s="3">
        <v>-26809129.66</v>
      </c>
      <c r="BO386" s="4">
        <v>0</v>
      </c>
      <c r="BP386" s="4">
        <v>0</v>
      </c>
      <c r="BQ386" s="4">
        <v>0</v>
      </c>
      <c r="BR386" s="3">
        <v>-14165520</v>
      </c>
      <c r="BS386" s="4">
        <v>0</v>
      </c>
      <c r="BT386" s="3">
        <v>0</v>
      </c>
      <c r="BU386" s="4">
        <v>0</v>
      </c>
      <c r="BV386" s="4">
        <v>0</v>
      </c>
      <c r="BW386" s="3">
        <v>0</v>
      </c>
      <c r="BX386" s="3">
        <v>42100</v>
      </c>
    </row>
    <row r="387" spans="1:76" x14ac:dyDescent="0.25">
      <c r="A387" s="2">
        <v>44834</v>
      </c>
      <c r="B387" t="s">
        <v>773</v>
      </c>
      <c r="C387" t="s">
        <v>774</v>
      </c>
      <c r="D387" s="3">
        <v>-302137946.5</v>
      </c>
      <c r="E387" s="3">
        <v>-247416401.03</v>
      </c>
      <c r="F387" s="3">
        <v>-327710598.31999999</v>
      </c>
      <c r="G387" s="3">
        <v>-206225685.09999999</v>
      </c>
      <c r="H387" s="3">
        <v>-244916564.08000001</v>
      </c>
      <c r="I387" s="3">
        <v>-52826677.990000002</v>
      </c>
      <c r="J387" s="3">
        <v>-288351020.52999997</v>
      </c>
      <c r="K387" s="3">
        <v>-371465360.07999998</v>
      </c>
      <c r="L387" s="4">
        <v>0</v>
      </c>
      <c r="M387" s="3">
        <v>-3653429.35</v>
      </c>
      <c r="N387" s="3">
        <v>-8407620.4600000009</v>
      </c>
      <c r="O387" s="3">
        <v>-7488657.2300000004</v>
      </c>
      <c r="P387" s="3">
        <v>-57438800.530000001</v>
      </c>
      <c r="Q387" s="3">
        <v>-11117215.199999999</v>
      </c>
      <c r="R387" s="3">
        <v>-365694564.06999999</v>
      </c>
      <c r="S387" s="4">
        <v>0</v>
      </c>
      <c r="T387" s="3">
        <v>-7923876.3700000001</v>
      </c>
      <c r="U387" s="3">
        <v>-53130971.799999997</v>
      </c>
      <c r="V387" s="3">
        <v>-91661922.030000001</v>
      </c>
      <c r="W387" s="3">
        <v>-1741749.56</v>
      </c>
      <c r="X387" s="3">
        <v>-21172342.399999999</v>
      </c>
      <c r="Y387" s="3">
        <v>2839066.28</v>
      </c>
      <c r="Z387" s="3">
        <v>-41001244.990000002</v>
      </c>
      <c r="AA387" s="3">
        <v>-9441654.8300000001</v>
      </c>
      <c r="AB387" s="3">
        <v>-8566635.0600000005</v>
      </c>
      <c r="AC387" s="3">
        <v>-4228685.9000000004</v>
      </c>
      <c r="AD387" s="3">
        <v>-10095498.970000001</v>
      </c>
      <c r="AE387" s="3">
        <v>-11362466.109999999</v>
      </c>
      <c r="AF387" s="4">
        <v>0</v>
      </c>
      <c r="AG387" s="3">
        <v>-2735119.21</v>
      </c>
      <c r="AH387" s="3">
        <v>-2596487</v>
      </c>
      <c r="AI387" s="4">
        <v>0</v>
      </c>
      <c r="AJ387" s="3">
        <v>-4858087.87</v>
      </c>
      <c r="AK387" s="3">
        <v>-20893556.57</v>
      </c>
      <c r="AL387" s="3">
        <v>-2213413.7200000002</v>
      </c>
      <c r="AM387" s="3">
        <v>-4647704.87</v>
      </c>
      <c r="AN387" s="3">
        <v>-9186209.4299999997</v>
      </c>
      <c r="AO387" s="3">
        <v>-1756482.65</v>
      </c>
      <c r="AP387" s="3">
        <v>-3052484.92</v>
      </c>
      <c r="AQ387" s="3">
        <v>-1629004.04</v>
      </c>
      <c r="AR387" s="4">
        <v>0</v>
      </c>
      <c r="AS387" s="3">
        <v>-1601233.93</v>
      </c>
      <c r="AT387" s="3">
        <v>-14966915.66</v>
      </c>
      <c r="AU387" s="3">
        <v>-9412574.8399999999</v>
      </c>
      <c r="AV387" s="3">
        <v>-67.23</v>
      </c>
      <c r="AW387" s="3">
        <v>-31407789.489999998</v>
      </c>
      <c r="AX387" s="3">
        <v>-20481524.16</v>
      </c>
      <c r="AY387" s="3">
        <v>-29180870.809999999</v>
      </c>
      <c r="AZ387" s="4">
        <v>0</v>
      </c>
      <c r="BA387" s="3">
        <v>-17881824.550000001</v>
      </c>
      <c r="BB387" s="3">
        <v>-52310655.960000001</v>
      </c>
      <c r="BC387" s="4">
        <v>0</v>
      </c>
      <c r="BD387" s="3">
        <v>-27770192.460000001</v>
      </c>
      <c r="BE387" s="3">
        <v>-12445114.369999999</v>
      </c>
      <c r="BF387" s="3">
        <v>-647050.06999999995</v>
      </c>
      <c r="BG387" s="3">
        <v>-6307364.2199999997</v>
      </c>
      <c r="BH387" s="3">
        <v>-3554951.48</v>
      </c>
      <c r="BI387" s="3">
        <v>-514670.38</v>
      </c>
      <c r="BJ387" s="3">
        <v>-150041.85</v>
      </c>
      <c r="BK387" s="4">
        <v>0</v>
      </c>
      <c r="BL387" s="3">
        <v>-6599724.7999999998</v>
      </c>
      <c r="BM387" s="3">
        <v>-9632612.5199999996</v>
      </c>
      <c r="BN387" s="3">
        <v>-50126279.490000002</v>
      </c>
      <c r="BO387" s="3">
        <v>-29172.37</v>
      </c>
      <c r="BP387" s="3">
        <v>-1254477.93</v>
      </c>
      <c r="BQ387" s="3">
        <v>-7699602.5899999999</v>
      </c>
      <c r="BR387" s="4">
        <v>0</v>
      </c>
      <c r="BS387" s="3">
        <v>-282937.62</v>
      </c>
      <c r="BT387" s="3">
        <v>-816581.78</v>
      </c>
      <c r="BU387" s="4">
        <v>0</v>
      </c>
      <c r="BV387" s="4">
        <v>0</v>
      </c>
      <c r="BW387" s="3">
        <v>-6727159.5700000003</v>
      </c>
      <c r="BX387" s="3">
        <v>200198.48</v>
      </c>
    </row>
    <row r="388" spans="1:76" x14ac:dyDescent="0.25">
      <c r="A388" s="2">
        <v>44834</v>
      </c>
      <c r="B388" t="s">
        <v>775</v>
      </c>
      <c r="C388" t="s">
        <v>776</v>
      </c>
      <c r="D388" s="3">
        <v>14604092.289999999</v>
      </c>
      <c r="E388" s="4">
        <v>0</v>
      </c>
      <c r="F388" s="3">
        <v>50091494.57</v>
      </c>
      <c r="G388" s="3">
        <v>22918861.399999999</v>
      </c>
      <c r="H388" s="3">
        <v>14922907.92</v>
      </c>
      <c r="I388" s="4">
        <v>0</v>
      </c>
      <c r="J388" s="3">
        <v>34965889.5</v>
      </c>
      <c r="K388" s="3">
        <v>23386609.719999999</v>
      </c>
      <c r="L388" s="4">
        <v>0</v>
      </c>
      <c r="M388" s="3">
        <v>642661.93999999994</v>
      </c>
      <c r="N388" s="3">
        <v>5348144.9000000004</v>
      </c>
      <c r="O388" s="4">
        <v>0</v>
      </c>
      <c r="P388" s="4">
        <v>0</v>
      </c>
      <c r="Q388" s="3">
        <v>423820.94</v>
      </c>
      <c r="R388" s="3">
        <v>142557335.74000001</v>
      </c>
      <c r="S388" s="3">
        <v>574511.02</v>
      </c>
      <c r="T388" s="3">
        <v>75710.17</v>
      </c>
      <c r="U388" s="4">
        <v>0</v>
      </c>
      <c r="V388" s="3">
        <v>24672483.719999999</v>
      </c>
      <c r="W388" s="3">
        <v>-223573.4</v>
      </c>
      <c r="X388" s="4">
        <v>0</v>
      </c>
      <c r="Y388" s="3">
        <v>-1134834.1299999999</v>
      </c>
      <c r="Z388" s="3">
        <v>7708840.7999999998</v>
      </c>
      <c r="AA388" s="4">
        <v>0</v>
      </c>
      <c r="AB388" s="3">
        <v>76094.03</v>
      </c>
      <c r="AC388" s="3">
        <v>1371896</v>
      </c>
      <c r="AD388" s="4">
        <v>0</v>
      </c>
      <c r="AE388" s="4">
        <v>0</v>
      </c>
      <c r="AF388" s="4">
        <v>0</v>
      </c>
      <c r="AG388" s="3">
        <v>5256997.5199999996</v>
      </c>
      <c r="AH388" s="3">
        <v>3597392.27</v>
      </c>
      <c r="AI388" s="4">
        <v>0</v>
      </c>
      <c r="AJ388" s="3">
        <v>1828331.73</v>
      </c>
      <c r="AK388" s="3">
        <v>1594513.16</v>
      </c>
      <c r="AL388" s="3">
        <v>2776176</v>
      </c>
      <c r="AM388" s="3">
        <v>2466327.58</v>
      </c>
      <c r="AN388" s="3">
        <v>4312147.99</v>
      </c>
      <c r="AO388" s="3">
        <v>3005297.15</v>
      </c>
      <c r="AP388" s="3">
        <v>891345.54</v>
      </c>
      <c r="AQ388" s="3">
        <v>1936620.89</v>
      </c>
      <c r="AR388" s="4">
        <v>0</v>
      </c>
      <c r="AS388" s="3">
        <v>118472.07</v>
      </c>
      <c r="AT388" s="3">
        <v>5758045.25</v>
      </c>
      <c r="AU388" s="4">
        <v>0</v>
      </c>
      <c r="AV388" s="3">
        <v>55125.58</v>
      </c>
      <c r="AW388" s="3">
        <v>3774712.02</v>
      </c>
      <c r="AX388" s="3">
        <v>865274.77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3">
        <v>487652.76</v>
      </c>
      <c r="BF388" s="3">
        <v>812984.5</v>
      </c>
      <c r="BG388" s="3">
        <v>4363105.92</v>
      </c>
      <c r="BH388" s="3">
        <v>25242183.52</v>
      </c>
      <c r="BI388" s="3">
        <v>124685.17</v>
      </c>
      <c r="BJ388" s="3">
        <v>-112158.48</v>
      </c>
      <c r="BK388" s="4">
        <v>0</v>
      </c>
      <c r="BL388" s="3">
        <v>2600831.73</v>
      </c>
      <c r="BM388" s="3">
        <v>3889677.79</v>
      </c>
      <c r="BN388" s="4">
        <v>0</v>
      </c>
      <c r="BO388" s="4">
        <v>0</v>
      </c>
      <c r="BP388" s="3">
        <v>816429.58</v>
      </c>
      <c r="BQ388" s="3">
        <v>55019.38</v>
      </c>
      <c r="BR388" s="4">
        <v>0</v>
      </c>
      <c r="BS388" s="4">
        <v>0</v>
      </c>
      <c r="BT388" s="3">
        <v>2655166.2599999998</v>
      </c>
      <c r="BU388" s="4">
        <v>0</v>
      </c>
      <c r="BV388" s="3">
        <v>430948.57</v>
      </c>
      <c r="BW388" s="3">
        <v>2443846.02</v>
      </c>
      <c r="BX388" s="4">
        <v>0</v>
      </c>
    </row>
    <row r="389" spans="1:76" x14ac:dyDescent="0.25">
      <c r="A389" s="2">
        <v>44834</v>
      </c>
      <c r="B389" t="s">
        <v>777</v>
      </c>
      <c r="C389" t="s">
        <v>778</v>
      </c>
      <c r="D389" s="3">
        <v>-38533395.950000003</v>
      </c>
      <c r="E389" s="3">
        <v>-81121242.450000003</v>
      </c>
      <c r="F389" s="3">
        <v>-189746124</v>
      </c>
      <c r="G389" s="3">
        <v>-12467005.630000001</v>
      </c>
      <c r="H389" s="3">
        <v>-20403767.25</v>
      </c>
      <c r="I389" s="3">
        <v>-14637201.5</v>
      </c>
      <c r="J389" s="3">
        <v>-41673047</v>
      </c>
      <c r="K389" s="3">
        <v>-65501999</v>
      </c>
      <c r="L389" s="4">
        <v>0</v>
      </c>
      <c r="M389" s="3">
        <v>53366.5</v>
      </c>
      <c r="N389" s="4">
        <v>0</v>
      </c>
      <c r="O389" s="3">
        <v>-7897</v>
      </c>
      <c r="P389" s="3">
        <v>-633988.5</v>
      </c>
      <c r="Q389" s="3">
        <v>-47965</v>
      </c>
      <c r="R389" s="3">
        <v>-5527784.8200000003</v>
      </c>
      <c r="S389" s="3">
        <v>-122094</v>
      </c>
      <c r="T389" s="3">
        <v>-941525.67</v>
      </c>
      <c r="U389" s="3">
        <v>-30858</v>
      </c>
      <c r="V389" s="3">
        <v>-939942.83</v>
      </c>
      <c r="W389" s="4">
        <v>0</v>
      </c>
      <c r="X389" s="3">
        <v>-6536.8</v>
      </c>
      <c r="Y389" s="3">
        <v>12126876.25</v>
      </c>
      <c r="Z389" s="3">
        <v>-3490408.75</v>
      </c>
      <c r="AA389" s="3">
        <v>-56780.67</v>
      </c>
      <c r="AB389" s="4">
        <v>0</v>
      </c>
      <c r="AC389" s="3">
        <v>-1463195.5</v>
      </c>
      <c r="AD389" s="3">
        <v>-58</v>
      </c>
      <c r="AE389" s="4">
        <v>0</v>
      </c>
      <c r="AF389" s="4">
        <v>0</v>
      </c>
      <c r="AG389" s="3">
        <v>-2576801</v>
      </c>
      <c r="AH389" s="3">
        <v>193218</v>
      </c>
      <c r="AI389" s="3">
        <v>-88969</v>
      </c>
      <c r="AJ389" s="3">
        <v>-454320</v>
      </c>
      <c r="AK389" s="3">
        <v>-1649666</v>
      </c>
      <c r="AL389" s="3">
        <v>440165</v>
      </c>
      <c r="AM389" s="3">
        <v>-251885</v>
      </c>
      <c r="AN389" s="3">
        <v>-116992</v>
      </c>
      <c r="AO389" s="3">
        <v>-32524</v>
      </c>
      <c r="AP389" s="3">
        <v>-1074480.3</v>
      </c>
      <c r="AQ389" s="3">
        <v>-237265</v>
      </c>
      <c r="AR389" s="3">
        <v>-99513</v>
      </c>
      <c r="AS389" s="3">
        <v>-165614</v>
      </c>
      <c r="AT389" s="3">
        <v>-3443071.75</v>
      </c>
      <c r="AU389" s="3">
        <v>-289413</v>
      </c>
      <c r="AV389" s="3">
        <v>-59453.5</v>
      </c>
      <c r="AW389" s="3">
        <v>-510330</v>
      </c>
      <c r="AX389" s="3">
        <v>-25015</v>
      </c>
      <c r="AY389" s="4">
        <v>0</v>
      </c>
      <c r="AZ389" s="4">
        <v>0</v>
      </c>
      <c r="BA389" s="3">
        <v>-414813</v>
      </c>
      <c r="BB389" s="3">
        <v>-285599.2</v>
      </c>
      <c r="BC389" s="4">
        <v>0</v>
      </c>
      <c r="BD389" s="3">
        <v>-804022</v>
      </c>
      <c r="BE389" s="4">
        <v>0</v>
      </c>
      <c r="BF389" s="3">
        <v>-3941</v>
      </c>
      <c r="BG389" s="3">
        <v>-221941</v>
      </c>
      <c r="BH389" s="3">
        <v>-71654</v>
      </c>
      <c r="BI389" s="3">
        <v>1790513</v>
      </c>
      <c r="BJ389" s="3">
        <v>-398912</v>
      </c>
      <c r="BK389" s="4">
        <v>0</v>
      </c>
      <c r="BL389" s="3">
        <v>-2213217.5</v>
      </c>
      <c r="BM389" s="3">
        <v>700676.39</v>
      </c>
      <c r="BN389" s="3">
        <v>-6661453</v>
      </c>
      <c r="BO389" s="3">
        <v>-6623</v>
      </c>
      <c r="BP389" s="3">
        <v>-163252</v>
      </c>
      <c r="BQ389" s="3">
        <v>-93184</v>
      </c>
      <c r="BR389" s="4">
        <v>0</v>
      </c>
      <c r="BS389" s="4">
        <v>0</v>
      </c>
      <c r="BT389" s="3">
        <v>-4563534.21</v>
      </c>
      <c r="BU389" s="4">
        <v>0</v>
      </c>
      <c r="BV389" s="4">
        <v>0</v>
      </c>
      <c r="BW389" s="3">
        <v>-24100</v>
      </c>
      <c r="BX389" s="3">
        <v>-60395</v>
      </c>
    </row>
    <row r="390" spans="1:76" x14ac:dyDescent="0.25">
      <c r="A390" s="2">
        <v>44834</v>
      </c>
      <c r="B390" t="s">
        <v>779</v>
      </c>
      <c r="C390" t="s">
        <v>780</v>
      </c>
      <c r="D390" s="3">
        <v>7007096.29</v>
      </c>
      <c r="E390" s="3">
        <v>8094</v>
      </c>
      <c r="F390" s="3">
        <v>1303056.8799999999</v>
      </c>
      <c r="G390" s="4">
        <v>0</v>
      </c>
      <c r="H390" s="3">
        <v>296</v>
      </c>
      <c r="I390" s="3">
        <v>432106</v>
      </c>
      <c r="J390" s="3">
        <v>16577875.75</v>
      </c>
      <c r="K390" s="4">
        <v>0</v>
      </c>
      <c r="L390" s="4">
        <v>0</v>
      </c>
      <c r="M390" s="3">
        <v>268199</v>
      </c>
      <c r="N390" s="3">
        <v>327428</v>
      </c>
      <c r="O390" s="3">
        <v>38303.5</v>
      </c>
      <c r="P390" s="3">
        <v>13469794.199999999</v>
      </c>
      <c r="Q390" s="3">
        <v>350</v>
      </c>
      <c r="R390" s="3">
        <v>12412135.15</v>
      </c>
      <c r="S390" s="3">
        <v>14758</v>
      </c>
      <c r="T390" s="3">
        <v>15045150.75</v>
      </c>
      <c r="U390" s="3">
        <v>12632032.9</v>
      </c>
      <c r="V390" s="3">
        <v>281722.25</v>
      </c>
      <c r="W390" s="4">
        <v>0</v>
      </c>
      <c r="X390" s="4">
        <v>0</v>
      </c>
      <c r="Y390" s="3">
        <v>15830.25</v>
      </c>
      <c r="Z390" s="3">
        <v>80</v>
      </c>
      <c r="AA390" s="4">
        <v>0</v>
      </c>
      <c r="AB390" s="4">
        <v>0</v>
      </c>
      <c r="AC390" s="3">
        <v>5568984</v>
      </c>
      <c r="AD390" s="3">
        <v>107219.5</v>
      </c>
      <c r="AE390" s="4">
        <v>0</v>
      </c>
      <c r="AF390" s="3">
        <v>471031.5</v>
      </c>
      <c r="AG390" s="3">
        <v>26445754</v>
      </c>
      <c r="AH390" s="3">
        <v>15882356</v>
      </c>
      <c r="AI390" s="3">
        <v>8921561</v>
      </c>
      <c r="AJ390" s="3">
        <v>14460801</v>
      </c>
      <c r="AK390" s="3">
        <v>19088471.370000001</v>
      </c>
      <c r="AL390" s="3">
        <v>13790177</v>
      </c>
      <c r="AM390" s="3">
        <v>14466567</v>
      </c>
      <c r="AN390" s="3">
        <v>20012526.5</v>
      </c>
      <c r="AO390" s="3">
        <v>16153421</v>
      </c>
      <c r="AP390" s="3">
        <v>18608062.41</v>
      </c>
      <c r="AQ390" s="3">
        <v>12425953</v>
      </c>
      <c r="AR390" s="3">
        <v>2381467.25</v>
      </c>
      <c r="AS390" s="3">
        <v>5968445.3600000003</v>
      </c>
      <c r="AT390" s="3">
        <v>3074397.5</v>
      </c>
      <c r="AU390" s="3">
        <v>2608897.75</v>
      </c>
      <c r="AV390" s="3">
        <v>348885</v>
      </c>
      <c r="AW390" s="3">
        <v>5032343.75</v>
      </c>
      <c r="AX390" s="3">
        <v>6635337</v>
      </c>
      <c r="AY390" s="3">
        <v>6352104</v>
      </c>
      <c r="AZ390" s="4">
        <v>0</v>
      </c>
      <c r="BA390" s="3">
        <v>5016960.3499999996</v>
      </c>
      <c r="BB390" s="3">
        <v>3969082.75</v>
      </c>
      <c r="BC390" s="3">
        <v>425462.75</v>
      </c>
      <c r="BD390" s="3">
        <v>978398.25</v>
      </c>
      <c r="BE390" s="4">
        <v>0</v>
      </c>
      <c r="BF390" s="3">
        <v>6639230.1600000001</v>
      </c>
      <c r="BG390" s="3">
        <v>8917477.9499999993</v>
      </c>
      <c r="BH390" s="3">
        <v>12787621.75</v>
      </c>
      <c r="BI390" s="4">
        <v>0</v>
      </c>
      <c r="BJ390" s="3">
        <v>581893.75</v>
      </c>
      <c r="BK390" s="3">
        <v>4246811.5</v>
      </c>
      <c r="BL390" s="3">
        <v>79760</v>
      </c>
      <c r="BM390" s="3">
        <v>11634222.449999999</v>
      </c>
      <c r="BN390" s="3">
        <v>60143</v>
      </c>
      <c r="BO390" s="3">
        <v>1472506.5</v>
      </c>
      <c r="BP390" s="3">
        <v>878198</v>
      </c>
      <c r="BQ390" s="3">
        <v>259695.06</v>
      </c>
      <c r="BR390" s="4">
        <v>0</v>
      </c>
      <c r="BS390" s="4">
        <v>0</v>
      </c>
      <c r="BT390" s="4">
        <v>0</v>
      </c>
      <c r="BU390" s="4">
        <v>0</v>
      </c>
      <c r="BV390" s="3">
        <v>167683.75</v>
      </c>
      <c r="BW390" s="4">
        <v>0</v>
      </c>
      <c r="BX390" s="3">
        <v>2170494.5</v>
      </c>
    </row>
    <row r="391" spans="1:76" x14ac:dyDescent="0.25">
      <c r="A391" s="2">
        <v>44834</v>
      </c>
      <c r="B391" t="s">
        <v>781</v>
      </c>
      <c r="C391" t="s">
        <v>782</v>
      </c>
      <c r="D391" s="3">
        <v>3878544.33</v>
      </c>
      <c r="E391" s="3">
        <v>4318750</v>
      </c>
      <c r="F391" s="4">
        <v>0</v>
      </c>
      <c r="G391" s="3">
        <v>8682696.9100000001</v>
      </c>
      <c r="H391" s="3">
        <v>15902058</v>
      </c>
      <c r="I391" s="3">
        <v>5258680</v>
      </c>
      <c r="J391" s="3">
        <v>10826870</v>
      </c>
      <c r="K391" s="3">
        <v>2774618.75</v>
      </c>
      <c r="L391" s="3">
        <v>2257883.75</v>
      </c>
      <c r="M391" s="3">
        <v>352469.36</v>
      </c>
      <c r="N391" s="3">
        <v>16860</v>
      </c>
      <c r="O391" s="3">
        <v>1625442</v>
      </c>
      <c r="P391" s="3">
        <v>31363436.09</v>
      </c>
      <c r="Q391" s="3">
        <v>3236410</v>
      </c>
      <c r="R391" s="4">
        <v>0</v>
      </c>
      <c r="S391" s="3">
        <v>2785293</v>
      </c>
      <c r="T391" s="3">
        <v>8693140.5</v>
      </c>
      <c r="U391" s="3">
        <v>23510756</v>
      </c>
      <c r="V391" s="3">
        <v>14007171.08</v>
      </c>
      <c r="W391" s="4">
        <v>0</v>
      </c>
      <c r="X391" s="3">
        <v>7635347.5999999996</v>
      </c>
      <c r="Y391" s="4">
        <v>0</v>
      </c>
      <c r="Z391" s="3">
        <v>25213652.75</v>
      </c>
      <c r="AA391" s="3">
        <v>4021125.48</v>
      </c>
      <c r="AB391" s="3">
        <v>5146307.6100000003</v>
      </c>
      <c r="AC391" s="3">
        <v>4168893.5</v>
      </c>
      <c r="AD391" s="3">
        <v>15073108.5</v>
      </c>
      <c r="AE391" s="3">
        <v>1791112.48</v>
      </c>
      <c r="AF391" s="3">
        <v>2720239.25</v>
      </c>
      <c r="AG391" s="3">
        <v>2813424</v>
      </c>
      <c r="AH391" s="3">
        <v>2536634</v>
      </c>
      <c r="AI391" s="3">
        <v>382158</v>
      </c>
      <c r="AJ391" s="3">
        <v>2617533</v>
      </c>
      <c r="AK391" s="3">
        <v>709857</v>
      </c>
      <c r="AL391" s="3">
        <v>1714449</v>
      </c>
      <c r="AM391" s="3">
        <v>2215642</v>
      </c>
      <c r="AN391" s="3">
        <v>3920252.5</v>
      </c>
      <c r="AO391" s="3">
        <v>7935930</v>
      </c>
      <c r="AP391" s="3">
        <v>2471504.25</v>
      </c>
      <c r="AQ391" s="3">
        <v>1387553.18</v>
      </c>
      <c r="AR391" s="3">
        <v>930526.61</v>
      </c>
      <c r="AS391" s="3">
        <v>5977974</v>
      </c>
      <c r="AT391" s="3">
        <v>221577.5</v>
      </c>
      <c r="AU391" s="3">
        <v>739357.96</v>
      </c>
      <c r="AV391" s="4">
        <v>0</v>
      </c>
      <c r="AW391" s="3">
        <v>12030994.5</v>
      </c>
      <c r="AX391" s="3">
        <v>28934.66</v>
      </c>
      <c r="AY391" s="3">
        <v>2308896</v>
      </c>
      <c r="AZ391" s="3">
        <v>4217085</v>
      </c>
      <c r="BA391" s="3">
        <v>13730498.5</v>
      </c>
      <c r="BB391" s="3">
        <v>53829.5</v>
      </c>
      <c r="BC391" s="3">
        <v>8125602.3200000003</v>
      </c>
      <c r="BD391" s="3">
        <v>54776017.969999999</v>
      </c>
      <c r="BE391" s="3">
        <v>1880744</v>
      </c>
      <c r="BF391" s="3">
        <v>2238573</v>
      </c>
      <c r="BG391" s="3">
        <v>6403795</v>
      </c>
      <c r="BH391" s="3">
        <v>2795432.64</v>
      </c>
      <c r="BI391" s="3">
        <v>4767407.45</v>
      </c>
      <c r="BJ391" s="3">
        <v>8907208.8499999996</v>
      </c>
      <c r="BK391" s="3">
        <v>14300418</v>
      </c>
      <c r="BL391" s="3">
        <v>10203258</v>
      </c>
      <c r="BM391" s="3">
        <v>17166903.829999998</v>
      </c>
      <c r="BN391" s="3">
        <v>601920.68000000005</v>
      </c>
      <c r="BO391" s="3">
        <v>621059</v>
      </c>
      <c r="BP391" s="3">
        <v>894835</v>
      </c>
      <c r="BQ391" s="3">
        <v>3903482</v>
      </c>
      <c r="BR391" s="3">
        <v>6921636.54</v>
      </c>
      <c r="BS391" s="3">
        <v>3043268.46</v>
      </c>
      <c r="BT391" s="3">
        <v>2519570.85</v>
      </c>
      <c r="BU391" s="4">
        <v>0</v>
      </c>
      <c r="BV391" s="3">
        <v>239656</v>
      </c>
      <c r="BW391" s="3">
        <v>5141887</v>
      </c>
      <c r="BX391" s="3">
        <v>1054568</v>
      </c>
    </row>
    <row r="392" spans="1:76" x14ac:dyDescent="0.25">
      <c r="A392" s="2">
        <v>44834</v>
      </c>
      <c r="B392" t="s">
        <v>783</v>
      </c>
      <c r="C392" t="s">
        <v>784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3">
        <v>4269530.01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3">
        <v>5568940.0300000003</v>
      </c>
      <c r="V392" s="4">
        <v>0</v>
      </c>
      <c r="W392" s="4">
        <v>0</v>
      </c>
      <c r="X392" s="4">
        <v>0</v>
      </c>
      <c r="Y392" s="4">
        <v>0</v>
      </c>
      <c r="Z392" s="3">
        <v>3507470</v>
      </c>
      <c r="AA392" s="4">
        <v>0</v>
      </c>
      <c r="AB392" s="3">
        <v>5774110.0300000003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3">
        <v>4754325.4800000004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3">
        <v>5500550.0300000003</v>
      </c>
      <c r="BE392" s="4">
        <v>0</v>
      </c>
      <c r="BF392" s="4">
        <v>0</v>
      </c>
      <c r="BG392" s="4">
        <v>0</v>
      </c>
      <c r="BH392" s="4">
        <v>0</v>
      </c>
      <c r="BI392" s="3">
        <v>70203.289999999994</v>
      </c>
      <c r="BJ392" s="4">
        <v>0</v>
      </c>
      <c r="BK392" s="3">
        <v>5458306.1900000004</v>
      </c>
      <c r="BL392" s="4">
        <v>0</v>
      </c>
      <c r="BM392" s="4">
        <v>0</v>
      </c>
      <c r="BN392" s="3">
        <v>5041360.0199999996</v>
      </c>
      <c r="BO392" s="4">
        <v>0</v>
      </c>
      <c r="BP392" s="3">
        <v>4135813.7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</row>
    <row r="393" spans="1:76" x14ac:dyDescent="0.25">
      <c r="A393" s="2">
        <v>44834</v>
      </c>
      <c r="B393" t="s">
        <v>785</v>
      </c>
      <c r="C393" t="s">
        <v>786</v>
      </c>
      <c r="D393" s="3">
        <v>3786962.52</v>
      </c>
      <c r="E393" s="3">
        <v>22441511.399999999</v>
      </c>
      <c r="F393" s="3">
        <v>8671034.6799999997</v>
      </c>
      <c r="G393" s="3">
        <v>6159000</v>
      </c>
      <c r="H393" s="3">
        <v>32494054</v>
      </c>
      <c r="I393" s="3">
        <v>19628778.559999999</v>
      </c>
      <c r="J393" s="3">
        <v>8791000</v>
      </c>
      <c r="K393" s="3">
        <v>821820</v>
      </c>
      <c r="L393" s="3">
        <v>11025591</v>
      </c>
      <c r="M393" s="3">
        <v>12827423</v>
      </c>
      <c r="N393" s="3">
        <v>4029477</v>
      </c>
      <c r="O393" s="3">
        <v>3214055.3</v>
      </c>
      <c r="P393" s="3">
        <v>20445074.18</v>
      </c>
      <c r="Q393" s="3">
        <v>5000</v>
      </c>
      <c r="R393" s="3">
        <v>17353141.489999998</v>
      </c>
      <c r="S393" s="3">
        <v>10000</v>
      </c>
      <c r="T393" s="3">
        <v>7428204.0099999998</v>
      </c>
      <c r="U393" s="3">
        <v>4060152.35</v>
      </c>
      <c r="V393" s="3">
        <v>15943474.92</v>
      </c>
      <c r="W393" s="3">
        <v>4955856.5199999996</v>
      </c>
      <c r="X393" s="3">
        <v>6424052.1299999999</v>
      </c>
      <c r="Y393" s="3">
        <v>11203033.34</v>
      </c>
      <c r="Z393" s="3">
        <v>7454279.5300000003</v>
      </c>
      <c r="AA393" s="3">
        <v>2398145.39</v>
      </c>
      <c r="AB393" s="3">
        <v>20105154.359999999</v>
      </c>
      <c r="AC393" s="3">
        <v>5000000</v>
      </c>
      <c r="AD393" s="3">
        <v>4046445.11</v>
      </c>
      <c r="AE393" s="3">
        <v>1035451.87</v>
      </c>
      <c r="AF393" s="3">
        <v>2020572.68</v>
      </c>
      <c r="AG393" s="3">
        <v>5838589.1399999997</v>
      </c>
      <c r="AH393" s="3">
        <v>2865872.55</v>
      </c>
      <c r="AI393" s="3">
        <v>1048228.75</v>
      </c>
      <c r="AJ393" s="3">
        <v>682631</v>
      </c>
      <c r="AK393" s="3">
        <v>3125397.85</v>
      </c>
      <c r="AL393" s="3">
        <v>515000</v>
      </c>
      <c r="AM393" s="3">
        <v>232855.92</v>
      </c>
      <c r="AN393" s="3">
        <v>1107674.4099999999</v>
      </c>
      <c r="AO393" s="3">
        <v>2135598.89</v>
      </c>
      <c r="AP393" s="3">
        <v>1200982.3899999999</v>
      </c>
      <c r="AQ393" s="3">
        <v>55000</v>
      </c>
      <c r="AR393" s="3">
        <v>132200</v>
      </c>
      <c r="AS393" s="3">
        <v>157380</v>
      </c>
      <c r="AT393" s="3">
        <v>1935237.1200000001</v>
      </c>
      <c r="AU393" s="3">
        <v>2242312.91</v>
      </c>
      <c r="AV393" s="3">
        <v>120000</v>
      </c>
      <c r="AW393" s="3">
        <v>2510000</v>
      </c>
      <c r="AX393" s="3">
        <v>9258999.5199999996</v>
      </c>
      <c r="AY393" s="3">
        <v>4760827.47</v>
      </c>
      <c r="AZ393" s="3">
        <v>6729620.3399999999</v>
      </c>
      <c r="BA393" s="3">
        <v>3711406.53</v>
      </c>
      <c r="BB393" s="3">
        <v>2120405.08</v>
      </c>
      <c r="BC393" s="3">
        <v>2833400.08</v>
      </c>
      <c r="BD393" s="3">
        <v>3160000</v>
      </c>
      <c r="BE393" s="3">
        <v>1022867.93</v>
      </c>
      <c r="BF393" s="3">
        <v>4000000</v>
      </c>
      <c r="BG393" s="3">
        <v>1005000</v>
      </c>
      <c r="BH393" s="3">
        <v>2573140</v>
      </c>
      <c r="BI393" s="3">
        <v>7000000</v>
      </c>
      <c r="BJ393" s="3">
        <v>20000</v>
      </c>
      <c r="BK393" s="3">
        <v>1138201.8999999999</v>
      </c>
      <c r="BL393" s="3">
        <v>8358244.04</v>
      </c>
      <c r="BM393" s="3">
        <v>3910304.93</v>
      </c>
      <c r="BN393" s="3">
        <v>14281333.58</v>
      </c>
      <c r="BO393" s="3">
        <v>1318873.42</v>
      </c>
      <c r="BP393" s="3">
        <v>537472.72</v>
      </c>
      <c r="BQ393" s="3">
        <v>4025000</v>
      </c>
      <c r="BR393" s="3">
        <v>1713092.3</v>
      </c>
      <c r="BS393" s="3">
        <v>118746</v>
      </c>
      <c r="BT393" s="3">
        <v>3214093.76</v>
      </c>
      <c r="BU393" s="3">
        <v>3244962.41</v>
      </c>
      <c r="BV393" s="3">
        <v>293850.42</v>
      </c>
      <c r="BW393" s="3">
        <v>3690776.09</v>
      </c>
      <c r="BX393" s="3">
        <v>5451651.6200000001</v>
      </c>
    </row>
    <row r="394" spans="1:76" x14ac:dyDescent="0.25">
      <c r="A394" s="2">
        <v>44834</v>
      </c>
      <c r="B394" t="s">
        <v>787</v>
      </c>
      <c r="C394" t="s">
        <v>788</v>
      </c>
      <c r="D394" s="3">
        <v>86319704.370000005</v>
      </c>
      <c r="E394" s="3">
        <v>13465037.92</v>
      </c>
      <c r="F394" s="3">
        <v>282893157.57999998</v>
      </c>
      <c r="G394" s="3">
        <v>36297742.640000001</v>
      </c>
      <c r="H394" s="3">
        <v>33643507.549999997</v>
      </c>
      <c r="I394" s="3">
        <v>19349729</v>
      </c>
      <c r="J394" s="3">
        <v>12477627.25</v>
      </c>
      <c r="K394" s="3">
        <v>38649375.270000003</v>
      </c>
      <c r="L394" s="3">
        <v>10111503.66</v>
      </c>
      <c r="M394" s="3">
        <v>20608628.670000002</v>
      </c>
      <c r="N394" s="3">
        <v>3422009.71</v>
      </c>
      <c r="O394" s="3">
        <v>1020451.54</v>
      </c>
      <c r="P394" s="3">
        <v>22748509.25</v>
      </c>
      <c r="Q394" s="3">
        <v>2384843.65</v>
      </c>
      <c r="R394" s="3">
        <v>20329626.050000001</v>
      </c>
      <c r="S394" s="3">
        <v>2003981</v>
      </c>
      <c r="T394" s="3">
        <v>3077324</v>
      </c>
      <c r="U394" s="3">
        <v>7902701</v>
      </c>
      <c r="V394" s="3">
        <v>4476166.5999999996</v>
      </c>
      <c r="W394" s="3">
        <v>1302622.5</v>
      </c>
      <c r="X394" s="3">
        <v>1940527.54</v>
      </c>
      <c r="Y394" s="3">
        <v>2631943.5</v>
      </c>
      <c r="Z394" s="3">
        <v>4200311.75</v>
      </c>
      <c r="AA394" s="3">
        <v>2828751.08</v>
      </c>
      <c r="AB394" s="3">
        <v>3644736.44</v>
      </c>
      <c r="AC394" s="3">
        <v>6784914.7999999998</v>
      </c>
      <c r="AD394" s="3">
        <v>883752.86</v>
      </c>
      <c r="AE394" s="3">
        <v>4769432.75</v>
      </c>
      <c r="AF394" s="3">
        <v>3508808.05</v>
      </c>
      <c r="AG394" s="3">
        <v>5825553.4299999997</v>
      </c>
      <c r="AH394" s="3">
        <v>877370</v>
      </c>
      <c r="AI394" s="3">
        <v>1706159</v>
      </c>
      <c r="AJ394" s="3">
        <v>3992868</v>
      </c>
      <c r="AK394" s="3">
        <v>3327300.55</v>
      </c>
      <c r="AL394" s="3">
        <v>5404865.25</v>
      </c>
      <c r="AM394" s="3">
        <v>1246272.5</v>
      </c>
      <c r="AN394" s="3">
        <v>1245772.3799999999</v>
      </c>
      <c r="AO394" s="3">
        <v>1950410.5</v>
      </c>
      <c r="AP394" s="3">
        <v>4136126.3</v>
      </c>
      <c r="AQ394" s="3">
        <v>3045588</v>
      </c>
      <c r="AR394" s="3">
        <v>739467.33</v>
      </c>
      <c r="AS394" s="3">
        <v>1165275.8</v>
      </c>
      <c r="AT394" s="3">
        <v>4141681.5</v>
      </c>
      <c r="AU394" s="3">
        <v>229132</v>
      </c>
      <c r="AV394" s="3">
        <v>401372.25</v>
      </c>
      <c r="AW394" s="3">
        <v>3849410.75</v>
      </c>
      <c r="AX394" s="3">
        <v>174227</v>
      </c>
      <c r="AY394" s="3">
        <v>3565657.75</v>
      </c>
      <c r="AZ394" s="3">
        <v>7775369</v>
      </c>
      <c r="BA394" s="3">
        <v>1584335.8</v>
      </c>
      <c r="BB394" s="3">
        <v>8604568.1500000004</v>
      </c>
      <c r="BC394" s="3">
        <v>5345958.66</v>
      </c>
      <c r="BD394" s="3">
        <v>10273167</v>
      </c>
      <c r="BE394" s="3">
        <v>108886.04</v>
      </c>
      <c r="BF394" s="3">
        <v>1267870</v>
      </c>
      <c r="BG394" s="3">
        <v>796295</v>
      </c>
      <c r="BH394" s="3">
        <v>776165.72</v>
      </c>
      <c r="BI394" s="3">
        <v>482459.61</v>
      </c>
      <c r="BJ394" s="3">
        <v>329217.19</v>
      </c>
      <c r="BK394" s="3">
        <v>697764</v>
      </c>
      <c r="BL394" s="3">
        <v>3700783.3</v>
      </c>
      <c r="BM394" s="3">
        <v>2656440.85</v>
      </c>
      <c r="BN394" s="3">
        <v>23179344.050000001</v>
      </c>
      <c r="BO394" s="3">
        <v>148421</v>
      </c>
      <c r="BP394" s="3">
        <v>1191382</v>
      </c>
      <c r="BQ394" s="3">
        <v>2858073.81</v>
      </c>
      <c r="BR394" s="3">
        <v>1004583.84</v>
      </c>
      <c r="BS394" s="3">
        <v>914998</v>
      </c>
      <c r="BT394" s="3">
        <v>854109.15</v>
      </c>
      <c r="BU394" s="3">
        <v>717275.77</v>
      </c>
      <c r="BV394" s="3">
        <v>1204094</v>
      </c>
      <c r="BW394" s="3">
        <v>1865946.5</v>
      </c>
      <c r="BX394" s="3">
        <v>158748.25</v>
      </c>
    </row>
    <row r="395" spans="1:76" x14ac:dyDescent="0.25">
      <c r="A395" s="2">
        <v>44834</v>
      </c>
      <c r="B395" t="s">
        <v>789</v>
      </c>
      <c r="C395" t="s">
        <v>790</v>
      </c>
      <c r="D395" s="3">
        <v>34973950.640000001</v>
      </c>
      <c r="E395" s="3">
        <v>191582046.77000001</v>
      </c>
      <c r="F395" s="3">
        <v>136299040.96000001</v>
      </c>
      <c r="G395" s="3">
        <v>47266820.560000002</v>
      </c>
      <c r="H395" s="3">
        <v>42499678.659999996</v>
      </c>
      <c r="I395" s="3">
        <v>8198998.7999999998</v>
      </c>
      <c r="J395" s="3">
        <v>38427447.229999997</v>
      </c>
      <c r="K395" s="3">
        <v>22947131.510000002</v>
      </c>
      <c r="L395" s="3">
        <v>23033723.870000001</v>
      </c>
      <c r="M395" s="3">
        <v>29514530.789999999</v>
      </c>
      <c r="N395" s="3">
        <v>623708.30000000005</v>
      </c>
      <c r="O395" s="3">
        <v>2217625.02</v>
      </c>
      <c r="P395" s="4">
        <v>0</v>
      </c>
      <c r="Q395" s="3">
        <v>-654219.22</v>
      </c>
      <c r="R395" s="3">
        <v>23362322.52</v>
      </c>
      <c r="S395" s="3">
        <v>75321.33</v>
      </c>
      <c r="T395" s="3">
        <v>4440899.75</v>
      </c>
      <c r="U395" s="3">
        <v>11003004.07</v>
      </c>
      <c r="V395" s="3">
        <v>5009768.33</v>
      </c>
      <c r="W395" s="3">
        <v>809046</v>
      </c>
      <c r="X395" s="4">
        <v>0</v>
      </c>
      <c r="Y395" s="4">
        <v>0</v>
      </c>
      <c r="Z395" s="3">
        <v>8916075.1899999995</v>
      </c>
      <c r="AA395" s="3">
        <v>2956242</v>
      </c>
      <c r="AB395" s="3">
        <v>23856675</v>
      </c>
      <c r="AC395" s="3">
        <v>66115</v>
      </c>
      <c r="AD395" s="3">
        <v>71936.039999999994</v>
      </c>
      <c r="AE395" s="3">
        <v>2176261.77</v>
      </c>
      <c r="AF395" s="3">
        <v>2787456.25</v>
      </c>
      <c r="AG395" s="3">
        <v>193915.48</v>
      </c>
      <c r="AH395" s="3">
        <v>36431.03</v>
      </c>
      <c r="AI395" s="3">
        <v>39510</v>
      </c>
      <c r="AJ395" s="3">
        <v>500</v>
      </c>
      <c r="AK395" s="3">
        <v>1492378.55</v>
      </c>
      <c r="AL395" s="3">
        <v>1506778.25</v>
      </c>
      <c r="AM395" s="3">
        <v>74418.7</v>
      </c>
      <c r="AN395" s="3">
        <v>601472</v>
      </c>
      <c r="AO395" s="3">
        <v>225827.39</v>
      </c>
      <c r="AP395" s="3">
        <v>591460.47</v>
      </c>
      <c r="AQ395" s="3">
        <v>444582.25</v>
      </c>
      <c r="AR395" s="3">
        <v>37380.89</v>
      </c>
      <c r="AS395" s="3">
        <v>33724.04</v>
      </c>
      <c r="AT395" s="3">
        <v>171759</v>
      </c>
      <c r="AU395" s="3">
        <v>68862</v>
      </c>
      <c r="AV395" s="3">
        <v>67335</v>
      </c>
      <c r="AW395" s="3">
        <v>5308745</v>
      </c>
      <c r="AX395" s="4">
        <v>0</v>
      </c>
      <c r="AY395" s="3">
        <v>15224294</v>
      </c>
      <c r="AZ395" s="3">
        <v>3190186</v>
      </c>
      <c r="BA395" s="3">
        <v>10189797.699999999</v>
      </c>
      <c r="BB395" s="4">
        <v>0</v>
      </c>
      <c r="BC395" s="3">
        <v>6434069</v>
      </c>
      <c r="BD395" s="3">
        <v>24421736.879999999</v>
      </c>
      <c r="BE395" s="3">
        <v>4019967</v>
      </c>
      <c r="BF395" s="3">
        <v>390185</v>
      </c>
      <c r="BG395" s="3">
        <v>379709.96</v>
      </c>
      <c r="BH395" s="4">
        <v>0</v>
      </c>
      <c r="BI395" s="3">
        <v>5417</v>
      </c>
      <c r="BJ395" s="3">
        <v>2875411.25</v>
      </c>
      <c r="BK395" s="3">
        <v>1085958.32</v>
      </c>
      <c r="BL395" s="3">
        <v>4991757.45</v>
      </c>
      <c r="BM395" s="3">
        <v>1421389.56</v>
      </c>
      <c r="BN395" s="3">
        <v>3164</v>
      </c>
      <c r="BO395" s="3">
        <v>107786</v>
      </c>
      <c r="BP395" s="3">
        <v>138957.25</v>
      </c>
      <c r="BQ395" s="3">
        <v>1888439.24</v>
      </c>
      <c r="BR395" s="3">
        <v>3291477.62</v>
      </c>
      <c r="BS395" s="3">
        <v>2785142</v>
      </c>
      <c r="BT395" s="3">
        <v>411557.35</v>
      </c>
      <c r="BU395" s="3">
        <v>83390.289999999994</v>
      </c>
      <c r="BV395" s="3">
        <v>229045</v>
      </c>
      <c r="BW395" s="3">
        <v>1812190</v>
      </c>
      <c r="BX395" s="3">
        <v>86799.75</v>
      </c>
    </row>
    <row r="396" spans="1:76" x14ac:dyDescent="0.25">
      <c r="A396" s="2">
        <v>44834</v>
      </c>
      <c r="B396" t="s">
        <v>791</v>
      </c>
      <c r="C396" t="s">
        <v>792</v>
      </c>
      <c r="D396" s="4">
        <v>0</v>
      </c>
      <c r="E396" s="4">
        <v>0</v>
      </c>
      <c r="F396" s="4">
        <v>0</v>
      </c>
      <c r="G396" s="3">
        <v>-27227305.960000001</v>
      </c>
      <c r="H396" s="4">
        <v>0</v>
      </c>
      <c r="I396" s="3">
        <v>-1292354.76</v>
      </c>
      <c r="J396" s="4">
        <v>0</v>
      </c>
      <c r="K396" s="4">
        <v>0</v>
      </c>
      <c r="L396" s="3">
        <v>-1299220</v>
      </c>
      <c r="M396" s="4">
        <v>0</v>
      </c>
      <c r="N396" s="3">
        <v>-386763.01</v>
      </c>
      <c r="O396" s="3">
        <v>-1019569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3">
        <v>-520787.29</v>
      </c>
      <c r="W396" s="4">
        <v>0</v>
      </c>
      <c r="X396" s="4">
        <v>0</v>
      </c>
      <c r="Y396" s="4">
        <v>0</v>
      </c>
      <c r="Z396" s="3">
        <v>13141</v>
      </c>
      <c r="AA396" s="4">
        <v>0</v>
      </c>
      <c r="AB396" s="4">
        <v>0</v>
      </c>
      <c r="AC396" s="3">
        <v>-7359.65</v>
      </c>
      <c r="AD396" s="4">
        <v>0</v>
      </c>
      <c r="AE396" s="3">
        <v>-47253402.759999998</v>
      </c>
      <c r="AF396" s="4">
        <v>0</v>
      </c>
      <c r="AG396" s="3">
        <v>-6988.51</v>
      </c>
      <c r="AH396" s="4">
        <v>0</v>
      </c>
      <c r="AI396" s="4">
        <v>0</v>
      </c>
      <c r="AJ396" s="3">
        <v>-17001</v>
      </c>
      <c r="AK396" s="4">
        <v>0</v>
      </c>
      <c r="AL396" s="3">
        <v>-565272.22</v>
      </c>
      <c r="AM396" s="4">
        <v>0</v>
      </c>
      <c r="AN396" s="3">
        <v>-4653.67</v>
      </c>
      <c r="AO396" s="4">
        <v>0</v>
      </c>
      <c r="AP396" s="4">
        <v>0</v>
      </c>
      <c r="AQ396" s="3">
        <v>-10604.28</v>
      </c>
      <c r="AR396" s="4">
        <v>0</v>
      </c>
      <c r="AS396" s="4">
        <v>0</v>
      </c>
      <c r="AT396" s="3">
        <v>-23483.75</v>
      </c>
      <c r="AU396" s="4">
        <v>0</v>
      </c>
      <c r="AV396" s="3">
        <v>-7130.75</v>
      </c>
      <c r="AW396" s="3">
        <v>-1353188.72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3">
        <v>-169050</v>
      </c>
      <c r="BE396" s="4">
        <v>0</v>
      </c>
      <c r="BF396" s="4">
        <v>0</v>
      </c>
      <c r="BG396" s="3">
        <v>-306576.92</v>
      </c>
      <c r="BH396" s="3">
        <v>-723</v>
      </c>
      <c r="BI396" s="3">
        <v>-224684.6</v>
      </c>
      <c r="BJ396" s="3">
        <v>-31381.38</v>
      </c>
      <c r="BK396" s="4">
        <v>0</v>
      </c>
      <c r="BL396" s="3">
        <v>-2465156.2000000002</v>
      </c>
      <c r="BM396" s="3">
        <v>-266021.51</v>
      </c>
      <c r="BN396" s="3">
        <v>-211220.13</v>
      </c>
      <c r="BO396" s="4">
        <v>0</v>
      </c>
      <c r="BP396" s="3">
        <v>-21632.75</v>
      </c>
      <c r="BQ396" s="3">
        <v>-1898208.98</v>
      </c>
      <c r="BR396" s="4">
        <v>0</v>
      </c>
      <c r="BS396" s="3">
        <v>4870</v>
      </c>
      <c r="BT396" s="4">
        <v>0</v>
      </c>
      <c r="BU396" s="3">
        <v>-8590</v>
      </c>
      <c r="BV396" s="4">
        <v>0</v>
      </c>
      <c r="BW396" s="3">
        <v>-3647.75</v>
      </c>
      <c r="BX396" s="3">
        <v>-100</v>
      </c>
    </row>
    <row r="397" spans="1:76" x14ac:dyDescent="0.25">
      <c r="A397" s="2">
        <v>44834</v>
      </c>
      <c r="B397" t="s">
        <v>793</v>
      </c>
      <c r="C397" t="s">
        <v>794</v>
      </c>
      <c r="D397" s="4">
        <v>0</v>
      </c>
      <c r="E397" s="4">
        <v>0</v>
      </c>
      <c r="F397" s="4">
        <v>0</v>
      </c>
      <c r="G397" s="3">
        <v>264468.05</v>
      </c>
      <c r="H397" s="4">
        <v>0</v>
      </c>
      <c r="I397" s="4">
        <v>0</v>
      </c>
      <c r="J397" s="4">
        <v>0</v>
      </c>
      <c r="K397" s="4">
        <v>0</v>
      </c>
      <c r="L397" s="3">
        <v>-2378063.25</v>
      </c>
      <c r="M397" s="4">
        <v>0</v>
      </c>
      <c r="N397" s="3">
        <v>1596441.24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3">
        <v>322484.73</v>
      </c>
      <c r="W397" s="4">
        <v>0</v>
      </c>
      <c r="X397" s="4">
        <v>0</v>
      </c>
      <c r="Y397" s="4">
        <v>0</v>
      </c>
      <c r="Z397" s="3">
        <v>97622</v>
      </c>
      <c r="AA397" s="4">
        <v>0</v>
      </c>
      <c r="AB397" s="4">
        <v>0</v>
      </c>
      <c r="AC397" s="3">
        <v>6986.42</v>
      </c>
      <c r="AD397" s="3">
        <v>12631.96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1944</v>
      </c>
      <c r="AK397" s="4">
        <v>0</v>
      </c>
      <c r="AL397" s="3">
        <v>161362.6</v>
      </c>
      <c r="AM397" s="3">
        <v>131116.85</v>
      </c>
      <c r="AN397" s="3">
        <v>4180.8</v>
      </c>
      <c r="AO397" s="3">
        <v>1174</v>
      </c>
      <c r="AP397" s="4">
        <v>0</v>
      </c>
      <c r="AQ397" s="3">
        <v>25932.35</v>
      </c>
      <c r="AR397" s="4">
        <v>0</v>
      </c>
      <c r="AS397" s="4">
        <v>0</v>
      </c>
      <c r="AT397" s="3">
        <v>2949.75</v>
      </c>
      <c r="AU397" s="4">
        <v>0</v>
      </c>
      <c r="AV397" s="4">
        <v>0</v>
      </c>
      <c r="AW397" s="3">
        <v>335592.92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3">
        <v>-33925.85</v>
      </c>
      <c r="BK397" s="4">
        <v>0</v>
      </c>
      <c r="BL397" s="3">
        <v>88684.33</v>
      </c>
      <c r="BM397" s="3">
        <v>54926.66</v>
      </c>
      <c r="BN397" s="4">
        <v>0</v>
      </c>
      <c r="BO397" s="4">
        <v>0</v>
      </c>
      <c r="BP397" s="3">
        <v>6000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3">
        <v>-10261.52</v>
      </c>
      <c r="BX397" s="4">
        <v>0</v>
      </c>
    </row>
    <row r="398" spans="1:76" x14ac:dyDescent="0.25">
      <c r="A398" s="2">
        <v>44834</v>
      </c>
      <c r="B398" t="s">
        <v>795</v>
      </c>
      <c r="C398" t="s">
        <v>796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3">
        <v>6678622.5999999996</v>
      </c>
      <c r="AY398" s="3">
        <v>1555909</v>
      </c>
      <c r="AZ398" s="4">
        <v>0</v>
      </c>
      <c r="BA398" s="4">
        <v>0</v>
      </c>
      <c r="BB398" s="3">
        <v>5168398.5</v>
      </c>
      <c r="BC398" s="4">
        <v>0</v>
      </c>
      <c r="BD398" s="4">
        <v>0</v>
      </c>
      <c r="BE398" s="4">
        <v>0</v>
      </c>
      <c r="BF398" s="4">
        <v>0</v>
      </c>
      <c r="BG398" s="3">
        <v>1724.59</v>
      </c>
      <c r="BH398" s="4">
        <v>0</v>
      </c>
      <c r="BI398" s="4">
        <v>0</v>
      </c>
      <c r="BJ398" s="3">
        <v>696129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3">
        <v>944676</v>
      </c>
      <c r="BR398" s="4">
        <v>0</v>
      </c>
      <c r="BS398" s="3">
        <v>4366270.33</v>
      </c>
      <c r="BT398" s="4">
        <v>0</v>
      </c>
      <c r="BU398" s="3">
        <v>499563.78</v>
      </c>
      <c r="BV398" s="4">
        <v>0</v>
      </c>
      <c r="BW398" s="4">
        <v>0</v>
      </c>
      <c r="BX398" s="4">
        <v>0</v>
      </c>
    </row>
    <row r="399" spans="1:76" x14ac:dyDescent="0.25">
      <c r="A399" s="2">
        <v>44834</v>
      </c>
      <c r="B399" t="s">
        <v>797</v>
      </c>
      <c r="C399" t="s">
        <v>798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3">
        <v>2367249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3">
        <v>49776.18</v>
      </c>
      <c r="AA399" s="3">
        <v>133264.78</v>
      </c>
      <c r="AB399" s="3">
        <v>142392.14000000001</v>
      </c>
      <c r="AC399" s="3">
        <v>113218.95</v>
      </c>
      <c r="AD399" s="3">
        <v>470114.89</v>
      </c>
      <c r="AE399" s="3">
        <v>26910.720000000001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3">
        <v>325899</v>
      </c>
      <c r="BK399" s="4">
        <v>0</v>
      </c>
      <c r="BL399" s="3">
        <v>17194.900000000001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3">
        <v>105466.58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</row>
    <row r="400" spans="1:76" x14ac:dyDescent="0.25">
      <c r="A400" s="2">
        <v>44834</v>
      </c>
      <c r="B400" t="s">
        <v>799</v>
      </c>
      <c r="C400" t="s">
        <v>800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3">
        <v>-4563909.37</v>
      </c>
      <c r="AA400" s="4">
        <v>0</v>
      </c>
      <c r="AB400" s="3">
        <v>6262431.3899999997</v>
      </c>
      <c r="AC400" s="4">
        <v>0</v>
      </c>
      <c r="AD400" s="4">
        <v>0</v>
      </c>
      <c r="AE400" s="4">
        <v>0</v>
      </c>
      <c r="AF400" s="3">
        <v>673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3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3">
        <v>-15836550</v>
      </c>
      <c r="BE400" s="4">
        <v>0</v>
      </c>
      <c r="BF400" s="4">
        <v>0</v>
      </c>
      <c r="BG400" s="4">
        <v>0</v>
      </c>
      <c r="BH400" s="4">
        <v>0</v>
      </c>
      <c r="BI400" s="3">
        <v>-1933475</v>
      </c>
      <c r="BJ400" s="3">
        <v>-1450156.31</v>
      </c>
      <c r="BK400" s="4">
        <v>0</v>
      </c>
      <c r="BL400" s="4">
        <v>0</v>
      </c>
      <c r="BM400" s="3">
        <v>-5957189.3099999996</v>
      </c>
      <c r="BN400" s="4">
        <v>0</v>
      </c>
      <c r="BO400" s="4">
        <v>0</v>
      </c>
      <c r="BP400" s="4">
        <v>0</v>
      </c>
      <c r="BQ400" s="4">
        <v>0</v>
      </c>
      <c r="BR400" s="3">
        <v>-6656068</v>
      </c>
      <c r="BS400" s="4">
        <v>0</v>
      </c>
      <c r="BT400" s="4">
        <v>0</v>
      </c>
      <c r="BU400" s="4">
        <v>0</v>
      </c>
      <c r="BV400" s="4">
        <v>0</v>
      </c>
      <c r="BW400" s="3">
        <v>-531860.32999999996</v>
      </c>
      <c r="BX400" s="4">
        <v>0</v>
      </c>
    </row>
    <row r="401" spans="1:76" x14ac:dyDescent="0.25">
      <c r="A401" s="2">
        <v>44834</v>
      </c>
      <c r="B401" t="s">
        <v>801</v>
      </c>
      <c r="C401" t="s">
        <v>802</v>
      </c>
      <c r="D401" s="3">
        <v>-3496812.5</v>
      </c>
      <c r="E401" s="4">
        <v>0</v>
      </c>
      <c r="F401" s="4">
        <v>0</v>
      </c>
      <c r="G401" s="3">
        <v>-10092657.74</v>
      </c>
      <c r="H401" s="4">
        <v>0</v>
      </c>
      <c r="I401" s="3">
        <v>-165856.25</v>
      </c>
      <c r="J401" s="4">
        <v>0</v>
      </c>
      <c r="K401" s="4">
        <v>0</v>
      </c>
      <c r="L401" s="4">
        <v>0</v>
      </c>
      <c r="M401" s="4">
        <v>0</v>
      </c>
      <c r="N401" s="3">
        <v>-357554</v>
      </c>
      <c r="O401" s="4">
        <v>0</v>
      </c>
      <c r="P401" s="3">
        <v>-14582344.1</v>
      </c>
      <c r="Q401" s="3">
        <v>-375733</v>
      </c>
      <c r="R401" s="3">
        <v>-442503.02</v>
      </c>
      <c r="S401" s="3">
        <v>-73081.52</v>
      </c>
      <c r="T401" s="4">
        <v>0</v>
      </c>
      <c r="U401" s="4">
        <v>0</v>
      </c>
      <c r="V401" s="3">
        <v>-277963.11</v>
      </c>
      <c r="W401" s="4">
        <v>0</v>
      </c>
      <c r="X401" s="4">
        <v>0</v>
      </c>
      <c r="Y401" s="3">
        <v>-31990.5</v>
      </c>
      <c r="Z401" s="3">
        <v>-4972890.5</v>
      </c>
      <c r="AA401" s="3">
        <v>-174091.83</v>
      </c>
      <c r="AB401" s="4">
        <v>0</v>
      </c>
      <c r="AC401" s="3">
        <v>-13627</v>
      </c>
      <c r="AD401" s="4">
        <v>0</v>
      </c>
      <c r="AE401" s="4">
        <v>0</v>
      </c>
      <c r="AF401" s="4">
        <v>0</v>
      </c>
      <c r="AG401" s="3">
        <v>-566850.04</v>
      </c>
      <c r="AH401" s="3">
        <v>-68199</v>
      </c>
      <c r="AI401" s="4">
        <v>0</v>
      </c>
      <c r="AJ401" s="3">
        <v>-2021587.25</v>
      </c>
      <c r="AK401" s="3">
        <v>-442610.7</v>
      </c>
      <c r="AL401" s="3">
        <v>-1669644.13</v>
      </c>
      <c r="AM401" s="3">
        <v>-39072</v>
      </c>
      <c r="AN401" s="3">
        <v>-53485.5</v>
      </c>
      <c r="AO401" s="3">
        <v>-491512</v>
      </c>
      <c r="AP401" s="4">
        <v>0</v>
      </c>
      <c r="AQ401" s="3">
        <v>-479671.25</v>
      </c>
      <c r="AR401" s="4">
        <v>0</v>
      </c>
      <c r="AS401" s="3">
        <v>-30919</v>
      </c>
      <c r="AT401" s="3">
        <v>-1021548</v>
      </c>
      <c r="AU401" s="3">
        <v>-500</v>
      </c>
      <c r="AV401" s="3">
        <v>-2421.25</v>
      </c>
      <c r="AW401" s="3">
        <v>-712852.45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3">
        <v>-1380</v>
      </c>
      <c r="BK401" s="4">
        <v>0</v>
      </c>
      <c r="BL401" s="3">
        <v>-300857.75</v>
      </c>
      <c r="BM401" s="3">
        <v>-181815.47</v>
      </c>
      <c r="BN401" s="3">
        <v>-116992.68</v>
      </c>
      <c r="BO401" s="4">
        <v>0</v>
      </c>
      <c r="BP401" s="3">
        <v>-877017.85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3">
        <v>-59675.75</v>
      </c>
      <c r="BX401" s="4">
        <v>0</v>
      </c>
    </row>
    <row r="402" spans="1:76" x14ac:dyDescent="0.25">
      <c r="A402" s="2">
        <v>44834</v>
      </c>
      <c r="B402" t="s">
        <v>803</v>
      </c>
      <c r="C402" t="s">
        <v>804</v>
      </c>
      <c r="D402" s="3">
        <v>5226858.78</v>
      </c>
      <c r="E402" s="4">
        <v>0</v>
      </c>
      <c r="F402" s="4">
        <v>0</v>
      </c>
      <c r="G402" s="3">
        <v>28153.65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3">
        <v>53704.4</v>
      </c>
      <c r="S402" s="3">
        <v>21309.8</v>
      </c>
      <c r="T402" s="4">
        <v>0</v>
      </c>
      <c r="U402" s="4">
        <v>0</v>
      </c>
      <c r="V402" s="3">
        <v>68739.240000000005</v>
      </c>
      <c r="W402" s="4">
        <v>0</v>
      </c>
      <c r="X402" s="4">
        <v>0</v>
      </c>
      <c r="Y402" s="4">
        <v>0</v>
      </c>
      <c r="Z402" s="3">
        <v>85739.75</v>
      </c>
      <c r="AA402" s="4">
        <v>0</v>
      </c>
      <c r="AB402" s="4">
        <v>0</v>
      </c>
      <c r="AC402" s="3">
        <v>312139.75</v>
      </c>
      <c r="AD402" s="4">
        <v>0</v>
      </c>
      <c r="AE402" s="4">
        <v>0</v>
      </c>
      <c r="AF402" s="4">
        <v>0</v>
      </c>
      <c r="AG402" s="3">
        <v>12756.6</v>
      </c>
      <c r="AH402" s="3">
        <v>1000</v>
      </c>
      <c r="AI402" s="4">
        <v>0</v>
      </c>
      <c r="AJ402" s="3">
        <v>2567</v>
      </c>
      <c r="AK402" s="4">
        <v>0</v>
      </c>
      <c r="AL402" s="3">
        <v>203121</v>
      </c>
      <c r="AM402" s="3">
        <v>1399</v>
      </c>
      <c r="AN402" s="3">
        <v>36240</v>
      </c>
      <c r="AO402" s="3">
        <v>11391</v>
      </c>
      <c r="AP402" s="4">
        <v>0</v>
      </c>
      <c r="AQ402" s="3">
        <v>55660.5</v>
      </c>
      <c r="AR402" s="4">
        <v>0</v>
      </c>
      <c r="AS402" s="4">
        <v>0</v>
      </c>
      <c r="AT402" s="3">
        <v>153769.75</v>
      </c>
      <c r="AU402" s="3">
        <v>952</v>
      </c>
      <c r="AV402" s="4">
        <v>0</v>
      </c>
      <c r="AW402" s="3">
        <v>11911.49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3">
        <v>-10680</v>
      </c>
      <c r="BK402" s="4">
        <v>0</v>
      </c>
      <c r="BL402" s="3">
        <v>20019.75</v>
      </c>
      <c r="BM402" s="4">
        <v>0</v>
      </c>
      <c r="BN402" s="3">
        <v>358423</v>
      </c>
      <c r="BO402" s="4">
        <v>0</v>
      </c>
      <c r="BP402" s="3">
        <v>6214.75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3">
        <v>25470.55</v>
      </c>
      <c r="BW402" s="4">
        <v>0</v>
      </c>
      <c r="BX402" s="4">
        <v>0</v>
      </c>
    </row>
    <row r="403" spans="1:76" x14ac:dyDescent="0.25">
      <c r="A403" s="2">
        <v>44834</v>
      </c>
      <c r="B403" t="s">
        <v>805</v>
      </c>
      <c r="C403" t="s">
        <v>806</v>
      </c>
      <c r="D403" s="4">
        <v>0</v>
      </c>
      <c r="E403" s="4">
        <v>0</v>
      </c>
      <c r="F403" s="3">
        <v>78943569.5</v>
      </c>
      <c r="G403" s="3">
        <v>728452.2</v>
      </c>
      <c r="H403" s="4">
        <v>0</v>
      </c>
      <c r="I403" s="4">
        <v>0</v>
      </c>
      <c r="J403" s="4">
        <v>0</v>
      </c>
      <c r="K403" s="3">
        <v>22430.75</v>
      </c>
      <c r="L403" s="3">
        <v>21030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3">
        <v>1858271.1</v>
      </c>
      <c r="S403" s="4">
        <v>0</v>
      </c>
      <c r="T403" s="4">
        <v>0</v>
      </c>
      <c r="U403" s="4">
        <v>0</v>
      </c>
      <c r="V403" s="4">
        <v>0</v>
      </c>
      <c r="W403" s="3">
        <v>700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3">
        <v>9800</v>
      </c>
      <c r="AS403" s="4">
        <v>0</v>
      </c>
      <c r="AT403" s="4">
        <v>0</v>
      </c>
      <c r="AU403" s="3">
        <v>4814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3">
        <v>67868.5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3">
        <v>61765</v>
      </c>
      <c r="BS403" s="4">
        <v>0</v>
      </c>
      <c r="BT403" s="4">
        <v>0</v>
      </c>
      <c r="BU403" s="4">
        <v>0</v>
      </c>
      <c r="BV403" s="3">
        <v>500</v>
      </c>
      <c r="BW403" s="4">
        <v>0</v>
      </c>
      <c r="BX403" s="4">
        <v>0</v>
      </c>
    </row>
    <row r="404" spans="1:76" x14ac:dyDescent="0.25">
      <c r="A404" s="2">
        <v>44834</v>
      </c>
      <c r="B404" t="s">
        <v>807</v>
      </c>
      <c r="C404" t="s">
        <v>808</v>
      </c>
      <c r="D404" s="4">
        <v>0</v>
      </c>
      <c r="E404" s="3">
        <v>-91758206.280000001</v>
      </c>
      <c r="F404" s="3">
        <v>-72008207.340000004</v>
      </c>
      <c r="G404" s="3">
        <v>-35570183.460000001</v>
      </c>
      <c r="H404" s="3">
        <v>-117179236.42</v>
      </c>
      <c r="I404" s="3">
        <v>-64616427.020000003</v>
      </c>
      <c r="J404" s="3">
        <v>-91624770.409999996</v>
      </c>
      <c r="K404" s="3">
        <v>-42924587.710000001</v>
      </c>
      <c r="L404" s="3">
        <v>-17381599.859999999</v>
      </c>
      <c r="M404" s="3">
        <v>-44857356.82</v>
      </c>
      <c r="N404" s="3">
        <v>-31654025.699999999</v>
      </c>
      <c r="O404" s="3">
        <v>-27797939.5</v>
      </c>
      <c r="P404" s="3">
        <v>-38942840.899999999</v>
      </c>
      <c r="Q404" s="3">
        <v>-17644448.969999999</v>
      </c>
      <c r="R404" s="3">
        <v>-66747128.039999999</v>
      </c>
      <c r="S404" s="3">
        <v>-17429472.899999999</v>
      </c>
      <c r="T404" s="3">
        <v>-32706378.879999999</v>
      </c>
      <c r="U404" s="3">
        <v>-47496566.18</v>
      </c>
      <c r="V404" s="3">
        <v>-54964401.920000002</v>
      </c>
      <c r="W404" s="3">
        <v>-5468604.6299999999</v>
      </c>
      <c r="X404" s="3">
        <v>-36105139.710000001</v>
      </c>
      <c r="Y404" s="3">
        <v>-25538326.32</v>
      </c>
      <c r="Z404" s="3">
        <v>-38325530.259999998</v>
      </c>
      <c r="AA404" s="3">
        <v>-28995685.59</v>
      </c>
      <c r="AB404" s="3">
        <v>-47271166.200000003</v>
      </c>
      <c r="AC404" s="3">
        <v>-19967644.48</v>
      </c>
      <c r="AD404" s="3">
        <v>-29841929.98</v>
      </c>
      <c r="AE404" s="3">
        <v>-21857194.16</v>
      </c>
      <c r="AF404" s="3">
        <v>-18500463.98</v>
      </c>
      <c r="AG404" s="3">
        <v>-27163990.649999999</v>
      </c>
      <c r="AH404" s="3">
        <v>-17484000.710000001</v>
      </c>
      <c r="AI404" s="3">
        <v>-14145012.970000001</v>
      </c>
      <c r="AJ404" s="3">
        <v>-14657605.74</v>
      </c>
      <c r="AK404" s="3">
        <v>-22603331.010000002</v>
      </c>
      <c r="AL404" s="3">
        <v>-19313453.309999999</v>
      </c>
      <c r="AM404" s="3">
        <v>-17471346.210000001</v>
      </c>
      <c r="AN404" s="3">
        <v>-28482577</v>
      </c>
      <c r="AO404" s="3">
        <v>-17820676.23</v>
      </c>
      <c r="AP404" s="3">
        <v>-17565945.77</v>
      </c>
      <c r="AQ404" s="3">
        <v>-17067917.510000002</v>
      </c>
      <c r="AR404" s="3">
        <v>-20740847.010000002</v>
      </c>
      <c r="AS404" s="3">
        <v>-25702966.890000001</v>
      </c>
      <c r="AT404" s="3">
        <v>-21008979.899999999</v>
      </c>
      <c r="AU404" s="3">
        <v>-21891196.640000001</v>
      </c>
      <c r="AV404" s="3">
        <v>-4045690.66</v>
      </c>
      <c r="AW404" s="3">
        <v>-24450535.809999999</v>
      </c>
      <c r="AX404" s="3">
        <v>-38286504.979999997</v>
      </c>
      <c r="AY404" s="3">
        <v>-36199637.969999999</v>
      </c>
      <c r="AZ404" s="3">
        <v>-27692856.670000002</v>
      </c>
      <c r="BA404" s="3">
        <v>-36216804.109999999</v>
      </c>
      <c r="BB404" s="3">
        <v>-34759833.210000001</v>
      </c>
      <c r="BC404" s="4">
        <v>0</v>
      </c>
      <c r="BD404" s="3">
        <v>-31384345.039999999</v>
      </c>
      <c r="BE404" s="3">
        <v>-28805372.149999999</v>
      </c>
      <c r="BF404" s="3">
        <v>-23746461.899999999</v>
      </c>
      <c r="BG404" s="3">
        <v>-30207043.050000001</v>
      </c>
      <c r="BH404" s="3">
        <v>-33976550.520000003</v>
      </c>
      <c r="BI404" s="3">
        <v>-9951494.3100000005</v>
      </c>
      <c r="BJ404" s="3">
        <v>-16441743.300000001</v>
      </c>
      <c r="BK404" s="3">
        <v>-19999130.43</v>
      </c>
      <c r="BL404" s="3">
        <v>-23125173.440000001</v>
      </c>
      <c r="BM404" s="3">
        <v>-32065343.940000001</v>
      </c>
      <c r="BN404" s="3">
        <v>-39622777.460000001</v>
      </c>
      <c r="BO404" s="3">
        <v>-11211053.189999999</v>
      </c>
      <c r="BP404" s="3">
        <v>-9497634.1699999999</v>
      </c>
      <c r="BQ404" s="3">
        <v>-20954057.140000001</v>
      </c>
      <c r="BR404" s="4">
        <v>0</v>
      </c>
      <c r="BS404" s="4">
        <v>0</v>
      </c>
      <c r="BT404" s="3">
        <v>-11456581.199999999</v>
      </c>
      <c r="BU404" s="3">
        <v>-17720595.93</v>
      </c>
      <c r="BV404" s="3">
        <v>-11938483.74</v>
      </c>
      <c r="BW404" s="3">
        <v>-10270042.09</v>
      </c>
      <c r="BX404" s="3">
        <v>-9128513.2200000007</v>
      </c>
    </row>
    <row r="405" spans="1:76" x14ac:dyDescent="0.25">
      <c r="A405" s="2">
        <v>44834</v>
      </c>
      <c r="B405" t="s">
        <v>809</v>
      </c>
      <c r="C405" t="s">
        <v>810</v>
      </c>
      <c r="D405" s="3">
        <v>-410728542.99000001</v>
      </c>
      <c r="E405" s="3">
        <v>-148084261.68000001</v>
      </c>
      <c r="F405" s="3">
        <v>-291165261.89999998</v>
      </c>
      <c r="G405" s="3">
        <v>-110150000.59</v>
      </c>
      <c r="H405" s="3">
        <v>-126923818.48999999</v>
      </c>
      <c r="I405" s="3">
        <v>-108263134.77</v>
      </c>
      <c r="J405" s="3">
        <v>-182782216.53999999</v>
      </c>
      <c r="K405" s="3">
        <v>-106726708.68000001</v>
      </c>
      <c r="L405" s="3">
        <v>-22068063.120000001</v>
      </c>
      <c r="M405" s="3">
        <v>-25228539.989999998</v>
      </c>
      <c r="N405" s="3">
        <v>-9192323.8900000006</v>
      </c>
      <c r="O405" s="3">
        <v>-5553508.7699999996</v>
      </c>
      <c r="P405" s="3">
        <v>-21542660.129999999</v>
      </c>
      <c r="Q405" s="3">
        <v>-5243497.6100000003</v>
      </c>
      <c r="R405" s="3">
        <v>-49842200.310000002</v>
      </c>
      <c r="S405" s="3">
        <v>-4424150.25</v>
      </c>
      <c r="T405" s="3">
        <v>-11520927.789999999</v>
      </c>
      <c r="U405" s="3">
        <v>-41215221.289999999</v>
      </c>
      <c r="V405" s="3">
        <v>-22637111.620000001</v>
      </c>
      <c r="W405" s="3">
        <v>-1301226.04</v>
      </c>
      <c r="X405" s="3">
        <v>-5998830.8399999999</v>
      </c>
      <c r="Y405" s="3">
        <v>-6639789.0899999999</v>
      </c>
      <c r="Z405" s="3">
        <v>-28346694.140000001</v>
      </c>
      <c r="AA405" s="3">
        <v>-10667626.689999999</v>
      </c>
      <c r="AB405" s="3">
        <v>-25274808.620000001</v>
      </c>
      <c r="AC405" s="3">
        <v>-3626395.95</v>
      </c>
      <c r="AD405" s="3">
        <v>-4380195.3899999997</v>
      </c>
      <c r="AE405" s="4">
        <v>0</v>
      </c>
      <c r="AF405" s="3">
        <v>-4370028.1500000004</v>
      </c>
      <c r="AG405" s="3">
        <v>-4744102.08</v>
      </c>
      <c r="AH405" s="3">
        <v>-2448274.56</v>
      </c>
      <c r="AI405" s="3">
        <v>-5279945.96</v>
      </c>
      <c r="AJ405" s="3">
        <v>-3970530.4</v>
      </c>
      <c r="AK405" s="3">
        <v>-6426995.4400000004</v>
      </c>
      <c r="AL405" s="3">
        <v>-4772255.45</v>
      </c>
      <c r="AM405" s="3">
        <v>-5334601.88</v>
      </c>
      <c r="AN405" s="3">
        <v>-6915556.5700000003</v>
      </c>
      <c r="AO405" s="3">
        <v>-3479263.06</v>
      </c>
      <c r="AP405" s="3">
        <v>-4853543.8099999996</v>
      </c>
      <c r="AQ405" s="3">
        <v>-2797409.84</v>
      </c>
      <c r="AR405" s="3">
        <v>-2922025.77</v>
      </c>
      <c r="AS405" s="3">
        <v>-2750480.34</v>
      </c>
      <c r="AT405" s="3">
        <v>-6105944.8899999997</v>
      </c>
      <c r="AU405" s="3">
        <v>-4189167.33</v>
      </c>
      <c r="AV405" s="3">
        <v>-432445.49</v>
      </c>
      <c r="AW405" s="3">
        <v>-7165910.1500000004</v>
      </c>
      <c r="AX405" s="3">
        <v>-10137945.140000001</v>
      </c>
      <c r="AY405" s="3">
        <v>-10838829.390000001</v>
      </c>
      <c r="AZ405" s="3">
        <v>-6840498.3499999996</v>
      </c>
      <c r="BA405" s="3">
        <v>-23590333.5</v>
      </c>
      <c r="BB405" s="3">
        <v>-19459903.109999999</v>
      </c>
      <c r="BC405" s="4">
        <v>0</v>
      </c>
      <c r="BD405" s="3">
        <v>-41882289.600000001</v>
      </c>
      <c r="BE405" s="3">
        <v>-4497471.16</v>
      </c>
      <c r="BF405" s="3">
        <v>-3012021.43</v>
      </c>
      <c r="BG405" s="3">
        <v>-4258186.92</v>
      </c>
      <c r="BH405" s="3">
        <v>-7177093.6799999997</v>
      </c>
      <c r="BI405" s="3">
        <v>-2873995.81</v>
      </c>
      <c r="BJ405" s="3">
        <v>-5127915.88</v>
      </c>
      <c r="BK405" s="3">
        <v>-4704331.1500000004</v>
      </c>
      <c r="BL405" s="3">
        <v>-6234478.9900000002</v>
      </c>
      <c r="BM405" s="3">
        <v>-10073668.58</v>
      </c>
      <c r="BN405" s="4">
        <v>0</v>
      </c>
      <c r="BO405" s="3">
        <v>-3435455.48</v>
      </c>
      <c r="BP405" s="3">
        <v>-2091182.78</v>
      </c>
      <c r="BQ405" s="3">
        <v>-4358443.88</v>
      </c>
      <c r="BR405" s="4">
        <v>0</v>
      </c>
      <c r="BS405" s="4">
        <v>0</v>
      </c>
      <c r="BT405" s="3">
        <v>-2699263.76</v>
      </c>
      <c r="BU405" s="3">
        <v>-1013464.62</v>
      </c>
      <c r="BV405" s="3">
        <v>-2465701.98</v>
      </c>
      <c r="BW405" s="3">
        <v>-2443846.02</v>
      </c>
      <c r="BX405" s="3">
        <v>-2445470.8199999998</v>
      </c>
    </row>
    <row r="406" spans="1:76" x14ac:dyDescent="0.25">
      <c r="A406" s="2">
        <v>44834</v>
      </c>
      <c r="B406" t="s">
        <v>811</v>
      </c>
      <c r="C406" t="s">
        <v>812</v>
      </c>
      <c r="D406" s="4">
        <v>0</v>
      </c>
      <c r="E406" s="3">
        <v>-17471627.039999999</v>
      </c>
      <c r="F406" s="3">
        <v>-14228036.779999999</v>
      </c>
      <c r="G406" s="3">
        <v>-6920475.5</v>
      </c>
      <c r="H406" s="3">
        <v>-23162089.100000001</v>
      </c>
      <c r="I406" s="3">
        <v>-12693175.210000001</v>
      </c>
      <c r="J406" s="3">
        <v>-17670700.059999999</v>
      </c>
      <c r="K406" s="3">
        <v>-8392104.5899999999</v>
      </c>
      <c r="L406" s="3">
        <v>-3164310.12</v>
      </c>
      <c r="M406" s="3">
        <v>-8854494.5600000005</v>
      </c>
      <c r="N406" s="3">
        <v>-6259326.71</v>
      </c>
      <c r="O406" s="3">
        <v>-5498318.6500000004</v>
      </c>
      <c r="P406" s="3">
        <v>-8066378.7800000003</v>
      </c>
      <c r="Q406" s="3">
        <v>-3621141.42</v>
      </c>
      <c r="R406" s="3">
        <v>-13779006.4</v>
      </c>
      <c r="S406" s="3">
        <v>-3587148.85</v>
      </c>
      <c r="T406" s="3">
        <v>-6772816.3300000001</v>
      </c>
      <c r="U406" s="3">
        <v>-9833698.5600000005</v>
      </c>
      <c r="V406" s="3">
        <v>-11380843.460000001</v>
      </c>
      <c r="W406" s="3">
        <v>-1096329.1599999999</v>
      </c>
      <c r="X406" s="3">
        <v>-7477572.3099999996</v>
      </c>
      <c r="Y406" s="3">
        <v>-5287989.51</v>
      </c>
      <c r="Z406" s="3">
        <v>-7344183.7400000002</v>
      </c>
      <c r="AA406" s="3">
        <v>-5557657.1399999997</v>
      </c>
      <c r="AB406" s="3">
        <v>-8994918.2400000002</v>
      </c>
      <c r="AC406" s="3">
        <v>-3793909.98</v>
      </c>
      <c r="AD406" s="3">
        <v>-5717934.5199999996</v>
      </c>
      <c r="AE406" s="3">
        <v>-4148330.14</v>
      </c>
      <c r="AF406" s="3">
        <v>-3560051.58</v>
      </c>
      <c r="AG406" s="3">
        <v>-5359009.2699999996</v>
      </c>
      <c r="AH406" s="3">
        <v>-3451435.74</v>
      </c>
      <c r="AI406" s="3">
        <v>-2787687.07</v>
      </c>
      <c r="AJ406" s="3">
        <v>-2892353.86</v>
      </c>
      <c r="AK406" s="3">
        <v>-4461051.55</v>
      </c>
      <c r="AL406" s="3">
        <v>-3812871.41</v>
      </c>
      <c r="AM406" s="3">
        <v>-3447013.91</v>
      </c>
      <c r="AN406" s="3">
        <v>-5619402.4299999997</v>
      </c>
      <c r="AO406" s="3">
        <v>-3516487.71</v>
      </c>
      <c r="AP406" s="3">
        <v>-3466077.42</v>
      </c>
      <c r="AQ406" s="3">
        <v>-3368973.65</v>
      </c>
      <c r="AR406" s="3">
        <v>-3169492.22</v>
      </c>
      <c r="AS406" s="3">
        <v>-5045561.79</v>
      </c>
      <c r="AT406" s="3">
        <v>-4124135.72</v>
      </c>
      <c r="AU406" s="3">
        <v>-3146264.22</v>
      </c>
      <c r="AV406" s="3">
        <v>-793125.5</v>
      </c>
      <c r="AW406" s="3">
        <v>-4703423.04</v>
      </c>
      <c r="AX406" s="3">
        <v>-7370514.8799999999</v>
      </c>
      <c r="AY406" s="3">
        <v>-6966661.6399999997</v>
      </c>
      <c r="AZ406" s="3">
        <v>-5329688.9800000004</v>
      </c>
      <c r="BA406" s="3">
        <v>-6964256.3899999997</v>
      </c>
      <c r="BB406" s="3">
        <v>-6687628.6799999997</v>
      </c>
      <c r="BC406" s="4">
        <v>0</v>
      </c>
      <c r="BD406" s="3">
        <v>-6109367.4699999997</v>
      </c>
      <c r="BE406" s="3">
        <v>-5194627.8499999996</v>
      </c>
      <c r="BF406" s="3">
        <v>-4190552.1</v>
      </c>
      <c r="BG406" s="3">
        <v>-5630692.0300000003</v>
      </c>
      <c r="BH406" s="3">
        <v>-6606478.7000000002</v>
      </c>
      <c r="BI406" s="3">
        <v>-1250000</v>
      </c>
      <c r="BJ406" s="3">
        <v>-3215208.82</v>
      </c>
      <c r="BK406" s="3">
        <v>-3911691.42</v>
      </c>
      <c r="BL406" s="3">
        <v>-4523385.57</v>
      </c>
      <c r="BM406" s="3">
        <v>-6268813.4699999997</v>
      </c>
      <c r="BN406" s="3">
        <v>-7746834.0099999998</v>
      </c>
      <c r="BO406" s="3">
        <v>-2169230.33</v>
      </c>
      <c r="BP406" s="3">
        <v>-1863200.29</v>
      </c>
      <c r="BQ406" s="3">
        <v>-4096701.98</v>
      </c>
      <c r="BR406" s="4">
        <v>0</v>
      </c>
      <c r="BS406" s="4">
        <v>0</v>
      </c>
      <c r="BT406" s="3">
        <v>-2373633.04</v>
      </c>
      <c r="BU406" s="3">
        <v>-3504680.33</v>
      </c>
      <c r="BV406" s="3">
        <v>-2335135.2799999998</v>
      </c>
      <c r="BW406" s="3">
        <v>-2008075.89</v>
      </c>
      <c r="BX406" s="3">
        <v>-1760098.96</v>
      </c>
    </row>
    <row r="407" spans="1:76" x14ac:dyDescent="0.25">
      <c r="A407" s="2">
        <v>44834</v>
      </c>
      <c r="B407" t="s">
        <v>813</v>
      </c>
      <c r="C407" t="s">
        <v>814</v>
      </c>
      <c r="D407" s="3">
        <v>113729071.23</v>
      </c>
      <c r="E407" s="3">
        <v>197592182</v>
      </c>
      <c r="F407" s="3">
        <v>242495621.5</v>
      </c>
      <c r="G407" s="3">
        <v>139082532</v>
      </c>
      <c r="H407" s="3">
        <v>142138877.87</v>
      </c>
      <c r="I407" s="3">
        <v>74452113</v>
      </c>
      <c r="J407" s="3">
        <v>277450170.07999998</v>
      </c>
      <c r="K407" s="3">
        <v>158673177.5</v>
      </c>
      <c r="L407" s="3">
        <v>69532250</v>
      </c>
      <c r="M407" s="3">
        <v>60157580.799999997</v>
      </c>
      <c r="N407" s="3">
        <v>9546293</v>
      </c>
      <c r="O407" s="3">
        <v>20066781.190000001</v>
      </c>
      <c r="P407" s="3">
        <v>58135229.659999996</v>
      </c>
      <c r="Q407" s="3">
        <v>13491474.34</v>
      </c>
      <c r="R407" s="3">
        <v>114452400</v>
      </c>
      <c r="S407" s="3">
        <v>8240380.0899999999</v>
      </c>
      <c r="T407" s="3">
        <v>28979900.5</v>
      </c>
      <c r="U407" s="3">
        <v>52770089</v>
      </c>
      <c r="V407" s="3">
        <v>24576687.16</v>
      </c>
      <c r="W407" s="3">
        <v>2538185.7999999998</v>
      </c>
      <c r="X407" s="3">
        <v>32882599.899999999</v>
      </c>
      <c r="Y407" s="3">
        <v>7548520</v>
      </c>
      <c r="Z407" s="3">
        <v>45791323.469999999</v>
      </c>
      <c r="AA407" s="3">
        <v>8367388.4400000004</v>
      </c>
      <c r="AB407" s="3">
        <v>34566718.640000001</v>
      </c>
      <c r="AC407" s="3">
        <v>7973660.8200000003</v>
      </c>
      <c r="AD407" s="3">
        <v>11714020.5</v>
      </c>
      <c r="AE407" s="3">
        <v>19845451.620000001</v>
      </c>
      <c r="AF407" s="3">
        <v>8362892.3799999999</v>
      </c>
      <c r="AG407" s="3">
        <v>22921537</v>
      </c>
      <c r="AH407" s="3">
        <v>8259338.9299999997</v>
      </c>
      <c r="AI407" s="3">
        <v>12036962.58</v>
      </c>
      <c r="AJ407" s="3">
        <v>12168559</v>
      </c>
      <c r="AK407" s="3">
        <v>5195997.83</v>
      </c>
      <c r="AL407" s="3">
        <v>21310563</v>
      </c>
      <c r="AM407" s="3">
        <v>17378141</v>
      </c>
      <c r="AN407" s="3">
        <v>50753342.109999999</v>
      </c>
      <c r="AO407" s="3">
        <v>26293377</v>
      </c>
      <c r="AP407" s="3">
        <v>13883085.050000001</v>
      </c>
      <c r="AQ407" s="3">
        <v>19043630.609999999</v>
      </c>
      <c r="AR407" s="3">
        <v>5624960</v>
      </c>
      <c r="AS407" s="3">
        <v>16387411.66</v>
      </c>
      <c r="AT407" s="3">
        <v>2467468</v>
      </c>
      <c r="AU407" s="3">
        <v>6804253.3300000001</v>
      </c>
      <c r="AV407" s="3">
        <v>1408157</v>
      </c>
      <c r="AW407" s="3">
        <v>18845181</v>
      </c>
      <c r="AX407" s="3">
        <v>23197615.620000001</v>
      </c>
      <c r="AY407" s="3">
        <v>14285451.5</v>
      </c>
      <c r="AZ407" s="3">
        <v>38062327.920000002</v>
      </c>
      <c r="BA407" s="3">
        <v>107904680.5</v>
      </c>
      <c r="BB407" s="3">
        <v>55477603.5</v>
      </c>
      <c r="BC407" s="3">
        <v>16996138.469999999</v>
      </c>
      <c r="BD407" s="3">
        <v>102216210.56999999</v>
      </c>
      <c r="BE407" s="3">
        <v>1370250</v>
      </c>
      <c r="BF407" s="3">
        <v>4933900</v>
      </c>
      <c r="BG407" s="3">
        <v>13527157.98</v>
      </c>
      <c r="BH407" s="3">
        <v>20119658.25</v>
      </c>
      <c r="BI407" s="3">
        <v>5542725.6600000001</v>
      </c>
      <c r="BJ407" s="3">
        <v>35160783.539999999</v>
      </c>
      <c r="BK407" s="3">
        <v>12392346</v>
      </c>
      <c r="BL407" s="3">
        <v>18447861.75</v>
      </c>
      <c r="BM407" s="3">
        <v>12607001.92</v>
      </c>
      <c r="BN407" s="3">
        <v>61647224.299999997</v>
      </c>
      <c r="BO407" s="3">
        <v>2243543.75</v>
      </c>
      <c r="BP407" s="3">
        <v>4243753</v>
      </c>
      <c r="BQ407" s="3">
        <v>10866986.619999999</v>
      </c>
      <c r="BR407" s="3">
        <v>27987382.899999999</v>
      </c>
      <c r="BS407" s="3">
        <v>36535126.299999997</v>
      </c>
      <c r="BT407" s="3">
        <v>14601796</v>
      </c>
      <c r="BU407" s="3">
        <v>21413332.120000001</v>
      </c>
      <c r="BV407" s="3">
        <v>13729916.75</v>
      </c>
      <c r="BW407" s="3">
        <v>12872860.619999999</v>
      </c>
      <c r="BX407" s="3">
        <v>1223901</v>
      </c>
    </row>
    <row r="408" spans="1:76" x14ac:dyDescent="0.25">
      <c r="A408" s="2">
        <v>44834</v>
      </c>
      <c r="B408" t="s">
        <v>815</v>
      </c>
      <c r="C408" t="s">
        <v>816</v>
      </c>
      <c r="D408" s="3">
        <v>340441249.73000002</v>
      </c>
      <c r="E408" s="3">
        <v>350646329.54000002</v>
      </c>
      <c r="F408" s="3">
        <v>395672724.13999999</v>
      </c>
      <c r="G408" s="3">
        <v>247487656.21000001</v>
      </c>
      <c r="H408" s="3">
        <v>214721535.31</v>
      </c>
      <c r="I408" s="3">
        <v>56519879.979999997</v>
      </c>
      <c r="J408" s="3">
        <v>171960709.16999999</v>
      </c>
      <c r="K408" s="3">
        <v>76575288.909999996</v>
      </c>
      <c r="L408" s="3">
        <v>76980719.209999993</v>
      </c>
      <c r="M408" s="3">
        <v>126071642.58</v>
      </c>
      <c r="N408" s="3">
        <v>159636581.53999999</v>
      </c>
      <c r="O408" s="3">
        <v>52142589.420000002</v>
      </c>
      <c r="P408" s="3">
        <v>52979443.890000001</v>
      </c>
      <c r="Q408" s="3">
        <v>10531127.67</v>
      </c>
      <c r="R408" s="3">
        <v>285139243.61000001</v>
      </c>
      <c r="S408" s="3">
        <v>26893618.73</v>
      </c>
      <c r="T408" s="3">
        <v>8508640.0899999999</v>
      </c>
      <c r="U408" s="3">
        <v>60040409.119999997</v>
      </c>
      <c r="V408" s="3">
        <v>296600849.29000002</v>
      </c>
      <c r="W408" s="3">
        <v>909345.34</v>
      </c>
      <c r="X408" s="3">
        <v>364232.1</v>
      </c>
      <c r="Y408" s="3">
        <v>21488088.25</v>
      </c>
      <c r="Z408" s="3">
        <v>64218091.789999999</v>
      </c>
      <c r="AA408" s="3">
        <v>33134153.52</v>
      </c>
      <c r="AB408" s="3">
        <v>34145370.899999999</v>
      </c>
      <c r="AC408" s="3">
        <v>9428310.5</v>
      </c>
      <c r="AD408" s="3">
        <v>30101452</v>
      </c>
      <c r="AE408" s="3">
        <v>20654239.550000001</v>
      </c>
      <c r="AF408" s="3">
        <v>3537698.21</v>
      </c>
      <c r="AG408" s="3">
        <v>13755092.109999999</v>
      </c>
      <c r="AH408" s="3">
        <v>2234938.13</v>
      </c>
      <c r="AI408" s="3">
        <v>7945233.5300000003</v>
      </c>
      <c r="AJ408" s="3">
        <v>5345986.0199999996</v>
      </c>
      <c r="AK408" s="3">
        <v>48048017.350000001</v>
      </c>
      <c r="AL408" s="3">
        <v>1630477.03</v>
      </c>
      <c r="AM408" s="3">
        <v>1719831</v>
      </c>
      <c r="AN408" s="3">
        <v>19586768.050000001</v>
      </c>
      <c r="AO408" s="3">
        <v>6166803.2199999997</v>
      </c>
      <c r="AP408" s="3">
        <v>2023300.67</v>
      </c>
      <c r="AQ408" s="3">
        <v>454032.5</v>
      </c>
      <c r="AR408" s="3">
        <v>1532240.23</v>
      </c>
      <c r="AS408" s="3">
        <v>4579332.26</v>
      </c>
      <c r="AT408" s="3">
        <v>19294577.25</v>
      </c>
      <c r="AU408" s="3">
        <v>11232891.970000001</v>
      </c>
      <c r="AV408" s="3">
        <v>291435.55</v>
      </c>
      <c r="AW408" s="3">
        <v>1369905.5</v>
      </c>
      <c r="AX408" s="3">
        <v>22787194.670000002</v>
      </c>
      <c r="AY408" s="3">
        <v>284270</v>
      </c>
      <c r="AZ408" s="3">
        <v>903265.34</v>
      </c>
      <c r="BA408" s="3">
        <v>65492197.420000002</v>
      </c>
      <c r="BB408" s="3">
        <v>15000</v>
      </c>
      <c r="BC408" s="3">
        <v>12331677.529999999</v>
      </c>
      <c r="BD408" s="4">
        <v>0</v>
      </c>
      <c r="BE408" s="3">
        <v>14888844.640000001</v>
      </c>
      <c r="BF408" s="3">
        <v>11448406</v>
      </c>
      <c r="BG408" s="3">
        <v>13166436.890000001</v>
      </c>
      <c r="BH408" s="3">
        <v>33799623.07</v>
      </c>
      <c r="BI408" s="3">
        <v>8818654.3399999999</v>
      </c>
      <c r="BJ408" s="3">
        <v>5338637.38</v>
      </c>
      <c r="BK408" s="3">
        <v>26702822.030000001</v>
      </c>
      <c r="BL408" s="3">
        <v>23552314.57</v>
      </c>
      <c r="BM408" s="3">
        <v>31601727.140000001</v>
      </c>
      <c r="BN408" s="3">
        <v>8702307.8699999992</v>
      </c>
      <c r="BO408" s="3">
        <v>31058381.289999999</v>
      </c>
      <c r="BP408" s="3">
        <v>3844232.72</v>
      </c>
      <c r="BQ408" s="3">
        <v>11386570.960000001</v>
      </c>
      <c r="BR408" s="3">
        <v>3223255.94</v>
      </c>
      <c r="BS408" s="3">
        <v>122972904</v>
      </c>
      <c r="BT408" s="3">
        <v>6106068</v>
      </c>
      <c r="BU408" s="3">
        <v>12500795.699999999</v>
      </c>
      <c r="BV408" s="3">
        <v>21294676.75</v>
      </c>
      <c r="BW408" s="3">
        <v>1376310.97</v>
      </c>
      <c r="BX408" s="3">
        <v>2184535.1</v>
      </c>
    </row>
    <row r="409" spans="1:76" x14ac:dyDescent="0.25">
      <c r="A409" s="2">
        <v>44834</v>
      </c>
      <c r="B409" t="s">
        <v>817</v>
      </c>
      <c r="C409" t="s">
        <v>818</v>
      </c>
      <c r="D409" s="3">
        <v>-179578408.47999999</v>
      </c>
      <c r="E409" s="4">
        <v>0</v>
      </c>
      <c r="F409" s="4">
        <v>0</v>
      </c>
      <c r="G409" s="3">
        <v>-61642267.210000001</v>
      </c>
      <c r="H409" s="3">
        <v>-72217511.049999997</v>
      </c>
      <c r="I409" s="3">
        <v>-2312517.34</v>
      </c>
      <c r="J409" s="4">
        <v>0</v>
      </c>
      <c r="K409" s="3">
        <v>-360869</v>
      </c>
      <c r="L409" s="4">
        <v>0</v>
      </c>
      <c r="M409" s="4">
        <v>0</v>
      </c>
      <c r="N409" s="3">
        <v>-6571053.8799999999</v>
      </c>
      <c r="O409" s="3">
        <v>-5964619.8099999996</v>
      </c>
      <c r="P409" s="4">
        <v>0</v>
      </c>
      <c r="Q409" s="4">
        <v>0</v>
      </c>
      <c r="R409" s="4">
        <v>0</v>
      </c>
      <c r="S409" s="3">
        <v>-2039700.1</v>
      </c>
      <c r="T409" s="4">
        <v>0</v>
      </c>
      <c r="U409" s="3">
        <v>-375270.52</v>
      </c>
      <c r="V409" s="3">
        <v>-93133116.390000001</v>
      </c>
      <c r="W409" s="4">
        <v>0</v>
      </c>
      <c r="X409" s="4">
        <v>0</v>
      </c>
      <c r="Y409" s="4">
        <v>0</v>
      </c>
      <c r="Z409" s="3">
        <v>-21768362.530000001</v>
      </c>
      <c r="AA409" s="4">
        <v>0</v>
      </c>
      <c r="AB409" s="4">
        <v>0</v>
      </c>
      <c r="AC409" s="3">
        <v>153472.06</v>
      </c>
      <c r="AD409" s="4">
        <v>0</v>
      </c>
      <c r="AE409" s="4">
        <v>0</v>
      </c>
      <c r="AF409" s="4">
        <v>0</v>
      </c>
      <c r="AG409" s="3">
        <v>-225197.25</v>
      </c>
      <c r="AH409" s="3">
        <v>-4788.1000000000004</v>
      </c>
      <c r="AI409" s="3">
        <v>-192811.24</v>
      </c>
      <c r="AJ409" s="3">
        <v>238422.46</v>
      </c>
      <c r="AK409" s="3">
        <v>-2992617.38</v>
      </c>
      <c r="AL409" s="4">
        <v>0</v>
      </c>
      <c r="AM409" s="3">
        <v>-596374.21</v>
      </c>
      <c r="AN409" s="3">
        <v>-3629852.89</v>
      </c>
      <c r="AO409" s="3">
        <v>-2796446.62</v>
      </c>
      <c r="AP409" s="3">
        <v>-141535.5</v>
      </c>
      <c r="AQ409" s="3">
        <v>-108848</v>
      </c>
      <c r="AR409" s="4">
        <v>0</v>
      </c>
      <c r="AS409" s="3">
        <v>-759966.46</v>
      </c>
      <c r="AT409" s="4">
        <v>0</v>
      </c>
      <c r="AU409" s="3">
        <v>-3050946.9</v>
      </c>
      <c r="AV409" s="4">
        <v>0</v>
      </c>
      <c r="AW409" s="3">
        <v>-258731.28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3">
        <v>-533352.49</v>
      </c>
      <c r="BH409" s="4">
        <v>0</v>
      </c>
      <c r="BI409" s="4">
        <v>0</v>
      </c>
      <c r="BJ409" s="4">
        <v>0</v>
      </c>
      <c r="BK409" s="3">
        <v>-4883471.91</v>
      </c>
      <c r="BL409" s="3">
        <v>-2736409.99</v>
      </c>
      <c r="BM409" s="3">
        <v>-11679865.720000001</v>
      </c>
      <c r="BN409" s="3">
        <v>-26618</v>
      </c>
      <c r="BO409" s="4">
        <v>0</v>
      </c>
      <c r="BP409" s="3">
        <v>-287863.44</v>
      </c>
      <c r="BQ409" s="4">
        <v>0</v>
      </c>
      <c r="BR409" s="4">
        <v>0</v>
      </c>
      <c r="BS409" s="3">
        <v>-83648125.019999996</v>
      </c>
      <c r="BT409" s="4">
        <v>0</v>
      </c>
      <c r="BU409" s="3">
        <v>-677708.05</v>
      </c>
      <c r="BV409" s="4">
        <v>0</v>
      </c>
      <c r="BW409" s="4">
        <v>0</v>
      </c>
      <c r="BX409" s="4">
        <v>0</v>
      </c>
    </row>
    <row r="410" spans="1:76" x14ac:dyDescent="0.25">
      <c r="A410" s="2">
        <v>44834</v>
      </c>
      <c r="B410" t="s">
        <v>819</v>
      </c>
      <c r="C410" t="s">
        <v>820</v>
      </c>
      <c r="D410" s="3">
        <v>17871926.739999998</v>
      </c>
      <c r="E410" s="4">
        <v>0</v>
      </c>
      <c r="F410" s="4">
        <v>0</v>
      </c>
      <c r="G410" s="3">
        <v>409773.38</v>
      </c>
      <c r="H410" s="4">
        <v>0</v>
      </c>
      <c r="I410" s="4">
        <v>0</v>
      </c>
      <c r="J410" s="4">
        <v>0</v>
      </c>
      <c r="K410" s="3">
        <v>490586.59</v>
      </c>
      <c r="L410" s="4">
        <v>0</v>
      </c>
      <c r="M410" s="4">
        <v>0</v>
      </c>
      <c r="N410" s="3">
        <v>1177420.33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3">
        <v>18031874.43</v>
      </c>
      <c r="W410" s="4">
        <v>0</v>
      </c>
      <c r="X410" s="4">
        <v>0</v>
      </c>
      <c r="Y410" s="4">
        <v>0</v>
      </c>
      <c r="Z410" s="3">
        <v>956419.04</v>
      </c>
      <c r="AA410" s="4">
        <v>0</v>
      </c>
      <c r="AB410" s="4">
        <v>0</v>
      </c>
      <c r="AC410" s="3">
        <v>41860.33</v>
      </c>
      <c r="AD410" s="4">
        <v>0</v>
      </c>
      <c r="AE410" s="4">
        <v>0</v>
      </c>
      <c r="AF410" s="4">
        <v>0</v>
      </c>
      <c r="AG410" s="3">
        <v>33737.57</v>
      </c>
      <c r="AH410" s="3">
        <v>19073.45</v>
      </c>
      <c r="AI410" s="3">
        <v>80194.84</v>
      </c>
      <c r="AJ410" s="3">
        <v>526525.9</v>
      </c>
      <c r="AK410" s="3">
        <v>6376756.2300000004</v>
      </c>
      <c r="AL410" s="4">
        <v>0</v>
      </c>
      <c r="AM410" s="3">
        <v>110455.24</v>
      </c>
      <c r="AN410" s="3">
        <v>1165084.98</v>
      </c>
      <c r="AO410" s="3">
        <v>624660.97</v>
      </c>
      <c r="AP410" s="3">
        <v>166853.95000000001</v>
      </c>
      <c r="AQ410" s="3">
        <v>36853.440000000002</v>
      </c>
      <c r="AR410" s="4">
        <v>0</v>
      </c>
      <c r="AS410" s="3">
        <v>462146.55</v>
      </c>
      <c r="AT410" s="3">
        <v>123600</v>
      </c>
      <c r="AU410" s="4">
        <v>0</v>
      </c>
      <c r="AV410" s="4">
        <v>0</v>
      </c>
      <c r="AW410" s="3">
        <v>260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3">
        <v>185021.32</v>
      </c>
      <c r="BH410" s="4">
        <v>0</v>
      </c>
      <c r="BI410" s="4">
        <v>0</v>
      </c>
      <c r="BJ410" s="4">
        <v>0</v>
      </c>
      <c r="BK410" s="3">
        <v>294086.46000000002</v>
      </c>
      <c r="BL410" s="4">
        <v>0</v>
      </c>
      <c r="BM410" s="3">
        <v>260934.28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</row>
    <row r="411" spans="1:76" x14ac:dyDescent="0.25">
      <c r="A411" s="2">
        <v>44834</v>
      </c>
      <c r="B411" t="s">
        <v>821</v>
      </c>
      <c r="C411" t="s">
        <v>822</v>
      </c>
      <c r="D411" s="4">
        <v>0</v>
      </c>
      <c r="E411" s="3">
        <v>10236400.310000001</v>
      </c>
      <c r="F411" s="3">
        <v>10932627.18</v>
      </c>
      <c r="G411" s="3">
        <v>58621627.030000001</v>
      </c>
      <c r="H411" s="3">
        <v>4516134.88</v>
      </c>
      <c r="I411" s="3">
        <v>9021116.3699999992</v>
      </c>
      <c r="J411" s="3">
        <v>0</v>
      </c>
      <c r="K411" s="3">
        <v>16418206.76</v>
      </c>
      <c r="L411" s="3">
        <v>3621954.81</v>
      </c>
      <c r="M411" s="3">
        <v>1846920.73</v>
      </c>
      <c r="N411" s="4">
        <v>0</v>
      </c>
      <c r="O411" s="4">
        <v>0</v>
      </c>
      <c r="P411" s="3">
        <v>2845086.77</v>
      </c>
      <c r="Q411" s="3">
        <v>363389.17</v>
      </c>
      <c r="R411" s="4">
        <v>0</v>
      </c>
      <c r="S411" s="4">
        <v>0</v>
      </c>
      <c r="T411" s="3">
        <v>1154.6400000000001</v>
      </c>
      <c r="U411" s="3">
        <v>7810968.2400000002</v>
      </c>
      <c r="V411" s="3">
        <v>1207912.79</v>
      </c>
      <c r="W411" s="4">
        <v>0</v>
      </c>
      <c r="X411" s="4">
        <v>0</v>
      </c>
      <c r="Y411" s="4">
        <v>0</v>
      </c>
      <c r="Z411" s="3">
        <v>689754.39</v>
      </c>
      <c r="AA411" s="4">
        <v>0</v>
      </c>
      <c r="AB411" s="3">
        <v>422443.77</v>
      </c>
      <c r="AC411" s="4">
        <v>0</v>
      </c>
      <c r="AD411" s="4">
        <v>0</v>
      </c>
      <c r="AE411" s="4">
        <v>0</v>
      </c>
      <c r="AF411" s="3">
        <v>892977.66</v>
      </c>
      <c r="AG411" s="3">
        <v>1258555.06</v>
      </c>
      <c r="AH411" s="3">
        <v>193060</v>
      </c>
      <c r="AI411" s="4">
        <v>0</v>
      </c>
      <c r="AJ411" s="3">
        <v>352250</v>
      </c>
      <c r="AK411" s="3">
        <v>218518.75</v>
      </c>
      <c r="AL411" s="4">
        <v>0</v>
      </c>
      <c r="AM411" s="4">
        <v>0</v>
      </c>
      <c r="AN411" s="3">
        <v>34524.99</v>
      </c>
      <c r="AO411" s="3">
        <v>32522.2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3">
        <v>111791.81</v>
      </c>
      <c r="AW411" s="3">
        <v>3050392.77</v>
      </c>
      <c r="AX411" s="3">
        <v>4534471.01</v>
      </c>
      <c r="AY411" s="3">
        <v>523510.14</v>
      </c>
      <c r="AZ411" s="3">
        <v>3500163.43</v>
      </c>
      <c r="BA411" s="3">
        <v>7825035.21</v>
      </c>
      <c r="BB411" s="3">
        <v>2321071.08</v>
      </c>
      <c r="BC411" s="4">
        <v>0</v>
      </c>
      <c r="BD411" s="3">
        <v>95720968.950000003</v>
      </c>
      <c r="BE411" s="3">
        <v>5135156.5</v>
      </c>
      <c r="BF411" s="4">
        <v>0</v>
      </c>
      <c r="BG411" s="3">
        <v>238762.6</v>
      </c>
      <c r="BH411" s="3">
        <v>109600.26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3">
        <v>30000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3">
        <v>450453.1</v>
      </c>
    </row>
    <row r="412" spans="1:76" x14ac:dyDescent="0.25">
      <c r="A412" s="2">
        <v>44834</v>
      </c>
      <c r="B412" t="s">
        <v>823</v>
      </c>
      <c r="C412" t="s">
        <v>824</v>
      </c>
      <c r="D412" s="3">
        <v>185255937</v>
      </c>
      <c r="E412" s="3">
        <v>225887959.41999999</v>
      </c>
      <c r="F412" s="3">
        <v>77097487</v>
      </c>
      <c r="G412" s="3">
        <v>106709891.55</v>
      </c>
      <c r="H412" s="3">
        <v>34167124.700000003</v>
      </c>
      <c r="I412" s="3">
        <v>19502444.5</v>
      </c>
      <c r="J412" s="3">
        <v>112945556</v>
      </c>
      <c r="K412" s="3">
        <v>42097420.200000003</v>
      </c>
      <c r="L412" s="3">
        <v>12479070.58</v>
      </c>
      <c r="M412" s="3">
        <v>11244725.949999999</v>
      </c>
      <c r="N412" s="3">
        <v>460771</v>
      </c>
      <c r="O412" s="3">
        <v>291291.75</v>
      </c>
      <c r="P412" s="3">
        <v>25961551.989999998</v>
      </c>
      <c r="Q412" s="3">
        <v>5147599.2300000004</v>
      </c>
      <c r="R412" s="3">
        <v>16713308.52</v>
      </c>
      <c r="S412" s="3">
        <v>370551.3</v>
      </c>
      <c r="T412" s="3">
        <v>16581156.25</v>
      </c>
      <c r="U412" s="3">
        <v>33358582</v>
      </c>
      <c r="V412" s="3">
        <v>6389048.7599999998</v>
      </c>
      <c r="W412" s="3">
        <v>32606</v>
      </c>
      <c r="X412" s="3">
        <v>312650.05</v>
      </c>
      <c r="Y412" s="3">
        <v>7755247.75</v>
      </c>
      <c r="Z412" s="3">
        <v>23353788.969999999</v>
      </c>
      <c r="AA412" s="3">
        <v>2917243.64</v>
      </c>
      <c r="AB412" s="3">
        <v>15855499.34</v>
      </c>
      <c r="AC412" s="3">
        <v>4366148</v>
      </c>
      <c r="AD412" s="3">
        <v>5481108.2599999998</v>
      </c>
      <c r="AE412" s="3">
        <v>14289638.890000001</v>
      </c>
      <c r="AF412" s="3">
        <v>1692491.5</v>
      </c>
      <c r="AG412" s="3">
        <v>7943649.5099999998</v>
      </c>
      <c r="AH412" s="3">
        <v>3555870.49</v>
      </c>
      <c r="AI412" s="3">
        <v>1477073</v>
      </c>
      <c r="AJ412" s="3">
        <v>3125065.57</v>
      </c>
      <c r="AK412" s="3">
        <v>2663263</v>
      </c>
      <c r="AL412" s="3">
        <v>2296882.11</v>
      </c>
      <c r="AM412" s="3">
        <v>2066811.5</v>
      </c>
      <c r="AN412" s="3">
        <v>2606931.75</v>
      </c>
      <c r="AO412" s="3">
        <v>1228274.75</v>
      </c>
      <c r="AP412" s="3">
        <v>3159488.1</v>
      </c>
      <c r="AQ412" s="3">
        <v>688402.12</v>
      </c>
      <c r="AR412" s="3">
        <v>1048946.72</v>
      </c>
      <c r="AS412" s="3">
        <v>1480765.5</v>
      </c>
      <c r="AT412" s="3">
        <v>2259222.35</v>
      </c>
      <c r="AU412" s="3">
        <v>2264556.65</v>
      </c>
      <c r="AV412" s="3">
        <v>1046261.54</v>
      </c>
      <c r="AW412" s="3">
        <v>10708897.5</v>
      </c>
      <c r="AX412" s="3">
        <v>11926015.82</v>
      </c>
      <c r="AY412" s="3">
        <v>921987.24</v>
      </c>
      <c r="AZ412" s="3">
        <v>4564698</v>
      </c>
      <c r="BA412" s="3">
        <v>13173653.75</v>
      </c>
      <c r="BB412" s="3">
        <v>3755776.18</v>
      </c>
      <c r="BC412" s="3">
        <v>10377311.720000001</v>
      </c>
      <c r="BD412" s="3">
        <v>37889923.049999997</v>
      </c>
      <c r="BE412" s="3">
        <v>7781600</v>
      </c>
      <c r="BF412" s="3">
        <v>4464080.3499999996</v>
      </c>
      <c r="BG412" s="3">
        <v>8377784.4000000004</v>
      </c>
      <c r="BH412" s="3">
        <v>10572469.85</v>
      </c>
      <c r="BI412" s="3">
        <v>3805573.36</v>
      </c>
      <c r="BJ412" s="3">
        <v>1137502.5</v>
      </c>
      <c r="BK412" s="3">
        <v>1011157.64</v>
      </c>
      <c r="BL412" s="3">
        <v>3052301.85</v>
      </c>
      <c r="BM412" s="3">
        <v>7567028.8899999997</v>
      </c>
      <c r="BN412" s="3">
        <v>13948351.16</v>
      </c>
      <c r="BO412" s="3">
        <v>1429618.33</v>
      </c>
      <c r="BP412" s="3">
        <v>2347204.9900000002</v>
      </c>
      <c r="BQ412" s="3">
        <v>1885325.05</v>
      </c>
      <c r="BR412" s="3">
        <v>138826</v>
      </c>
      <c r="BS412" s="3">
        <v>6152236</v>
      </c>
      <c r="BT412" s="3">
        <v>6373858.6900000004</v>
      </c>
      <c r="BU412" s="3">
        <v>62804.23</v>
      </c>
      <c r="BV412" s="3">
        <v>1427596.6</v>
      </c>
      <c r="BW412" s="3">
        <v>1047671.25</v>
      </c>
      <c r="BX412" s="3">
        <v>969107.75</v>
      </c>
    </row>
    <row r="413" spans="1:76" x14ac:dyDescent="0.25">
      <c r="A413" s="2">
        <v>44834</v>
      </c>
      <c r="B413" t="s">
        <v>825</v>
      </c>
      <c r="C413" t="s">
        <v>826</v>
      </c>
      <c r="D413" s="3">
        <v>193051078.47</v>
      </c>
      <c r="E413" s="3">
        <v>220511998.44999999</v>
      </c>
      <c r="F413" s="3">
        <v>89971518</v>
      </c>
      <c r="G413" s="3">
        <v>88249045.700000003</v>
      </c>
      <c r="H413" s="3">
        <v>33546800.23</v>
      </c>
      <c r="I413" s="3">
        <v>26808905.93</v>
      </c>
      <c r="J413" s="3">
        <v>173930294.15000001</v>
      </c>
      <c r="K413" s="3">
        <v>81026220</v>
      </c>
      <c r="L413" s="3">
        <v>10393589.75</v>
      </c>
      <c r="M413" s="3">
        <v>20423165.120000001</v>
      </c>
      <c r="N413" s="3">
        <v>10203</v>
      </c>
      <c r="O413" s="3">
        <v>199762.25</v>
      </c>
      <c r="P413" s="3">
        <v>77286045.079999998</v>
      </c>
      <c r="Q413" s="3">
        <v>4589880.41</v>
      </c>
      <c r="R413" s="3">
        <v>6773862.3099999996</v>
      </c>
      <c r="S413" s="3">
        <v>27615</v>
      </c>
      <c r="T413" s="3">
        <v>21307113.25</v>
      </c>
      <c r="U413" s="3">
        <v>28251766.399999999</v>
      </c>
      <c r="V413" s="3">
        <v>8317463.25</v>
      </c>
      <c r="W413" s="4">
        <v>0</v>
      </c>
      <c r="X413" s="3">
        <v>6180.75</v>
      </c>
      <c r="Y413" s="3">
        <v>14775825.75</v>
      </c>
      <c r="Z413" s="3">
        <v>20533064.449999999</v>
      </c>
      <c r="AA413" s="3">
        <v>4347706.17</v>
      </c>
      <c r="AB413" s="3">
        <v>21544679.600000001</v>
      </c>
      <c r="AC413" s="3">
        <v>5262680.05</v>
      </c>
      <c r="AD413" s="3">
        <v>18486944.07</v>
      </c>
      <c r="AE413" s="3">
        <v>81882518.400000006</v>
      </c>
      <c r="AF413" s="3">
        <v>5135258.75</v>
      </c>
      <c r="AG413" s="3">
        <v>1270582.78</v>
      </c>
      <c r="AH413" s="3">
        <v>821794.13</v>
      </c>
      <c r="AI413" s="3">
        <v>1591992</v>
      </c>
      <c r="AJ413" s="3">
        <v>2047721.78</v>
      </c>
      <c r="AK413" s="3">
        <v>3869270.5</v>
      </c>
      <c r="AL413" s="3">
        <v>2144202.75</v>
      </c>
      <c r="AM413" s="3">
        <v>768025</v>
      </c>
      <c r="AN413" s="3">
        <v>1868407.25</v>
      </c>
      <c r="AO413" s="3">
        <v>1916793.44</v>
      </c>
      <c r="AP413" s="3">
        <v>5997828.6500000004</v>
      </c>
      <c r="AQ413" s="3">
        <v>3478.91</v>
      </c>
      <c r="AR413" s="3">
        <v>13550099.779999999</v>
      </c>
      <c r="AS413" s="3">
        <v>161475.25</v>
      </c>
      <c r="AT413" s="3">
        <v>12038219.050000001</v>
      </c>
      <c r="AU413" s="3">
        <v>998937.45</v>
      </c>
      <c r="AV413" s="3">
        <v>443153.64</v>
      </c>
      <c r="AW413" s="3">
        <v>17681921.5</v>
      </c>
      <c r="AX413" s="3">
        <v>67318291.760000005</v>
      </c>
      <c r="AY413" s="3">
        <v>193014.2</v>
      </c>
      <c r="AZ413" s="3">
        <v>1280437.5</v>
      </c>
      <c r="BA413" s="3">
        <v>62851984.899999999</v>
      </c>
      <c r="BB413" s="3">
        <v>11880569.619999999</v>
      </c>
      <c r="BC413" s="3">
        <v>1152644</v>
      </c>
      <c r="BD413" s="3">
        <v>97976576.129999995</v>
      </c>
      <c r="BE413" s="3">
        <v>27922208.399999999</v>
      </c>
      <c r="BF413" s="3">
        <v>287484.59999999998</v>
      </c>
      <c r="BG413" s="3">
        <v>6810596.5999999996</v>
      </c>
      <c r="BH413" s="3">
        <v>20546764.300000001</v>
      </c>
      <c r="BI413" s="3">
        <v>3867031.11</v>
      </c>
      <c r="BJ413" s="3">
        <v>5103912.1500000004</v>
      </c>
      <c r="BK413" s="3">
        <v>240958.5</v>
      </c>
      <c r="BL413" s="3">
        <v>2427080.2999999998</v>
      </c>
      <c r="BM413" s="3">
        <v>5069246.07</v>
      </c>
      <c r="BN413" s="3">
        <v>9391784.8800000008</v>
      </c>
      <c r="BO413" s="3">
        <v>190426.83</v>
      </c>
      <c r="BP413" s="3">
        <v>669111.06999999995</v>
      </c>
      <c r="BQ413" s="3">
        <v>3834291.24</v>
      </c>
      <c r="BR413" s="3">
        <v>42439</v>
      </c>
      <c r="BS413" s="3">
        <v>1117143</v>
      </c>
      <c r="BT413" s="3">
        <v>14708884.73</v>
      </c>
      <c r="BU413" s="4">
        <v>0</v>
      </c>
      <c r="BV413" s="3">
        <v>821338.5</v>
      </c>
      <c r="BW413" s="3">
        <v>3737349.85</v>
      </c>
      <c r="BX413" s="3">
        <v>2499805.5</v>
      </c>
    </row>
    <row r="414" spans="1:76" x14ac:dyDescent="0.25">
      <c r="A414" s="2">
        <v>44834</v>
      </c>
      <c r="B414" t="s">
        <v>827</v>
      </c>
      <c r="C414" t="s">
        <v>828</v>
      </c>
      <c r="D414" s="3">
        <v>7696987.9500000002</v>
      </c>
      <c r="E414" s="3">
        <v>21124779.460000001</v>
      </c>
      <c r="F414" s="3">
        <v>5501613.5</v>
      </c>
      <c r="G414" s="3">
        <v>1914641.95</v>
      </c>
      <c r="H414" s="3">
        <v>270921.7</v>
      </c>
      <c r="I414" s="3">
        <v>38808</v>
      </c>
      <c r="J414" s="3">
        <v>949843.75</v>
      </c>
      <c r="K414" s="3">
        <v>211608</v>
      </c>
      <c r="L414" s="3">
        <v>31077.75</v>
      </c>
      <c r="M414" s="3">
        <v>27545</v>
      </c>
      <c r="N414" s="3">
        <v>96530</v>
      </c>
      <c r="O414" s="4">
        <v>0</v>
      </c>
      <c r="P414" s="3">
        <v>167100.75</v>
      </c>
      <c r="Q414" s="3">
        <v>158174</v>
      </c>
      <c r="R414" s="4">
        <v>0</v>
      </c>
      <c r="S414" s="4">
        <v>0</v>
      </c>
      <c r="T414" s="3">
        <v>62921</v>
      </c>
      <c r="U414" s="3">
        <v>2836049</v>
      </c>
      <c r="V414" s="3">
        <v>216220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3">
        <v>69391</v>
      </c>
      <c r="AC414" s="3">
        <v>200304</v>
      </c>
      <c r="AD414" s="3">
        <v>25332</v>
      </c>
      <c r="AE414" s="3">
        <v>110126</v>
      </c>
      <c r="AF414" s="4">
        <v>0</v>
      </c>
      <c r="AG414" s="3">
        <v>0</v>
      </c>
      <c r="AH414" s="4">
        <v>0</v>
      </c>
      <c r="AI414" s="4">
        <v>0</v>
      </c>
      <c r="AJ414" s="4">
        <v>0</v>
      </c>
      <c r="AK414" s="3">
        <v>1055</v>
      </c>
      <c r="AL414" s="3">
        <v>0</v>
      </c>
      <c r="AM414" s="4">
        <v>0</v>
      </c>
      <c r="AN414" s="4">
        <v>0</v>
      </c>
      <c r="AO414" s="3">
        <v>62972.5</v>
      </c>
      <c r="AP414" s="3">
        <v>235719.5</v>
      </c>
      <c r="AQ414" s="4">
        <v>0</v>
      </c>
      <c r="AR414" s="3">
        <v>46151</v>
      </c>
      <c r="AS414" s="3">
        <v>0</v>
      </c>
      <c r="AT414" s="4">
        <v>0</v>
      </c>
      <c r="AU414" s="4">
        <v>0</v>
      </c>
      <c r="AV414" s="4">
        <v>0</v>
      </c>
      <c r="AW414" s="4">
        <v>0</v>
      </c>
      <c r="AX414" s="3">
        <v>5248573.25</v>
      </c>
      <c r="AY414" s="3">
        <v>1092752</v>
      </c>
      <c r="AZ414" s="3">
        <v>223763</v>
      </c>
      <c r="BA414" s="3">
        <v>143032.5</v>
      </c>
      <c r="BB414" s="4">
        <v>0</v>
      </c>
      <c r="BC414" s="3">
        <v>131473</v>
      </c>
      <c r="BD414" s="3">
        <v>9058879.4000000004</v>
      </c>
      <c r="BE414" s="3">
        <v>33098</v>
      </c>
      <c r="BF414" s="4">
        <v>0</v>
      </c>
      <c r="BG414" s="3">
        <v>319695</v>
      </c>
      <c r="BH414" s="3">
        <v>291468.5</v>
      </c>
      <c r="BI414" s="4">
        <v>0</v>
      </c>
      <c r="BJ414" s="4">
        <v>0</v>
      </c>
      <c r="BK414" s="4">
        <v>0</v>
      </c>
      <c r="BL414" s="4">
        <v>0</v>
      </c>
      <c r="BM414" s="3">
        <v>1088331.25</v>
      </c>
      <c r="BN414" s="3">
        <v>3533192.69</v>
      </c>
      <c r="BO414" s="3">
        <v>28425</v>
      </c>
      <c r="BP414" s="4">
        <v>0</v>
      </c>
      <c r="BQ414" s="4">
        <v>0</v>
      </c>
      <c r="BR414" s="3">
        <v>1382542</v>
      </c>
      <c r="BS414" s="4">
        <v>0</v>
      </c>
      <c r="BT414" s="4">
        <v>0</v>
      </c>
      <c r="BU414" s="3">
        <v>7768.75</v>
      </c>
      <c r="BV414" s="4">
        <v>0</v>
      </c>
      <c r="BW414" s="3">
        <v>210</v>
      </c>
      <c r="BX414" s="4">
        <v>0</v>
      </c>
    </row>
    <row r="415" spans="1:76" x14ac:dyDescent="0.25">
      <c r="A415" s="2">
        <v>44834</v>
      </c>
      <c r="B415" t="s">
        <v>829</v>
      </c>
      <c r="C415" t="s">
        <v>830</v>
      </c>
      <c r="D415" s="3">
        <v>160642809.30000001</v>
      </c>
      <c r="E415" s="3">
        <v>10662185.810000001</v>
      </c>
      <c r="F415" s="3">
        <v>12790259.9</v>
      </c>
      <c r="G415" s="3">
        <v>9296619.2599999998</v>
      </c>
      <c r="H415" s="3">
        <v>4330644.3600000003</v>
      </c>
      <c r="I415" s="3">
        <v>1665332.25</v>
      </c>
      <c r="J415" s="3">
        <v>2367817.75</v>
      </c>
      <c r="K415" s="3">
        <v>5395799</v>
      </c>
      <c r="L415" s="3">
        <v>229107.5</v>
      </c>
      <c r="M415" s="3">
        <v>517807</v>
      </c>
      <c r="N415" s="3">
        <v>10220</v>
      </c>
      <c r="O415" s="4">
        <v>0</v>
      </c>
      <c r="P415" s="3">
        <v>255767.25</v>
      </c>
      <c r="Q415" s="3">
        <v>392099.8</v>
      </c>
      <c r="R415" s="3">
        <v>260299</v>
      </c>
      <c r="S415" s="4">
        <v>0</v>
      </c>
      <c r="T415" s="4">
        <v>0</v>
      </c>
      <c r="U415" s="3">
        <v>3030112</v>
      </c>
      <c r="V415" s="3">
        <v>134664.75</v>
      </c>
      <c r="W415" s="4">
        <v>0</v>
      </c>
      <c r="X415" s="3">
        <v>140534.98000000001</v>
      </c>
      <c r="Y415" s="3">
        <v>71170</v>
      </c>
      <c r="Z415" s="3">
        <v>44227</v>
      </c>
      <c r="AA415" s="4">
        <v>0</v>
      </c>
      <c r="AB415" s="3">
        <v>1152646.8</v>
      </c>
      <c r="AC415" s="3">
        <v>12817</v>
      </c>
      <c r="AD415" s="3">
        <v>9373059.5</v>
      </c>
      <c r="AE415" s="3">
        <v>16317.75</v>
      </c>
      <c r="AF415" s="4">
        <v>0</v>
      </c>
      <c r="AG415" s="3">
        <v>0</v>
      </c>
      <c r="AH415" s="4">
        <v>0</v>
      </c>
      <c r="AI415" s="4">
        <v>0</v>
      </c>
      <c r="AJ415" s="4">
        <v>0</v>
      </c>
      <c r="AK415" s="3">
        <v>2294</v>
      </c>
      <c r="AL415" s="3">
        <v>0</v>
      </c>
      <c r="AM415" s="4">
        <v>0</v>
      </c>
      <c r="AN415" s="4">
        <v>0</v>
      </c>
      <c r="AO415" s="3">
        <v>108249.5</v>
      </c>
      <c r="AP415" s="3">
        <v>699806</v>
      </c>
      <c r="AQ415" s="4">
        <v>0</v>
      </c>
      <c r="AR415" s="3">
        <v>29930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3">
        <v>1973795.25</v>
      </c>
      <c r="AY415" s="3">
        <v>8592266.5999999996</v>
      </c>
      <c r="AZ415" s="3">
        <v>23298161</v>
      </c>
      <c r="BA415" s="3">
        <v>7445003.5</v>
      </c>
      <c r="BB415" s="4">
        <v>0</v>
      </c>
      <c r="BC415" s="4">
        <v>0</v>
      </c>
      <c r="BD415" s="3">
        <v>45915.5</v>
      </c>
      <c r="BE415" s="3">
        <v>10460</v>
      </c>
      <c r="BF415" s="3">
        <v>282057.59999999998</v>
      </c>
      <c r="BG415" s="3">
        <v>828501</v>
      </c>
      <c r="BH415" s="3">
        <v>5513887.2000000002</v>
      </c>
      <c r="BI415" s="4">
        <v>0</v>
      </c>
      <c r="BJ415" s="4">
        <v>0</v>
      </c>
      <c r="BK415" s="4">
        <v>0</v>
      </c>
      <c r="BL415" s="4">
        <v>0</v>
      </c>
      <c r="BM415" s="3">
        <v>766291</v>
      </c>
      <c r="BN415" s="3">
        <v>732872.55</v>
      </c>
      <c r="BO415" s="3">
        <v>1190</v>
      </c>
      <c r="BP415" s="4">
        <v>0</v>
      </c>
      <c r="BQ415" s="3">
        <v>8886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</row>
    <row r="416" spans="1:76" x14ac:dyDescent="0.25">
      <c r="A416" s="2">
        <v>44834</v>
      </c>
      <c r="B416" t="s">
        <v>831</v>
      </c>
      <c r="C416" t="s">
        <v>832</v>
      </c>
      <c r="D416" s="3">
        <v>16963404.059999999</v>
      </c>
      <c r="E416" s="4">
        <v>0</v>
      </c>
      <c r="F416" s="4">
        <v>0</v>
      </c>
      <c r="G416" s="3">
        <v>196272.5</v>
      </c>
      <c r="H416" s="3">
        <v>47421.75</v>
      </c>
      <c r="I416" s="4">
        <v>0</v>
      </c>
      <c r="J416" s="4">
        <v>0</v>
      </c>
      <c r="K416" s="3">
        <v>20783</v>
      </c>
      <c r="L416" s="4">
        <v>0</v>
      </c>
      <c r="M416" s="3">
        <v>12500</v>
      </c>
      <c r="N416" s="4">
        <v>0</v>
      </c>
      <c r="O416" s="3">
        <v>36572.92</v>
      </c>
      <c r="P416" s="4">
        <v>0</v>
      </c>
      <c r="Q416" s="4">
        <v>0</v>
      </c>
      <c r="R416" s="3">
        <v>6557239.04</v>
      </c>
      <c r="S416" s="3">
        <v>2289500.6</v>
      </c>
      <c r="T416" s="3">
        <v>4422</v>
      </c>
      <c r="U416" s="4">
        <v>0</v>
      </c>
      <c r="V416" s="3">
        <v>25855</v>
      </c>
      <c r="W416" s="3">
        <v>521711.3</v>
      </c>
      <c r="X416" s="4">
        <v>0</v>
      </c>
      <c r="Y416" s="3">
        <v>157789.5</v>
      </c>
      <c r="Z416" s="4">
        <v>0</v>
      </c>
      <c r="AA416" s="4">
        <v>0</v>
      </c>
      <c r="AB416" s="3">
        <v>177832.1</v>
      </c>
      <c r="AC416" s="3">
        <v>461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4140</v>
      </c>
      <c r="AK416" s="4">
        <v>0</v>
      </c>
      <c r="AL416" s="3">
        <v>2413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3">
        <v>15578</v>
      </c>
      <c r="BD416" s="4">
        <v>0</v>
      </c>
      <c r="BE416" s="3">
        <v>283706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</row>
    <row r="417" spans="1:76" x14ac:dyDescent="0.25">
      <c r="A417" s="2">
        <v>44834</v>
      </c>
      <c r="B417" t="s">
        <v>833</v>
      </c>
      <c r="C417" t="s">
        <v>834</v>
      </c>
      <c r="D417" s="3">
        <v>49297027.979999997</v>
      </c>
      <c r="E417" s="4">
        <v>0</v>
      </c>
      <c r="F417" s="4">
        <v>0</v>
      </c>
      <c r="G417" s="3">
        <v>894493.75</v>
      </c>
      <c r="H417" s="3">
        <v>6112168.2000000002</v>
      </c>
      <c r="I417" s="4">
        <v>0</v>
      </c>
      <c r="J417" s="4">
        <v>0</v>
      </c>
      <c r="K417" s="3">
        <v>2794609</v>
      </c>
      <c r="L417" s="4">
        <v>0</v>
      </c>
      <c r="M417" s="3">
        <v>281827</v>
      </c>
      <c r="N417" s="4">
        <v>0</v>
      </c>
      <c r="O417" s="4">
        <v>0</v>
      </c>
      <c r="P417" s="4">
        <v>0</v>
      </c>
      <c r="Q417" s="4">
        <v>0</v>
      </c>
      <c r="R417" s="3">
        <v>2137163.15</v>
      </c>
      <c r="S417" s="3">
        <v>3344443.5</v>
      </c>
      <c r="T417" s="4">
        <v>0</v>
      </c>
      <c r="U417" s="3">
        <v>5706</v>
      </c>
      <c r="V417" s="3">
        <v>686664.75</v>
      </c>
      <c r="W417" s="3">
        <v>2346</v>
      </c>
      <c r="X417" s="4">
        <v>0</v>
      </c>
      <c r="Y417" s="4">
        <v>0</v>
      </c>
      <c r="Z417" s="4">
        <v>0</v>
      </c>
      <c r="AA417" s="4">
        <v>0</v>
      </c>
      <c r="AB417" s="3">
        <v>1093937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3">
        <v>10470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3">
        <v>1360381.2</v>
      </c>
      <c r="BF417" s="3">
        <v>1781950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3">
        <v>18131</v>
      </c>
      <c r="BP417" s="4">
        <v>0</v>
      </c>
      <c r="BQ417" s="3">
        <v>11362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</row>
    <row r="418" spans="1:76" x14ac:dyDescent="0.25">
      <c r="A418" s="2">
        <v>44834</v>
      </c>
      <c r="B418" t="s">
        <v>835</v>
      </c>
      <c r="C418" t="s">
        <v>836</v>
      </c>
      <c r="D418" s="3">
        <v>4598548.72</v>
      </c>
      <c r="E418" s="3">
        <v>7911191.9400000004</v>
      </c>
      <c r="F418" s="3">
        <v>2428547.6800000002</v>
      </c>
      <c r="G418" s="3">
        <v>5113479.8899999997</v>
      </c>
      <c r="H418" s="3">
        <v>10474290.92</v>
      </c>
      <c r="I418" s="3">
        <v>2746767.45</v>
      </c>
      <c r="J418" s="3">
        <v>6213875.6299999999</v>
      </c>
      <c r="K418" s="3">
        <v>4375397.1500000004</v>
      </c>
      <c r="L418" s="3">
        <v>2115922</v>
      </c>
      <c r="M418" s="3">
        <v>4061065.86</v>
      </c>
      <c r="N418" s="3">
        <v>2134222.6800000002</v>
      </c>
      <c r="O418" s="3">
        <v>527096.51</v>
      </c>
      <c r="P418" s="3">
        <v>1986092.5</v>
      </c>
      <c r="Q418" s="3">
        <v>623241.05000000005</v>
      </c>
      <c r="R418" s="3">
        <v>1481926.57</v>
      </c>
      <c r="S418" s="3">
        <v>159496</v>
      </c>
      <c r="T418" s="3">
        <v>874836.11</v>
      </c>
      <c r="U418" s="3">
        <v>2152688.46</v>
      </c>
      <c r="V418" s="3">
        <v>791634.41</v>
      </c>
      <c r="W418" s="3">
        <v>112724.12</v>
      </c>
      <c r="X418" s="3">
        <v>10988.8</v>
      </c>
      <c r="Y418" s="3">
        <v>422602</v>
      </c>
      <c r="Z418" s="3">
        <v>1450756.59</v>
      </c>
      <c r="AA418" s="3">
        <v>149745.29999999999</v>
      </c>
      <c r="AB418" s="3">
        <v>1678810</v>
      </c>
      <c r="AC418" s="3">
        <v>1277968.73</v>
      </c>
      <c r="AD418" s="3">
        <v>549500.89</v>
      </c>
      <c r="AE418" s="3">
        <v>672242.12</v>
      </c>
      <c r="AF418" s="3">
        <v>157695.5</v>
      </c>
      <c r="AG418" s="3">
        <v>103787.51</v>
      </c>
      <c r="AH418" s="3">
        <v>106170.89</v>
      </c>
      <c r="AI418" s="3">
        <v>103831</v>
      </c>
      <c r="AJ418" s="3">
        <v>117114.75</v>
      </c>
      <c r="AK418" s="3">
        <v>183205</v>
      </c>
      <c r="AL418" s="3">
        <v>218345.38</v>
      </c>
      <c r="AM418" s="3">
        <v>140395</v>
      </c>
      <c r="AN418" s="3">
        <v>213685.57</v>
      </c>
      <c r="AO418" s="3">
        <v>144349</v>
      </c>
      <c r="AP418" s="3">
        <v>151369</v>
      </c>
      <c r="AQ418" s="3">
        <v>69691.95</v>
      </c>
      <c r="AR418" s="3">
        <v>69069.38</v>
      </c>
      <c r="AS418" s="3">
        <v>117395.94</v>
      </c>
      <c r="AT418" s="3">
        <v>149148.47</v>
      </c>
      <c r="AU418" s="3">
        <v>130407</v>
      </c>
      <c r="AV418" s="3">
        <v>65505</v>
      </c>
      <c r="AW418" s="3">
        <v>232781.75</v>
      </c>
      <c r="AX418" s="3">
        <v>433112.4</v>
      </c>
      <c r="AY418" s="3">
        <v>739152.06</v>
      </c>
      <c r="AZ418" s="3">
        <v>345166.5</v>
      </c>
      <c r="BA418" s="3">
        <v>747635.18</v>
      </c>
      <c r="BB418" s="3">
        <v>537629.75</v>
      </c>
      <c r="BC418" s="3">
        <v>1136587.3500000001</v>
      </c>
      <c r="BD418" s="3">
        <v>1734640.12</v>
      </c>
      <c r="BE418" s="3">
        <v>412088.27</v>
      </c>
      <c r="BF418" s="3">
        <v>118098</v>
      </c>
      <c r="BG418" s="3">
        <v>27401</v>
      </c>
      <c r="BH418" s="3">
        <v>466536.55</v>
      </c>
      <c r="BI418" s="3">
        <v>210145.74</v>
      </c>
      <c r="BJ418" s="3">
        <v>244780.73</v>
      </c>
      <c r="BK418" s="3">
        <v>1027411.91</v>
      </c>
      <c r="BL418" s="3">
        <v>676194.36</v>
      </c>
      <c r="BM418" s="3">
        <v>562462.17000000004</v>
      </c>
      <c r="BN418" s="3">
        <v>14207947.949999999</v>
      </c>
      <c r="BO418" s="3">
        <v>142682.25</v>
      </c>
      <c r="BP418" s="3">
        <v>123815.25</v>
      </c>
      <c r="BQ418" s="3">
        <v>120583.22</v>
      </c>
      <c r="BR418" s="3">
        <v>35370</v>
      </c>
      <c r="BS418" s="3">
        <v>253872.47</v>
      </c>
      <c r="BT418" s="3">
        <v>478928.77</v>
      </c>
      <c r="BU418" s="3">
        <v>122345.06</v>
      </c>
      <c r="BV418" s="3">
        <v>77861.53</v>
      </c>
      <c r="BW418" s="3">
        <v>149184.97</v>
      </c>
      <c r="BX418" s="3">
        <v>104125</v>
      </c>
    </row>
    <row r="419" spans="1:76" x14ac:dyDescent="0.25">
      <c r="A419" s="2">
        <v>44834</v>
      </c>
      <c r="B419" t="s">
        <v>837</v>
      </c>
      <c r="C419" t="s">
        <v>838</v>
      </c>
      <c r="D419" s="3">
        <v>9246455.0999999996</v>
      </c>
      <c r="E419" s="3">
        <v>5863353.8300000001</v>
      </c>
      <c r="F419" s="3">
        <v>2511565.5</v>
      </c>
      <c r="G419" s="3">
        <v>7982160.3399999999</v>
      </c>
      <c r="H419" s="3">
        <v>2452323.2000000002</v>
      </c>
      <c r="I419" s="3">
        <v>1120075.45</v>
      </c>
      <c r="J419" s="3">
        <v>941683.25</v>
      </c>
      <c r="K419" s="3">
        <v>4763203</v>
      </c>
      <c r="L419" s="3">
        <v>18295673.949999999</v>
      </c>
      <c r="M419" s="3">
        <v>134264</v>
      </c>
      <c r="N419" s="3">
        <v>19415</v>
      </c>
      <c r="O419" s="3">
        <v>7630</v>
      </c>
      <c r="P419" s="3">
        <v>3914966.1</v>
      </c>
      <c r="Q419" s="3">
        <v>1215243.2</v>
      </c>
      <c r="R419" s="3">
        <v>549483</v>
      </c>
      <c r="S419" s="3">
        <v>1920310</v>
      </c>
      <c r="T419" s="3">
        <v>189858</v>
      </c>
      <c r="U419" s="3">
        <v>2755969</v>
      </c>
      <c r="V419" s="3">
        <v>2871282.08</v>
      </c>
      <c r="W419" s="3">
        <v>106018.76</v>
      </c>
      <c r="X419" s="3">
        <v>5109770.6399999997</v>
      </c>
      <c r="Y419" s="3">
        <v>2169724</v>
      </c>
      <c r="Z419" s="3">
        <v>33532422.629999999</v>
      </c>
      <c r="AA419" s="3">
        <v>7196278.9500000002</v>
      </c>
      <c r="AB419" s="3">
        <v>950872</v>
      </c>
      <c r="AC419" s="3">
        <v>1419778.2</v>
      </c>
      <c r="AD419" s="3">
        <v>49604.25</v>
      </c>
      <c r="AE419" s="3">
        <v>11006952.85</v>
      </c>
      <c r="AF419" s="3">
        <v>1570430.5</v>
      </c>
      <c r="AG419" s="3">
        <v>83028</v>
      </c>
      <c r="AH419" s="4">
        <v>0</v>
      </c>
      <c r="AI419" s="3">
        <v>364178</v>
      </c>
      <c r="AJ419" s="4">
        <v>0</v>
      </c>
      <c r="AK419" s="3">
        <v>969344</v>
      </c>
      <c r="AL419" s="3">
        <v>515438</v>
      </c>
      <c r="AM419" s="3">
        <v>85946</v>
      </c>
      <c r="AN419" s="3">
        <v>58591</v>
      </c>
      <c r="AO419" s="3">
        <v>172668.75</v>
      </c>
      <c r="AP419" s="3">
        <v>44924</v>
      </c>
      <c r="AQ419" s="3">
        <v>38568.75</v>
      </c>
      <c r="AR419" s="3">
        <v>10520.5</v>
      </c>
      <c r="AS419" s="3">
        <v>56074.5</v>
      </c>
      <c r="AT419" s="3">
        <v>280144</v>
      </c>
      <c r="AU419" s="3">
        <v>8295</v>
      </c>
      <c r="AV419" s="3">
        <v>28473</v>
      </c>
      <c r="AW419" s="3">
        <v>29795.75</v>
      </c>
      <c r="AX419" s="4">
        <v>0</v>
      </c>
      <c r="AY419" s="4">
        <v>0</v>
      </c>
      <c r="AZ419" s="3">
        <v>112872</v>
      </c>
      <c r="BA419" s="3">
        <v>449775.5</v>
      </c>
      <c r="BB419" s="3">
        <v>7826900.6100000003</v>
      </c>
      <c r="BC419" s="3">
        <v>19283908.809999999</v>
      </c>
      <c r="BD419" s="3">
        <v>28124748.260000002</v>
      </c>
      <c r="BE419" s="4">
        <v>0</v>
      </c>
      <c r="BF419" s="3">
        <v>699043</v>
      </c>
      <c r="BG419" s="4">
        <v>0</v>
      </c>
      <c r="BH419" s="4">
        <v>0</v>
      </c>
      <c r="BI419" s="4">
        <v>0</v>
      </c>
      <c r="BJ419" s="3">
        <v>34218.25</v>
      </c>
      <c r="BK419" s="4">
        <v>0</v>
      </c>
      <c r="BL419" s="3">
        <v>2190539.4</v>
      </c>
      <c r="BM419" s="3">
        <v>188409.2</v>
      </c>
      <c r="BN419" s="3">
        <v>1018895.77</v>
      </c>
      <c r="BO419" s="4">
        <v>0</v>
      </c>
      <c r="BP419" s="4">
        <v>0</v>
      </c>
      <c r="BQ419" s="3">
        <v>82119.25</v>
      </c>
      <c r="BR419" s="3">
        <v>9589730</v>
      </c>
      <c r="BS419" s="3">
        <v>177339</v>
      </c>
      <c r="BT419" s="3">
        <v>82404.05</v>
      </c>
      <c r="BU419" s="4">
        <v>0</v>
      </c>
      <c r="BV419" s="4">
        <v>0</v>
      </c>
      <c r="BW419" s="3">
        <v>2468172</v>
      </c>
      <c r="BX419" s="3">
        <v>1854</v>
      </c>
    </row>
    <row r="420" spans="1:76" x14ac:dyDescent="0.25">
      <c r="A420" s="2">
        <v>44834</v>
      </c>
      <c r="B420" t="s">
        <v>839</v>
      </c>
      <c r="C420" t="s">
        <v>840</v>
      </c>
      <c r="D420" s="3">
        <v>10772275.75</v>
      </c>
      <c r="E420" s="3">
        <v>3146189.25</v>
      </c>
      <c r="F420" s="3">
        <v>3310960.8</v>
      </c>
      <c r="G420" s="3">
        <v>11670615.59</v>
      </c>
      <c r="H420" s="3">
        <v>6759836.0499999998</v>
      </c>
      <c r="I420" s="3">
        <v>4258624</v>
      </c>
      <c r="J420" s="3">
        <v>2073954.5</v>
      </c>
      <c r="K420" s="3">
        <v>10750406</v>
      </c>
      <c r="L420" s="3">
        <v>4773637.75</v>
      </c>
      <c r="M420" s="3">
        <v>708400</v>
      </c>
      <c r="N420" s="3">
        <v>56208</v>
      </c>
      <c r="O420" s="3">
        <v>66746.5</v>
      </c>
      <c r="P420" s="3">
        <v>36618864.75</v>
      </c>
      <c r="Q420" s="3">
        <v>1545871.9</v>
      </c>
      <c r="R420" s="3">
        <v>1069619</v>
      </c>
      <c r="S420" s="3">
        <v>735190.5</v>
      </c>
      <c r="T420" s="3">
        <v>2083320</v>
      </c>
      <c r="U420" s="3">
        <v>4802192</v>
      </c>
      <c r="V420" s="3">
        <v>555500</v>
      </c>
      <c r="W420" s="3">
        <v>125285</v>
      </c>
      <c r="X420" s="4">
        <v>0</v>
      </c>
      <c r="Y420" s="3">
        <v>466032.5</v>
      </c>
      <c r="Z420" s="3">
        <v>12366270.300000001</v>
      </c>
      <c r="AA420" s="4">
        <v>0</v>
      </c>
      <c r="AB420" s="3">
        <v>1141941.5</v>
      </c>
      <c r="AC420" s="3">
        <v>1879053</v>
      </c>
      <c r="AD420" s="3">
        <v>2277003</v>
      </c>
      <c r="AE420" s="3">
        <v>6357002.3499999996</v>
      </c>
      <c r="AF420" s="4">
        <v>0</v>
      </c>
      <c r="AG420" s="3">
        <v>1010761</v>
      </c>
      <c r="AH420" s="3">
        <v>169621</v>
      </c>
      <c r="AI420" s="3">
        <v>105486</v>
      </c>
      <c r="AJ420" s="3">
        <v>291811.17</v>
      </c>
      <c r="AK420" s="3">
        <v>235398</v>
      </c>
      <c r="AL420" s="3">
        <v>147104.75</v>
      </c>
      <c r="AM420" s="3">
        <v>2797969.5</v>
      </c>
      <c r="AN420" s="3">
        <v>395745</v>
      </c>
      <c r="AO420" s="3">
        <v>110065</v>
      </c>
      <c r="AP420" s="3">
        <v>45729.5</v>
      </c>
      <c r="AQ420" s="3">
        <v>1482742.25</v>
      </c>
      <c r="AR420" s="3">
        <v>-27686.41</v>
      </c>
      <c r="AS420" s="3">
        <v>580921</v>
      </c>
      <c r="AT420" s="3">
        <v>313665</v>
      </c>
      <c r="AU420" s="3">
        <v>391173.45</v>
      </c>
      <c r="AV420" s="3">
        <v>64145</v>
      </c>
      <c r="AW420" s="3">
        <v>1268877</v>
      </c>
      <c r="AX420" s="3">
        <v>390</v>
      </c>
      <c r="AY420" s="3">
        <v>329282.40000000002</v>
      </c>
      <c r="AZ420" s="3">
        <v>5432736</v>
      </c>
      <c r="BA420" s="3">
        <v>625768.5</v>
      </c>
      <c r="BB420" s="3">
        <v>20321128.649999999</v>
      </c>
      <c r="BC420" s="3">
        <v>442173</v>
      </c>
      <c r="BD420" s="3">
        <v>2724953.78</v>
      </c>
      <c r="BE420" s="4">
        <v>0</v>
      </c>
      <c r="BF420" s="4">
        <v>0</v>
      </c>
      <c r="BG420" s="4">
        <v>0</v>
      </c>
      <c r="BH420" s="3">
        <v>352723.72</v>
      </c>
      <c r="BI420" s="3">
        <v>336866.75</v>
      </c>
      <c r="BJ420" s="3">
        <v>45998.5</v>
      </c>
      <c r="BK420" s="3">
        <v>204086</v>
      </c>
      <c r="BL420" s="3">
        <v>2041149.5</v>
      </c>
      <c r="BM420" s="4">
        <v>0</v>
      </c>
      <c r="BN420" s="3">
        <v>4146577.78</v>
      </c>
      <c r="BO420" s="4">
        <v>0</v>
      </c>
      <c r="BP420" s="3">
        <v>508117</v>
      </c>
      <c r="BQ420" s="3">
        <v>240395.4</v>
      </c>
      <c r="BR420" s="3">
        <v>159232.95999999999</v>
      </c>
      <c r="BS420" s="3">
        <v>14352</v>
      </c>
      <c r="BT420" s="4">
        <v>0</v>
      </c>
      <c r="BU420" s="3">
        <v>21103.14</v>
      </c>
      <c r="BV420" s="3">
        <v>111729</v>
      </c>
      <c r="BW420" s="3">
        <v>79293.25</v>
      </c>
      <c r="BX420" s="3">
        <v>81259.75</v>
      </c>
    </row>
    <row r="421" spans="1:76" x14ac:dyDescent="0.25">
      <c r="A421" s="2">
        <v>44834</v>
      </c>
      <c r="B421" t="s">
        <v>841</v>
      </c>
      <c r="C421" t="s">
        <v>842</v>
      </c>
      <c r="D421" s="4">
        <v>0</v>
      </c>
      <c r="E421" s="3">
        <v>20571231.75</v>
      </c>
      <c r="F421" s="3">
        <v>83920356.849999994</v>
      </c>
      <c r="G421" s="3">
        <v>118998384.55</v>
      </c>
      <c r="H421" s="3">
        <v>160018239.50999999</v>
      </c>
      <c r="I421" s="3">
        <v>10095507.25</v>
      </c>
      <c r="J421" s="3">
        <v>15745364.800000001</v>
      </c>
      <c r="K421" s="3">
        <v>24901096.350000001</v>
      </c>
      <c r="L421" s="3">
        <v>111309.9</v>
      </c>
      <c r="M421" s="3">
        <v>32773184.640000001</v>
      </c>
      <c r="N421" s="3">
        <v>1591708</v>
      </c>
      <c r="O421" s="3">
        <v>2523095.4</v>
      </c>
      <c r="P421" s="3">
        <v>17144293.850000001</v>
      </c>
      <c r="Q421" s="3">
        <v>119612.4</v>
      </c>
      <c r="R421" s="3">
        <v>1664000</v>
      </c>
      <c r="S421" s="3">
        <v>1333063</v>
      </c>
      <c r="T421" s="4">
        <v>0</v>
      </c>
      <c r="U421" s="3">
        <v>28704862.100000001</v>
      </c>
      <c r="V421" s="3">
        <v>26164139.350000001</v>
      </c>
      <c r="W421" s="4">
        <v>0</v>
      </c>
      <c r="X421" s="4">
        <v>0</v>
      </c>
      <c r="Y421" s="4">
        <v>0</v>
      </c>
      <c r="Z421" s="4">
        <v>0</v>
      </c>
      <c r="AA421" s="3">
        <v>26809.200000000001</v>
      </c>
      <c r="AB421" s="4">
        <v>0</v>
      </c>
      <c r="AC421" s="3">
        <v>197144.5</v>
      </c>
      <c r="AD421" s="4">
        <v>0</v>
      </c>
      <c r="AE421" s="4">
        <v>0</v>
      </c>
      <c r="AF421" s="4">
        <v>0</v>
      </c>
      <c r="AG421" s="3">
        <v>273763</v>
      </c>
      <c r="AH421" s="3">
        <v>255254</v>
      </c>
      <c r="AI421" s="4">
        <v>0</v>
      </c>
      <c r="AJ421" s="3">
        <v>315303.5</v>
      </c>
      <c r="AK421" s="3">
        <v>423280</v>
      </c>
      <c r="AL421" s="3">
        <v>320929</v>
      </c>
      <c r="AM421" s="3">
        <v>823600</v>
      </c>
      <c r="AN421" s="3">
        <v>2032358.5</v>
      </c>
      <c r="AO421" s="3">
        <v>1249465.75</v>
      </c>
      <c r="AP421" s="4">
        <v>0</v>
      </c>
      <c r="AQ421" s="3">
        <v>1470848.89</v>
      </c>
      <c r="AR421" s="3">
        <v>-68524.820000000007</v>
      </c>
      <c r="AS421" s="3">
        <v>5742495.5</v>
      </c>
      <c r="AT421" s="3">
        <v>1231292.6000000001</v>
      </c>
      <c r="AU421" s="3">
        <v>4681902.4400000004</v>
      </c>
      <c r="AV421" s="3">
        <v>59439.25</v>
      </c>
      <c r="AW421" s="4">
        <v>0</v>
      </c>
      <c r="AX421" s="3">
        <v>40284</v>
      </c>
      <c r="AY421" s="3">
        <v>953184.55</v>
      </c>
      <c r="AZ421" s="4">
        <v>0</v>
      </c>
      <c r="BA421" s="4">
        <v>0</v>
      </c>
      <c r="BB421" s="3">
        <v>139315</v>
      </c>
      <c r="BC421" s="3">
        <v>5149</v>
      </c>
      <c r="BD421" s="3">
        <v>1043702.2</v>
      </c>
      <c r="BE421" s="4">
        <v>0</v>
      </c>
      <c r="BF421" s="4">
        <v>0</v>
      </c>
      <c r="BG421" s="4">
        <v>0</v>
      </c>
      <c r="BH421" s="3">
        <v>48426.6</v>
      </c>
      <c r="BI421" s="3">
        <v>1936256.45</v>
      </c>
      <c r="BJ421" s="3">
        <v>2879892.2</v>
      </c>
      <c r="BK421" s="3">
        <v>849666.3</v>
      </c>
      <c r="BL421" s="3">
        <v>279392.5</v>
      </c>
      <c r="BM421" s="4">
        <v>0</v>
      </c>
      <c r="BN421" s="4">
        <v>0</v>
      </c>
      <c r="BO421" s="4">
        <v>0</v>
      </c>
      <c r="BP421" s="3">
        <v>3190295.4</v>
      </c>
      <c r="BQ421" s="3">
        <v>4081386</v>
      </c>
      <c r="BR421" s="4">
        <v>0</v>
      </c>
      <c r="BS421" s="4">
        <v>0</v>
      </c>
      <c r="BT421" s="4">
        <v>0</v>
      </c>
      <c r="BU421" s="4">
        <v>0</v>
      </c>
      <c r="BV421" s="3">
        <v>1900897</v>
      </c>
      <c r="BW421" s="4">
        <v>0</v>
      </c>
      <c r="BX421" s="4">
        <v>0</v>
      </c>
    </row>
    <row r="422" spans="1:76" x14ac:dyDescent="0.25">
      <c r="A422" s="2">
        <v>44834</v>
      </c>
      <c r="B422" t="s">
        <v>843</v>
      </c>
      <c r="C422" t="s">
        <v>844</v>
      </c>
      <c r="D422" s="3">
        <v>-85124339.659999996</v>
      </c>
      <c r="E422" s="4">
        <v>0</v>
      </c>
      <c r="F422" s="3">
        <v>-42834075.899999999</v>
      </c>
      <c r="G422" s="3">
        <v>-59252012.420000002</v>
      </c>
      <c r="H422" s="3">
        <v>-24699150.949999999</v>
      </c>
      <c r="I422" s="3">
        <v>-10420761.85</v>
      </c>
      <c r="J422" s="3">
        <v>-79363131.829999998</v>
      </c>
      <c r="K422" s="3">
        <v>-20835886.190000001</v>
      </c>
      <c r="L422" s="3">
        <v>-971329.66</v>
      </c>
      <c r="M422" s="3">
        <v>-6556897.9500000002</v>
      </c>
      <c r="N422" s="4">
        <v>0</v>
      </c>
      <c r="O422" s="4">
        <v>0</v>
      </c>
      <c r="P422" s="3">
        <v>-3789186.54</v>
      </c>
      <c r="Q422" s="3">
        <v>-230877.5</v>
      </c>
      <c r="R422" s="3">
        <v>-9827576.4900000002</v>
      </c>
      <c r="S422" s="4">
        <v>0</v>
      </c>
      <c r="T422" s="3">
        <v>-4901585.5</v>
      </c>
      <c r="U422" s="3">
        <v>-15902108.73</v>
      </c>
      <c r="V422" s="3">
        <v>-890552.31</v>
      </c>
      <c r="W422" s="4">
        <v>0</v>
      </c>
      <c r="X422" s="4">
        <v>0</v>
      </c>
      <c r="Y422" s="3">
        <v>-1439900.74</v>
      </c>
      <c r="Z422" s="3">
        <v>-866879.46</v>
      </c>
      <c r="AA422" s="3">
        <v>-498022.26</v>
      </c>
      <c r="AB422" s="3">
        <v>810140.79</v>
      </c>
      <c r="AC422" s="3">
        <v>-719977.51</v>
      </c>
      <c r="AD422" s="3">
        <v>-309252.17</v>
      </c>
      <c r="AE422" s="4">
        <v>0</v>
      </c>
      <c r="AF422" s="4">
        <v>0</v>
      </c>
      <c r="AG422" s="3">
        <v>-6985335.2199999997</v>
      </c>
      <c r="AH422" s="3">
        <v>-2954959.23</v>
      </c>
      <c r="AI422" s="3">
        <v>-417720.93</v>
      </c>
      <c r="AJ422" s="3">
        <v>-1864892.95</v>
      </c>
      <c r="AK422" s="3">
        <v>-1308688.82</v>
      </c>
      <c r="AL422" s="3">
        <v>-1716909.78</v>
      </c>
      <c r="AM422" s="3">
        <v>-1163452.1100000001</v>
      </c>
      <c r="AN422" s="3">
        <v>-1511309.36</v>
      </c>
      <c r="AO422" s="3">
        <v>-719719.37</v>
      </c>
      <c r="AP422" s="3">
        <v>-1386100.38</v>
      </c>
      <c r="AQ422" s="3">
        <v>-1038526.15</v>
      </c>
      <c r="AR422" s="3">
        <v>-901850.2</v>
      </c>
      <c r="AS422" s="3">
        <v>-588889.78</v>
      </c>
      <c r="AT422" s="3">
        <v>-1848743.53</v>
      </c>
      <c r="AU422" s="3">
        <v>-1658604.17</v>
      </c>
      <c r="AV422" s="3">
        <v>-74044.42</v>
      </c>
      <c r="AW422" s="3">
        <v>-887195.97</v>
      </c>
      <c r="AX422" s="4">
        <v>0</v>
      </c>
      <c r="AY422" s="3">
        <v>-599051.82999999996</v>
      </c>
      <c r="AZ422" s="4">
        <v>0</v>
      </c>
      <c r="BA422" s="3">
        <v>-2641965.98</v>
      </c>
      <c r="BB422" s="3">
        <v>-1139795.82</v>
      </c>
      <c r="BC422" s="3">
        <v>-277398.01</v>
      </c>
      <c r="BD422" s="3">
        <v>-16117592.970000001</v>
      </c>
      <c r="BE422" s="3">
        <v>-2075013.03</v>
      </c>
      <c r="BF422" s="3">
        <v>-540350.93000000005</v>
      </c>
      <c r="BG422" s="3">
        <v>-4131346.11</v>
      </c>
      <c r="BH422" s="3">
        <v>-2513172.9300000002</v>
      </c>
      <c r="BI422" s="3">
        <v>-945558.61</v>
      </c>
      <c r="BJ422" s="3">
        <v>-34466.75</v>
      </c>
      <c r="BK422" s="3">
        <v>-297169.65000000002</v>
      </c>
      <c r="BL422" s="3">
        <v>-1421284.24</v>
      </c>
      <c r="BM422" s="3">
        <v>-1623906.26</v>
      </c>
      <c r="BN422" s="3">
        <v>-4927537.21</v>
      </c>
      <c r="BO422" s="4">
        <v>0</v>
      </c>
      <c r="BP422" s="3">
        <v>-1240343.72</v>
      </c>
      <c r="BQ422" s="3">
        <v>-802288.5</v>
      </c>
      <c r="BR422" s="4">
        <v>0</v>
      </c>
      <c r="BS422" s="3">
        <v>-144264.57</v>
      </c>
      <c r="BT422" s="3">
        <v>-356576.5</v>
      </c>
      <c r="BU422" s="4">
        <v>0</v>
      </c>
      <c r="BV422" s="4">
        <v>0</v>
      </c>
      <c r="BW422" s="3">
        <v>-36138.75</v>
      </c>
      <c r="BX422" s="4">
        <v>0</v>
      </c>
    </row>
    <row r="423" spans="1:76" x14ac:dyDescent="0.25">
      <c r="A423" s="2">
        <v>44834</v>
      </c>
      <c r="B423" t="s">
        <v>845</v>
      </c>
      <c r="C423" t="s">
        <v>846</v>
      </c>
      <c r="D423" s="3">
        <v>-111125226.14</v>
      </c>
      <c r="E423" s="4">
        <v>0</v>
      </c>
      <c r="F423" s="3">
        <v>-61937818.009999998</v>
      </c>
      <c r="G423" s="3">
        <v>-59882735.240000002</v>
      </c>
      <c r="H423" s="3">
        <v>-28213520.280000001</v>
      </c>
      <c r="I423" s="3">
        <v>-17081886.68</v>
      </c>
      <c r="J423" s="3">
        <v>-81112347.629999995</v>
      </c>
      <c r="K423" s="3">
        <v>-36163137.969999999</v>
      </c>
      <c r="L423" s="3">
        <v>-5996391.7699999996</v>
      </c>
      <c r="M423" s="3">
        <v>-11764818.039999999</v>
      </c>
      <c r="N423" s="4">
        <v>0</v>
      </c>
      <c r="O423" s="4">
        <v>0</v>
      </c>
      <c r="P423" s="3">
        <v>-1189601.56</v>
      </c>
      <c r="Q423" s="4">
        <v>0</v>
      </c>
      <c r="R423" s="3">
        <v>-2663778.21</v>
      </c>
      <c r="S423" s="4">
        <v>0</v>
      </c>
      <c r="T423" s="3">
        <v>-419636.07</v>
      </c>
      <c r="U423" s="3">
        <v>-20124084.780000001</v>
      </c>
      <c r="V423" s="3">
        <v>-3734009.18</v>
      </c>
      <c r="W423" s="4">
        <v>0</v>
      </c>
      <c r="X423" s="4">
        <v>0</v>
      </c>
      <c r="Y423" s="3">
        <v>-120100.62</v>
      </c>
      <c r="Z423" s="3">
        <v>-10263763.65</v>
      </c>
      <c r="AA423" s="3">
        <v>-420948.86</v>
      </c>
      <c r="AB423" s="3">
        <v>1261671.1200000001</v>
      </c>
      <c r="AC423" s="3">
        <v>-90326.54</v>
      </c>
      <c r="AD423" s="3">
        <v>-11239588.34</v>
      </c>
      <c r="AE423" s="4">
        <v>0</v>
      </c>
      <c r="AF423" s="3">
        <v>5569.4</v>
      </c>
      <c r="AG423" s="3">
        <v>-699013.41</v>
      </c>
      <c r="AH423" s="3">
        <v>-304815.65000000002</v>
      </c>
      <c r="AI423" s="3">
        <v>-505792.87</v>
      </c>
      <c r="AJ423" s="3">
        <v>-1741989.26</v>
      </c>
      <c r="AK423" s="3">
        <v>-1973936.58</v>
      </c>
      <c r="AL423" s="3">
        <v>-2189338.9500000002</v>
      </c>
      <c r="AM423" s="3">
        <v>-953094.06</v>
      </c>
      <c r="AN423" s="3">
        <v>-692995.58</v>
      </c>
      <c r="AO423" s="3">
        <v>-1896621.67</v>
      </c>
      <c r="AP423" s="3">
        <v>-1099972.81</v>
      </c>
      <c r="AQ423" s="3">
        <v>0</v>
      </c>
      <c r="AR423" s="3">
        <v>-2266224.69</v>
      </c>
      <c r="AS423" s="3">
        <v>-38518.089999999997</v>
      </c>
      <c r="AT423" s="3">
        <v>-11940943.859999999</v>
      </c>
      <c r="AU423" s="3">
        <v>-977814.48</v>
      </c>
      <c r="AV423" s="3">
        <v>-26525.040000000001</v>
      </c>
      <c r="AW423" s="3">
        <v>-112474.7</v>
      </c>
      <c r="AX423" s="4">
        <v>0</v>
      </c>
      <c r="AY423" s="3">
        <v>-993193.59</v>
      </c>
      <c r="AZ423" s="4">
        <v>0</v>
      </c>
      <c r="BA423" s="3">
        <v>-1943136.55</v>
      </c>
      <c r="BB423" s="3">
        <v>-2735386.74</v>
      </c>
      <c r="BC423" s="4">
        <v>0</v>
      </c>
      <c r="BD423" s="3">
        <v>-12459632.08</v>
      </c>
      <c r="BE423" s="3">
        <v>-395039.95</v>
      </c>
      <c r="BF423" s="3">
        <v>-33825.85</v>
      </c>
      <c r="BG423" s="3">
        <v>-1057066.3700000001</v>
      </c>
      <c r="BH423" s="3">
        <v>-511863.3</v>
      </c>
      <c r="BI423" s="3">
        <v>-3619.17</v>
      </c>
      <c r="BJ423" s="3">
        <v>-23106.2</v>
      </c>
      <c r="BK423" s="3">
        <v>-121141.7</v>
      </c>
      <c r="BL423" s="3">
        <v>-1008092.52</v>
      </c>
      <c r="BM423" s="3">
        <v>-1354227.28</v>
      </c>
      <c r="BN423" s="3">
        <v>-2891929.28</v>
      </c>
      <c r="BO423" s="4">
        <v>0</v>
      </c>
      <c r="BP423" s="3">
        <v>-340803.32</v>
      </c>
      <c r="BQ423" s="3">
        <v>-82656.850000000006</v>
      </c>
      <c r="BR423" s="4">
        <v>0</v>
      </c>
      <c r="BS423" s="3">
        <v>-128531.61</v>
      </c>
      <c r="BT423" s="4">
        <v>0</v>
      </c>
      <c r="BU423" s="4">
        <v>0</v>
      </c>
      <c r="BV423" s="4">
        <v>0</v>
      </c>
      <c r="BW423" s="3">
        <v>-306082.05</v>
      </c>
      <c r="BX423" s="3">
        <v>-468956</v>
      </c>
    </row>
    <row r="424" spans="1:76" x14ac:dyDescent="0.25">
      <c r="A424" s="2">
        <v>44834</v>
      </c>
      <c r="B424" t="s">
        <v>847</v>
      </c>
      <c r="C424" t="s">
        <v>848</v>
      </c>
      <c r="D424" s="3">
        <v>-56272.55</v>
      </c>
      <c r="E424" s="4">
        <v>0</v>
      </c>
      <c r="F424" s="4">
        <v>0</v>
      </c>
      <c r="G424" s="3">
        <v>-1819215.7</v>
      </c>
      <c r="H424" s="3">
        <v>-2970796.25</v>
      </c>
      <c r="I424" s="3">
        <v>-4408056.75</v>
      </c>
      <c r="J424" s="3">
        <v>-445359.05</v>
      </c>
      <c r="K424" s="3">
        <v>-1626784.6</v>
      </c>
      <c r="L424" s="4">
        <v>0</v>
      </c>
      <c r="M424" s="3">
        <v>-15300</v>
      </c>
      <c r="N424" s="3">
        <v>-660193</v>
      </c>
      <c r="O424" s="3">
        <v>-303685.40000000002</v>
      </c>
      <c r="P424" s="3">
        <v>-8363306.6500000004</v>
      </c>
      <c r="Q424" s="3">
        <v>-220</v>
      </c>
      <c r="R424" s="3">
        <v>-445313.2</v>
      </c>
      <c r="S424" s="3">
        <v>-66059.95</v>
      </c>
      <c r="T424" s="4">
        <v>0</v>
      </c>
      <c r="U424" s="4">
        <v>0</v>
      </c>
      <c r="V424" s="3">
        <v>-10104.85</v>
      </c>
      <c r="W424" s="4">
        <v>0</v>
      </c>
      <c r="X424" s="4">
        <v>0</v>
      </c>
      <c r="Y424" s="4">
        <v>0</v>
      </c>
      <c r="Z424" s="3">
        <v>-683584.85</v>
      </c>
      <c r="AA424" s="4">
        <v>0</v>
      </c>
      <c r="AB424" s="4">
        <v>0</v>
      </c>
      <c r="AC424" s="3">
        <v>-34647.5</v>
      </c>
      <c r="AD424" s="3">
        <v>-6040846.4699999997</v>
      </c>
      <c r="AE424" s="4">
        <v>0</v>
      </c>
      <c r="AF424" s="4">
        <v>0</v>
      </c>
      <c r="AG424" s="3">
        <v>-308289.5</v>
      </c>
      <c r="AH424" s="3">
        <v>-34324</v>
      </c>
      <c r="AI424" s="4">
        <v>0</v>
      </c>
      <c r="AJ424" s="3">
        <v>-611741.44999999995</v>
      </c>
      <c r="AK424" s="4">
        <v>0</v>
      </c>
      <c r="AL424" s="3">
        <v>-135099</v>
      </c>
      <c r="AM424" s="3">
        <v>180982.6</v>
      </c>
      <c r="AN424" s="3">
        <v>-31624.3</v>
      </c>
      <c r="AO424" s="3">
        <v>-199410</v>
      </c>
      <c r="AP424" s="4">
        <v>0</v>
      </c>
      <c r="AQ424" s="3">
        <v>0</v>
      </c>
      <c r="AR424" s="4">
        <v>0</v>
      </c>
      <c r="AS424" s="4">
        <v>0</v>
      </c>
      <c r="AT424" s="3">
        <v>-161794.79999999999</v>
      </c>
      <c r="AU424" s="3">
        <v>-797280.69</v>
      </c>
      <c r="AV424" s="3">
        <v>-10796.71</v>
      </c>
      <c r="AW424" s="3">
        <v>-5016066.71</v>
      </c>
      <c r="AX424" s="3">
        <v>-15434297.43</v>
      </c>
      <c r="AY424" s="4">
        <v>0</v>
      </c>
      <c r="AZ424" s="3">
        <v>-777312.99</v>
      </c>
      <c r="BA424" s="3">
        <v>-4634052.7</v>
      </c>
      <c r="BB424" s="4">
        <v>0</v>
      </c>
      <c r="BC424" s="3">
        <v>277398.01</v>
      </c>
      <c r="BD424" s="3">
        <v>52142911.600000001</v>
      </c>
      <c r="BE424" s="3">
        <v>-2309617.7000000002</v>
      </c>
      <c r="BF424" s="4">
        <v>0</v>
      </c>
      <c r="BG424" s="3">
        <v>-384984.32000000001</v>
      </c>
      <c r="BH424" s="3">
        <v>-2345734.9</v>
      </c>
      <c r="BI424" s="3">
        <v>-2527257.67</v>
      </c>
      <c r="BJ424" s="3">
        <v>-5646.4</v>
      </c>
      <c r="BK424" s="4">
        <v>0</v>
      </c>
      <c r="BL424" s="3">
        <v>-77641.61</v>
      </c>
      <c r="BM424" s="3">
        <v>-156914.5</v>
      </c>
      <c r="BN424" s="3">
        <v>-303021.2</v>
      </c>
      <c r="BO424" s="3">
        <v>-2575.84</v>
      </c>
      <c r="BP424" s="3">
        <v>-5321</v>
      </c>
      <c r="BQ424" s="3">
        <v>-118320.65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3">
        <v>-666986.15</v>
      </c>
      <c r="BX424" s="3">
        <v>-2006466.34</v>
      </c>
    </row>
    <row r="425" spans="1:76" x14ac:dyDescent="0.25">
      <c r="A425" s="2">
        <v>44834</v>
      </c>
      <c r="B425" t="s">
        <v>849</v>
      </c>
      <c r="C425" t="s">
        <v>850</v>
      </c>
      <c r="D425" s="3">
        <v>55568.45</v>
      </c>
      <c r="E425" s="4">
        <v>0</v>
      </c>
      <c r="F425" s="4">
        <v>0</v>
      </c>
      <c r="G425" s="3">
        <v>78313.7</v>
      </c>
      <c r="H425" s="4">
        <v>0</v>
      </c>
      <c r="I425" s="3">
        <v>81365.7</v>
      </c>
      <c r="J425" s="3">
        <v>156733.54999999999</v>
      </c>
      <c r="K425" s="4">
        <v>0</v>
      </c>
      <c r="L425" s="4">
        <v>0</v>
      </c>
      <c r="M425" s="4">
        <v>0</v>
      </c>
      <c r="N425" s="3">
        <v>71195</v>
      </c>
      <c r="O425" s="3">
        <v>3549.2</v>
      </c>
      <c r="P425" s="4">
        <v>0</v>
      </c>
      <c r="Q425" s="4">
        <v>0</v>
      </c>
      <c r="R425" s="4">
        <v>0</v>
      </c>
      <c r="S425" s="3">
        <v>50935.43</v>
      </c>
      <c r="T425" s="4">
        <v>0</v>
      </c>
      <c r="U425" s="4">
        <v>0</v>
      </c>
      <c r="V425" s="3">
        <v>24852.57</v>
      </c>
      <c r="W425" s="4">
        <v>0</v>
      </c>
      <c r="X425" s="4">
        <v>0</v>
      </c>
      <c r="Y425" s="4">
        <v>0</v>
      </c>
      <c r="Z425" s="3">
        <v>428426.51</v>
      </c>
      <c r="AA425" s="3">
        <v>283280.43</v>
      </c>
      <c r="AB425" s="4">
        <v>0</v>
      </c>
      <c r="AC425" s="3">
        <v>3601.5</v>
      </c>
      <c r="AD425" s="3">
        <v>21972.91</v>
      </c>
      <c r="AE425" s="4">
        <v>0</v>
      </c>
      <c r="AF425" s="3">
        <v>-32825.54</v>
      </c>
      <c r="AG425" s="3">
        <v>239980.4</v>
      </c>
      <c r="AH425" s="4">
        <v>0</v>
      </c>
      <c r="AI425" s="3">
        <v>5990.4</v>
      </c>
      <c r="AJ425" s="3">
        <v>247765.25</v>
      </c>
      <c r="AK425" s="3">
        <v>600050.18999999994</v>
      </c>
      <c r="AL425" s="3">
        <v>630</v>
      </c>
      <c r="AM425" s="3">
        <v>2166654.2999999998</v>
      </c>
      <c r="AN425" s="3">
        <v>622100</v>
      </c>
      <c r="AO425" s="3">
        <v>1082956.6000000001</v>
      </c>
      <c r="AP425" s="4">
        <v>0</v>
      </c>
      <c r="AQ425" s="3">
        <v>3932.7</v>
      </c>
      <c r="AR425" s="4">
        <v>0</v>
      </c>
      <c r="AS425" s="4">
        <v>0</v>
      </c>
      <c r="AT425" s="3">
        <v>365754.4</v>
      </c>
      <c r="AU425" s="3">
        <v>5289</v>
      </c>
      <c r="AV425" s="3">
        <v>12575.57</v>
      </c>
      <c r="AW425" s="3">
        <v>1369501.15</v>
      </c>
      <c r="AX425" s="3">
        <v>-11078690.15</v>
      </c>
      <c r="AY425" s="3">
        <v>90332.800000000003</v>
      </c>
      <c r="AZ425" s="4">
        <v>0</v>
      </c>
      <c r="BA425" s="3">
        <v>5430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3">
        <v>1657521.87</v>
      </c>
      <c r="BH425" s="3">
        <v>206534</v>
      </c>
      <c r="BI425" s="4">
        <v>0</v>
      </c>
      <c r="BJ425" s="3">
        <v>-50729.3</v>
      </c>
      <c r="BK425" s="4">
        <v>0</v>
      </c>
      <c r="BL425" s="3">
        <v>1452162.29</v>
      </c>
      <c r="BM425" s="3">
        <v>455017.45</v>
      </c>
      <c r="BN425" s="3">
        <v>107085.21</v>
      </c>
      <c r="BO425" s="4">
        <v>0</v>
      </c>
      <c r="BP425" s="3">
        <v>806</v>
      </c>
      <c r="BQ425" s="3">
        <v>126478.5</v>
      </c>
      <c r="BR425" s="4">
        <v>0</v>
      </c>
      <c r="BS425" s="4">
        <v>0</v>
      </c>
      <c r="BT425" s="4">
        <v>0</v>
      </c>
      <c r="BU425" s="4">
        <v>0</v>
      </c>
      <c r="BV425" s="3">
        <v>302899.59999999998</v>
      </c>
      <c r="BW425" s="4">
        <v>0</v>
      </c>
      <c r="BX425" s="3">
        <v>229738.86</v>
      </c>
    </row>
    <row r="426" spans="1:76" x14ac:dyDescent="0.25">
      <c r="A426" s="2">
        <v>44834</v>
      </c>
      <c r="B426" t="s">
        <v>851</v>
      </c>
      <c r="C426" t="s">
        <v>852</v>
      </c>
      <c r="D426" s="3">
        <v>21919.72</v>
      </c>
      <c r="E426" s="4">
        <v>0</v>
      </c>
      <c r="F426" s="3">
        <v>9446130.5999999996</v>
      </c>
      <c r="G426" s="4">
        <v>0</v>
      </c>
      <c r="H426" s="4">
        <v>0</v>
      </c>
      <c r="I426" s="4">
        <v>0</v>
      </c>
      <c r="J426" s="3">
        <v>1021540.2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3">
        <v>267109.68</v>
      </c>
      <c r="AA426" s="3">
        <v>267109.68</v>
      </c>
      <c r="AB426" s="3">
        <v>3100223.8</v>
      </c>
      <c r="AC426" s="3">
        <v>267109.68</v>
      </c>
      <c r="AD426" s="3">
        <v>372665.32</v>
      </c>
      <c r="AE426" s="3">
        <v>267109.68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3">
        <v>700000</v>
      </c>
      <c r="AQ426" s="4">
        <v>0</v>
      </c>
      <c r="AR426" s="3">
        <v>200000</v>
      </c>
      <c r="AS426" s="4">
        <v>0</v>
      </c>
      <c r="AT426" s="3">
        <v>29181.599999999999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3">
        <v>6172431.0300000003</v>
      </c>
      <c r="BE426" s="4">
        <v>0</v>
      </c>
      <c r="BF426" s="4">
        <v>0</v>
      </c>
      <c r="BG426" s="4">
        <v>0</v>
      </c>
      <c r="BH426" s="4">
        <v>0</v>
      </c>
      <c r="BI426" s="3">
        <v>10496.8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3">
        <v>240467.5</v>
      </c>
      <c r="BS426" s="3">
        <v>319887.5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</row>
    <row r="427" spans="1:76" x14ac:dyDescent="0.25">
      <c r="A427" s="2">
        <v>44834</v>
      </c>
      <c r="B427" t="s">
        <v>853</v>
      </c>
      <c r="C427" t="s">
        <v>854</v>
      </c>
      <c r="D427" s="4">
        <v>0</v>
      </c>
      <c r="E427" s="4">
        <v>0</v>
      </c>
      <c r="F427" s="4">
        <v>0</v>
      </c>
      <c r="G427" s="3">
        <v>296327.82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3">
        <v>139264.70000000001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3">
        <v>450000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</row>
    <row r="428" spans="1:76" x14ac:dyDescent="0.25">
      <c r="A428" s="2">
        <v>44834</v>
      </c>
      <c r="B428" t="s">
        <v>855</v>
      </c>
      <c r="C428" t="s">
        <v>856</v>
      </c>
      <c r="D428" s="4">
        <v>0</v>
      </c>
      <c r="E428" s="4">
        <v>0</v>
      </c>
      <c r="F428" s="3">
        <v>797060.96</v>
      </c>
      <c r="G428" s="3">
        <v>1422605.5</v>
      </c>
      <c r="H428" s="3">
        <v>2179667.15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1925529.06</v>
      </c>
      <c r="O428" s="3">
        <v>1568607</v>
      </c>
      <c r="P428" s="4">
        <v>0</v>
      </c>
      <c r="Q428" s="4">
        <v>0</v>
      </c>
      <c r="R428" s="3">
        <v>153194.79999999999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3">
        <v>330184.69</v>
      </c>
      <c r="AA428" s="4">
        <v>0</v>
      </c>
      <c r="AB428" s="4">
        <v>0</v>
      </c>
      <c r="AC428" s="4">
        <v>0</v>
      </c>
      <c r="AD428" s="3">
        <v>167772.89</v>
      </c>
      <c r="AE428" s="3">
        <v>278588.75</v>
      </c>
      <c r="AF428" s="3">
        <v>575099.98</v>
      </c>
      <c r="AG428" s="3">
        <v>0</v>
      </c>
      <c r="AH428" s="3">
        <v>1099000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3">
        <v>135601.29999999999</v>
      </c>
      <c r="AU428" s="4">
        <v>0</v>
      </c>
      <c r="AV428" s="3">
        <v>691084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3">
        <v>260066.55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3">
        <v>37850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3">
        <v>2439</v>
      </c>
      <c r="BT428" s="3">
        <v>23527.85</v>
      </c>
      <c r="BU428" s="4">
        <v>0</v>
      </c>
      <c r="BV428" s="4">
        <v>0</v>
      </c>
      <c r="BW428" s="4">
        <v>0</v>
      </c>
      <c r="BX428" s="4">
        <v>0</v>
      </c>
    </row>
    <row r="429" spans="1:76" x14ac:dyDescent="0.25">
      <c r="A429" s="2">
        <v>44834</v>
      </c>
      <c r="B429" t="s">
        <v>857</v>
      </c>
      <c r="C429" t="s">
        <v>858</v>
      </c>
      <c r="D429" s="3">
        <v>2314657.5</v>
      </c>
      <c r="E429" s="3">
        <v>3055691.01</v>
      </c>
      <c r="F429" s="3">
        <v>759353</v>
      </c>
      <c r="G429" s="3">
        <v>286166.75</v>
      </c>
      <c r="H429" s="3">
        <v>2725504</v>
      </c>
      <c r="I429" s="3">
        <v>2505582</v>
      </c>
      <c r="J429" s="3">
        <v>1581754</v>
      </c>
      <c r="K429" s="3">
        <v>951444.39</v>
      </c>
      <c r="L429" s="3">
        <v>798079.5</v>
      </c>
      <c r="M429" s="3">
        <v>2624218</v>
      </c>
      <c r="N429" s="3">
        <v>363914</v>
      </c>
      <c r="O429" s="3">
        <v>241136</v>
      </c>
      <c r="P429" s="3">
        <v>1311895.25</v>
      </c>
      <c r="Q429" s="3">
        <v>791806.5</v>
      </c>
      <c r="R429" s="3">
        <v>1819149</v>
      </c>
      <c r="S429" s="3">
        <v>351394</v>
      </c>
      <c r="T429" s="3">
        <v>857859</v>
      </c>
      <c r="U429" s="3">
        <v>1478241</v>
      </c>
      <c r="V429" s="3">
        <v>728734</v>
      </c>
      <c r="W429" s="3">
        <v>15232</v>
      </c>
      <c r="X429" s="3">
        <v>725362.7</v>
      </c>
      <c r="Y429" s="3">
        <v>2130711</v>
      </c>
      <c r="Z429" s="3">
        <v>722258</v>
      </c>
      <c r="AA429" s="3">
        <v>296659.34000000003</v>
      </c>
      <c r="AB429" s="3">
        <v>1596206.56</v>
      </c>
      <c r="AC429" s="3">
        <v>605343.5</v>
      </c>
      <c r="AD429" s="3">
        <v>582309</v>
      </c>
      <c r="AE429" s="3">
        <v>1701387.1</v>
      </c>
      <c r="AF429" s="3">
        <v>752654</v>
      </c>
      <c r="AG429" s="3">
        <v>1185302</v>
      </c>
      <c r="AH429" s="3">
        <v>297019</v>
      </c>
      <c r="AI429" s="3">
        <v>463330</v>
      </c>
      <c r="AJ429" s="3">
        <v>288335.76</v>
      </c>
      <c r="AK429" s="3">
        <v>1778911.5</v>
      </c>
      <c r="AL429" s="3">
        <v>1227533.5</v>
      </c>
      <c r="AM429" s="3">
        <v>261771.5</v>
      </c>
      <c r="AN429" s="3">
        <v>844829</v>
      </c>
      <c r="AO429" s="3">
        <v>558013.5</v>
      </c>
      <c r="AP429" s="3">
        <v>831512.5</v>
      </c>
      <c r="AQ429" s="3">
        <v>878325</v>
      </c>
      <c r="AR429" s="3">
        <v>5170101.2</v>
      </c>
      <c r="AS429" s="3">
        <v>626563</v>
      </c>
      <c r="AT429" s="3">
        <v>908021</v>
      </c>
      <c r="AU429" s="3">
        <v>219700</v>
      </c>
      <c r="AV429" s="3">
        <v>44120</v>
      </c>
      <c r="AW429" s="3">
        <v>374555</v>
      </c>
      <c r="AX429" s="3">
        <v>86867</v>
      </c>
      <c r="AY429" s="3">
        <v>835536</v>
      </c>
      <c r="AZ429" s="3">
        <v>167864</v>
      </c>
      <c r="BA429" s="3">
        <v>221488</v>
      </c>
      <c r="BB429" s="3">
        <v>545893</v>
      </c>
      <c r="BC429" s="3">
        <v>232574</v>
      </c>
      <c r="BD429" s="3">
        <v>2424823.86</v>
      </c>
      <c r="BE429" s="3">
        <v>37518</v>
      </c>
      <c r="BF429" s="3">
        <v>100460</v>
      </c>
      <c r="BG429" s="3">
        <v>271820</v>
      </c>
      <c r="BH429" s="3">
        <v>205463.5</v>
      </c>
      <c r="BI429" s="3">
        <v>55665</v>
      </c>
      <c r="BJ429" s="3">
        <v>236819</v>
      </c>
      <c r="BK429" s="3">
        <v>147227</v>
      </c>
      <c r="BL429" s="3">
        <v>213925.75</v>
      </c>
      <c r="BM429" s="3">
        <v>1108198.31</v>
      </c>
      <c r="BN429" s="3">
        <v>1565912.18</v>
      </c>
      <c r="BO429" s="3">
        <v>12101</v>
      </c>
      <c r="BP429" s="3">
        <v>553821</v>
      </c>
      <c r="BQ429" s="3">
        <v>194439</v>
      </c>
      <c r="BR429" s="3">
        <v>566308</v>
      </c>
      <c r="BS429" s="3">
        <v>497669</v>
      </c>
      <c r="BT429" s="3">
        <v>255178</v>
      </c>
      <c r="BU429" s="4">
        <v>0</v>
      </c>
      <c r="BV429" s="3">
        <v>105599</v>
      </c>
      <c r="BW429" s="3">
        <v>230290</v>
      </c>
      <c r="BX429" s="3">
        <v>28724.5</v>
      </c>
    </row>
    <row r="430" spans="1:76" x14ac:dyDescent="0.25">
      <c r="A430" s="2">
        <v>44834</v>
      </c>
      <c r="B430" t="s">
        <v>859</v>
      </c>
      <c r="C430" t="s">
        <v>860</v>
      </c>
      <c r="D430" s="3">
        <v>17322329</v>
      </c>
      <c r="E430" s="3">
        <v>8146301.5999999996</v>
      </c>
      <c r="F430" s="3">
        <v>2366943.5</v>
      </c>
      <c r="G430" s="3">
        <v>1013315</v>
      </c>
      <c r="H430" s="3">
        <v>8402266</v>
      </c>
      <c r="I430" s="3">
        <v>8071503.3600000003</v>
      </c>
      <c r="J430" s="3">
        <v>6762479</v>
      </c>
      <c r="K430" s="3">
        <v>7753708</v>
      </c>
      <c r="L430" s="3">
        <v>1903543.06</v>
      </c>
      <c r="M430" s="3">
        <v>10588214</v>
      </c>
      <c r="N430" s="3">
        <v>417140</v>
      </c>
      <c r="O430" s="3">
        <v>207146</v>
      </c>
      <c r="P430" s="3">
        <v>1925749.25</v>
      </c>
      <c r="Q430" s="3">
        <v>1404632.97</v>
      </c>
      <c r="R430" s="3">
        <v>2220440</v>
      </c>
      <c r="S430" s="3">
        <v>477111</v>
      </c>
      <c r="T430" s="3">
        <v>1104556</v>
      </c>
      <c r="U430" s="3">
        <v>1835914</v>
      </c>
      <c r="V430" s="3">
        <v>1652886.25</v>
      </c>
      <c r="W430" s="4">
        <v>0</v>
      </c>
      <c r="X430" s="3">
        <v>729673.1</v>
      </c>
      <c r="Y430" s="3">
        <v>4876264</v>
      </c>
      <c r="Z430" s="3">
        <v>2141110.73</v>
      </c>
      <c r="AA430" s="3">
        <v>565345</v>
      </c>
      <c r="AB430" s="3">
        <v>2707200</v>
      </c>
      <c r="AC430" s="3">
        <v>234449</v>
      </c>
      <c r="AD430" s="3">
        <v>256205</v>
      </c>
      <c r="AE430" s="3">
        <v>2100262</v>
      </c>
      <c r="AF430" s="3">
        <v>1820628</v>
      </c>
      <c r="AG430" s="3">
        <v>377597</v>
      </c>
      <c r="AH430" s="3">
        <v>142311.32999999999</v>
      </c>
      <c r="AI430" s="3">
        <v>2964152</v>
      </c>
      <c r="AJ430" s="3">
        <v>152026.5</v>
      </c>
      <c r="AK430" s="3">
        <v>2580653</v>
      </c>
      <c r="AL430" s="3">
        <v>1056148</v>
      </c>
      <c r="AM430" s="3">
        <v>121117</v>
      </c>
      <c r="AN430" s="3">
        <v>750421</v>
      </c>
      <c r="AO430" s="3">
        <v>282100</v>
      </c>
      <c r="AP430" s="3">
        <v>311930</v>
      </c>
      <c r="AQ430" s="3">
        <v>375436</v>
      </c>
      <c r="AR430" s="3">
        <v>26437623</v>
      </c>
      <c r="AS430" s="3">
        <v>1941011</v>
      </c>
      <c r="AT430" s="4">
        <v>0</v>
      </c>
      <c r="AU430" s="3">
        <v>308850</v>
      </c>
      <c r="AV430" s="3">
        <v>29575</v>
      </c>
      <c r="AW430" s="3">
        <v>470596</v>
      </c>
      <c r="AX430" s="3">
        <v>221642</v>
      </c>
      <c r="AY430" s="3">
        <v>922011</v>
      </c>
      <c r="AZ430" s="3">
        <v>170607</v>
      </c>
      <c r="BA430" s="3">
        <v>1461251</v>
      </c>
      <c r="BB430" s="3">
        <v>2173722</v>
      </c>
      <c r="BC430" s="3">
        <v>320883</v>
      </c>
      <c r="BD430" s="3">
        <v>1508919.17</v>
      </c>
      <c r="BE430" s="3">
        <v>18163</v>
      </c>
      <c r="BF430" s="3">
        <v>27328</v>
      </c>
      <c r="BG430" s="3">
        <v>94845</v>
      </c>
      <c r="BH430" s="3">
        <v>288724.75</v>
      </c>
      <c r="BI430" s="3">
        <v>33691</v>
      </c>
      <c r="BJ430" s="3">
        <v>128866</v>
      </c>
      <c r="BK430" s="3">
        <v>71838</v>
      </c>
      <c r="BL430" s="3">
        <v>95095.25</v>
      </c>
      <c r="BM430" s="3">
        <v>1145724</v>
      </c>
      <c r="BN430" s="3">
        <v>1272300.32</v>
      </c>
      <c r="BO430" s="4">
        <v>0</v>
      </c>
      <c r="BP430" s="3">
        <v>91667</v>
      </c>
      <c r="BQ430" s="3">
        <v>142641</v>
      </c>
      <c r="BR430" s="3">
        <v>126929</v>
      </c>
      <c r="BS430" s="3">
        <v>209545</v>
      </c>
      <c r="BT430" s="3">
        <v>271921</v>
      </c>
      <c r="BU430" s="4">
        <v>0</v>
      </c>
      <c r="BV430" s="3">
        <v>214313</v>
      </c>
      <c r="BW430" s="3">
        <v>37892</v>
      </c>
      <c r="BX430" s="4">
        <v>0</v>
      </c>
    </row>
    <row r="431" spans="1:76" x14ac:dyDescent="0.25">
      <c r="A431" s="2">
        <v>44834</v>
      </c>
      <c r="B431" t="s">
        <v>861</v>
      </c>
      <c r="C431" t="s">
        <v>862</v>
      </c>
      <c r="D431" s="3">
        <v>-323134.5</v>
      </c>
      <c r="E431" s="4">
        <v>0</v>
      </c>
      <c r="F431" s="3">
        <v>-93748</v>
      </c>
      <c r="G431" s="3">
        <v>-268360.75</v>
      </c>
      <c r="H431" s="4">
        <v>0</v>
      </c>
      <c r="I431" s="3">
        <v>-469616.75</v>
      </c>
      <c r="J431" s="3">
        <v>-590534.81000000006</v>
      </c>
      <c r="K431" s="3">
        <v>-843429.54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3">
        <v>-403</v>
      </c>
      <c r="Z431" s="3">
        <v>-5339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3">
        <v>-1692871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4">
        <v>0</v>
      </c>
      <c r="AN431" s="4">
        <v>0</v>
      </c>
      <c r="AO431" s="4">
        <v>0</v>
      </c>
      <c r="AP431" s="3">
        <v>-1028.5</v>
      </c>
      <c r="AQ431" s="3">
        <v>0</v>
      </c>
      <c r="AR431" s="4">
        <v>0</v>
      </c>
      <c r="AS431" s="4">
        <v>0</v>
      </c>
      <c r="AT431" s="4">
        <v>0</v>
      </c>
      <c r="AU431" s="3">
        <v>-523127.7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3">
        <v>-222433</v>
      </c>
      <c r="BC431" s="4">
        <v>0</v>
      </c>
      <c r="BD431" s="3">
        <v>-578840.73</v>
      </c>
      <c r="BE431" s="4">
        <v>0</v>
      </c>
      <c r="BF431" s="4">
        <v>0</v>
      </c>
      <c r="BG431" s="3">
        <v>4883.75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3">
        <v>-209582</v>
      </c>
      <c r="BS431" s="4">
        <v>0</v>
      </c>
      <c r="BT431" s="3">
        <v>-6374.1</v>
      </c>
      <c r="BU431" s="4">
        <v>0</v>
      </c>
      <c r="BV431" s="4">
        <v>0</v>
      </c>
      <c r="BW431" s="4">
        <v>0</v>
      </c>
      <c r="BX431" s="4">
        <v>0</v>
      </c>
    </row>
    <row r="432" spans="1:76" x14ac:dyDescent="0.25">
      <c r="A432" s="2">
        <v>44834</v>
      </c>
      <c r="B432" t="s">
        <v>863</v>
      </c>
      <c r="C432" t="s">
        <v>864</v>
      </c>
      <c r="D432" s="3">
        <v>-7347100.6699999999</v>
      </c>
      <c r="E432" s="4">
        <v>0</v>
      </c>
      <c r="F432" s="3">
        <v>-5757.63</v>
      </c>
      <c r="G432" s="3">
        <v>-1242947</v>
      </c>
      <c r="H432" s="4">
        <v>0</v>
      </c>
      <c r="I432" s="3">
        <v>-5664274.21</v>
      </c>
      <c r="J432" s="3">
        <v>-5722754.79</v>
      </c>
      <c r="K432" s="3">
        <v>-6830467.0899999999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3">
        <v>0</v>
      </c>
      <c r="AM432" s="4">
        <v>0</v>
      </c>
      <c r="AN432" s="4">
        <v>0</v>
      </c>
      <c r="AO432" s="4">
        <v>0</v>
      </c>
      <c r="AP432" s="4">
        <v>0</v>
      </c>
      <c r="AQ432" s="3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3">
        <v>96977.5</v>
      </c>
      <c r="BC432" s="4">
        <v>0</v>
      </c>
      <c r="BD432" s="3">
        <v>-1468778.92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3">
        <v>-124425</v>
      </c>
      <c r="BS432" s="4">
        <v>0</v>
      </c>
      <c r="BT432" s="3">
        <v>-1784</v>
      </c>
      <c r="BU432" s="4">
        <v>0</v>
      </c>
      <c r="BV432" s="4">
        <v>0</v>
      </c>
      <c r="BW432" s="4">
        <v>0</v>
      </c>
      <c r="BX432" s="4">
        <v>0</v>
      </c>
    </row>
    <row r="433" spans="1:76" x14ac:dyDescent="0.25">
      <c r="A433" s="2">
        <v>44834</v>
      </c>
      <c r="B433" t="s">
        <v>865</v>
      </c>
      <c r="C433" t="s">
        <v>866</v>
      </c>
      <c r="D433" s="4">
        <v>0</v>
      </c>
      <c r="E433" s="3">
        <v>372589.6</v>
      </c>
      <c r="F433" s="3">
        <v>31019</v>
      </c>
      <c r="G433" s="3">
        <v>211</v>
      </c>
      <c r="H433" s="3">
        <v>143856.6</v>
      </c>
      <c r="I433" s="3">
        <v>258213.39</v>
      </c>
      <c r="J433" s="3">
        <v>31956</v>
      </c>
      <c r="K433" s="3">
        <v>2766300</v>
      </c>
      <c r="L433" s="4">
        <v>0</v>
      </c>
      <c r="M433" s="4">
        <v>0</v>
      </c>
      <c r="N433" s="4">
        <v>0</v>
      </c>
      <c r="O433" s="4">
        <v>0</v>
      </c>
      <c r="P433" s="3">
        <v>14895</v>
      </c>
      <c r="Q433" s="3">
        <v>177769</v>
      </c>
      <c r="R433" s="3">
        <v>239141.6</v>
      </c>
      <c r="S433" s="3">
        <v>53187</v>
      </c>
      <c r="T433" s="3">
        <v>35333.370000000003</v>
      </c>
      <c r="U433" s="3">
        <v>8697.75</v>
      </c>
      <c r="V433" s="4">
        <v>0</v>
      </c>
      <c r="W433" s="4">
        <v>0</v>
      </c>
      <c r="X433" s="4">
        <v>0</v>
      </c>
      <c r="Y433" s="4">
        <v>0</v>
      </c>
      <c r="Z433" s="3">
        <v>285303.09999999998</v>
      </c>
      <c r="AA433" s="3">
        <v>35413.129999999997</v>
      </c>
      <c r="AB433" s="3">
        <v>143789</v>
      </c>
      <c r="AC433" s="4">
        <v>0</v>
      </c>
      <c r="AD433" s="3">
        <v>72670</v>
      </c>
      <c r="AE433" s="4">
        <v>0</v>
      </c>
      <c r="AF433" s="4">
        <v>0</v>
      </c>
      <c r="AG433" s="3">
        <v>17404</v>
      </c>
      <c r="AH433" s="4">
        <v>0</v>
      </c>
      <c r="AI433" s="4">
        <v>0</v>
      </c>
      <c r="AJ433" s="3">
        <v>3986.48</v>
      </c>
      <c r="AK433" s="4">
        <v>0</v>
      </c>
      <c r="AL433" s="4">
        <v>0</v>
      </c>
      <c r="AM433" s="3">
        <v>7819.52</v>
      </c>
      <c r="AN433" s="3">
        <v>4989</v>
      </c>
      <c r="AO433" s="4">
        <v>0</v>
      </c>
      <c r="AP433" s="3">
        <v>3027</v>
      </c>
      <c r="AQ433" s="4">
        <v>0</v>
      </c>
      <c r="AR433" s="3">
        <v>235231.32</v>
      </c>
      <c r="AS433" s="4">
        <v>0</v>
      </c>
      <c r="AT433" s="4">
        <v>0</v>
      </c>
      <c r="AU433" s="3">
        <v>5134</v>
      </c>
      <c r="AV433" s="4">
        <v>0</v>
      </c>
      <c r="AW433" s="3">
        <v>157351</v>
      </c>
      <c r="AX433" s="4">
        <v>0</v>
      </c>
      <c r="AY433" s="4">
        <v>0</v>
      </c>
      <c r="AZ433" s="4">
        <v>0</v>
      </c>
      <c r="BA433" s="4">
        <v>0</v>
      </c>
      <c r="BB433" s="3">
        <v>981094</v>
      </c>
      <c r="BC433" s="3">
        <v>36816</v>
      </c>
      <c r="BD433" s="3">
        <v>122846.5</v>
      </c>
      <c r="BE433" s="4">
        <v>0</v>
      </c>
      <c r="BF433" s="4">
        <v>0</v>
      </c>
      <c r="BG433" s="3">
        <v>72965</v>
      </c>
      <c r="BH433" s="4">
        <v>0</v>
      </c>
      <c r="BI433" s="4">
        <v>0</v>
      </c>
      <c r="BJ433" s="4">
        <v>0</v>
      </c>
      <c r="BK433" s="3">
        <v>1925</v>
      </c>
      <c r="BL433" s="4">
        <v>0</v>
      </c>
      <c r="BM433" s="4">
        <v>0</v>
      </c>
      <c r="BN433" s="3">
        <v>1970</v>
      </c>
      <c r="BO433" s="4">
        <v>0</v>
      </c>
      <c r="BP433" s="3">
        <v>127759.03</v>
      </c>
      <c r="BQ433" s="4">
        <v>0</v>
      </c>
      <c r="BR433" s="4">
        <v>0</v>
      </c>
      <c r="BS433" s="3">
        <v>5095.41</v>
      </c>
      <c r="BT433" s="3">
        <v>8773</v>
      </c>
      <c r="BU433" s="4">
        <v>0</v>
      </c>
      <c r="BV433" s="4">
        <v>0</v>
      </c>
      <c r="BW433" s="4">
        <v>0</v>
      </c>
      <c r="BX433" s="4">
        <v>0</v>
      </c>
    </row>
    <row r="434" spans="1:76" x14ac:dyDescent="0.25">
      <c r="A434" s="2">
        <v>44834</v>
      </c>
      <c r="B434" t="s">
        <v>867</v>
      </c>
      <c r="C434" t="s">
        <v>868</v>
      </c>
      <c r="D434" s="3">
        <v>-2631218.5</v>
      </c>
      <c r="E434" s="3">
        <v>-1181441.1000000001</v>
      </c>
      <c r="F434" s="3">
        <v>-4278866.33</v>
      </c>
      <c r="G434" s="3">
        <v>-82212.479999999996</v>
      </c>
      <c r="H434" s="3">
        <v>-618319.71</v>
      </c>
      <c r="I434" s="3">
        <v>-607026.13</v>
      </c>
      <c r="J434" s="3">
        <v>-447943.9</v>
      </c>
      <c r="K434" s="3">
        <v>-4313419.43</v>
      </c>
      <c r="L434" s="4">
        <v>0</v>
      </c>
      <c r="M434" s="3">
        <v>-205902.15</v>
      </c>
      <c r="N434" s="4">
        <v>0</v>
      </c>
      <c r="O434" s="4">
        <v>0</v>
      </c>
      <c r="P434" s="3">
        <v>-147587.99</v>
      </c>
      <c r="Q434" s="4">
        <v>0</v>
      </c>
      <c r="R434" s="3">
        <v>-541235.6</v>
      </c>
      <c r="S434" s="4">
        <v>0</v>
      </c>
      <c r="T434" s="4">
        <v>0</v>
      </c>
      <c r="U434" s="3">
        <v>-304080.56</v>
      </c>
      <c r="V434" s="3">
        <v>-7352.4</v>
      </c>
      <c r="W434" s="4">
        <v>0</v>
      </c>
      <c r="X434" s="4">
        <v>0</v>
      </c>
      <c r="Y434" s="4">
        <v>0</v>
      </c>
      <c r="Z434" s="3">
        <v>-710376.44</v>
      </c>
      <c r="AA434" s="3">
        <v>-108069.39</v>
      </c>
      <c r="AB434" s="4">
        <v>0</v>
      </c>
      <c r="AC434" s="3">
        <v>-5707.7</v>
      </c>
      <c r="AD434" s="4">
        <v>0</v>
      </c>
      <c r="AE434" s="4">
        <v>0</v>
      </c>
      <c r="AF434" s="4">
        <v>0</v>
      </c>
      <c r="AG434" s="3">
        <v>-89221.9</v>
      </c>
      <c r="AH434" s="3">
        <v>-32607.42</v>
      </c>
      <c r="AI434" s="3">
        <v>-263688.7</v>
      </c>
      <c r="AJ434" s="3">
        <v>-2515.91</v>
      </c>
      <c r="AK434" s="3">
        <v>-1707782.4</v>
      </c>
      <c r="AL434" s="3">
        <v>-1873185.89</v>
      </c>
      <c r="AM434" s="3">
        <v>-34987.550000000003</v>
      </c>
      <c r="AN434" s="3">
        <v>-293293.24</v>
      </c>
      <c r="AO434" s="3">
        <v>-32041.86</v>
      </c>
      <c r="AP434" s="3">
        <v>-53574.26</v>
      </c>
      <c r="AQ434" s="3">
        <v>-125987.5</v>
      </c>
      <c r="AR434" s="4">
        <v>0</v>
      </c>
      <c r="AS434" s="3">
        <v>22048.9</v>
      </c>
      <c r="AT434" s="4">
        <v>0</v>
      </c>
      <c r="AU434" s="4">
        <v>0</v>
      </c>
      <c r="AV434" s="4">
        <v>0</v>
      </c>
      <c r="AW434" s="3">
        <v>-16321.28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3">
        <v>-278.10000000000002</v>
      </c>
      <c r="BE434" s="4">
        <v>0</v>
      </c>
      <c r="BF434" s="4">
        <v>0</v>
      </c>
      <c r="BG434" s="4">
        <v>0</v>
      </c>
      <c r="BH434" s="3">
        <v>-14642.8</v>
      </c>
      <c r="BI434" s="4">
        <v>0</v>
      </c>
      <c r="BJ434" s="4">
        <v>0</v>
      </c>
      <c r="BK434" s="4">
        <v>0</v>
      </c>
      <c r="BL434" s="3">
        <v>-5184.8999999999996</v>
      </c>
      <c r="BM434" s="4">
        <v>0</v>
      </c>
      <c r="BN434" s="3">
        <v>-17527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</row>
    <row r="435" spans="1:76" x14ac:dyDescent="0.25">
      <c r="A435" s="2">
        <v>44834</v>
      </c>
      <c r="B435" t="s">
        <v>869</v>
      </c>
      <c r="C435" t="s">
        <v>870</v>
      </c>
      <c r="D435" s="3">
        <v>410674.98</v>
      </c>
      <c r="E435" s="4">
        <v>0</v>
      </c>
      <c r="F435" s="3">
        <v>-12426379.51</v>
      </c>
      <c r="G435" s="3">
        <v>46190.44</v>
      </c>
      <c r="H435" s="4">
        <v>0</v>
      </c>
      <c r="I435" s="4">
        <v>0</v>
      </c>
      <c r="J435" s="3">
        <v>392866.6</v>
      </c>
      <c r="K435" s="3">
        <v>202442.4</v>
      </c>
      <c r="L435" s="4">
        <v>0</v>
      </c>
      <c r="M435" s="3">
        <v>-2972.58</v>
      </c>
      <c r="N435" s="4">
        <v>0</v>
      </c>
      <c r="O435" s="4">
        <v>0</v>
      </c>
      <c r="P435" s="3">
        <v>9790.2800000000007</v>
      </c>
      <c r="Q435" s="4">
        <v>0</v>
      </c>
      <c r="R435" s="3">
        <v>32541.3</v>
      </c>
      <c r="S435" s="4">
        <v>0</v>
      </c>
      <c r="T435" s="4">
        <v>0</v>
      </c>
      <c r="U435" s="3">
        <v>3083.4</v>
      </c>
      <c r="V435" s="4">
        <v>0</v>
      </c>
      <c r="W435" s="4">
        <v>0</v>
      </c>
      <c r="X435" s="4">
        <v>0</v>
      </c>
      <c r="Y435" s="4">
        <v>0</v>
      </c>
      <c r="Z435" s="3">
        <v>515273.51</v>
      </c>
      <c r="AA435" s="4">
        <v>0</v>
      </c>
      <c r="AB435" s="4">
        <v>0</v>
      </c>
      <c r="AC435" s="3">
        <v>277799.25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3">
        <v>11680.2</v>
      </c>
      <c r="AJ435" s="4">
        <v>0</v>
      </c>
      <c r="AK435" s="3">
        <v>0</v>
      </c>
      <c r="AL435" s="3">
        <v>2230.56</v>
      </c>
      <c r="AM435" s="3">
        <v>29330.94</v>
      </c>
      <c r="AN435" s="3">
        <v>38523.67</v>
      </c>
      <c r="AO435" s="3">
        <v>12281.98</v>
      </c>
      <c r="AP435" s="4">
        <v>0</v>
      </c>
      <c r="AQ435" s="3">
        <v>12176.27</v>
      </c>
      <c r="AR435" s="4">
        <v>0</v>
      </c>
      <c r="AS435" s="3">
        <v>413466.87</v>
      </c>
      <c r="AT435" s="3">
        <v>109602.1</v>
      </c>
      <c r="AU435" s="3">
        <v>72249.440000000002</v>
      </c>
      <c r="AV435" s="3">
        <v>6736.6</v>
      </c>
      <c r="AW435" s="3">
        <v>9998.92</v>
      </c>
      <c r="AX435" s="4">
        <v>0</v>
      </c>
      <c r="AY435" s="4">
        <v>0</v>
      </c>
      <c r="AZ435" s="4">
        <v>0</v>
      </c>
      <c r="BA435" s="3">
        <v>10247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3">
        <v>112888.12</v>
      </c>
      <c r="BI435" s="4">
        <v>0</v>
      </c>
      <c r="BJ435" s="4">
        <v>0</v>
      </c>
      <c r="BK435" s="4">
        <v>0</v>
      </c>
      <c r="BL435" s="3">
        <v>16970</v>
      </c>
      <c r="BM435" s="3">
        <v>49516.4</v>
      </c>
      <c r="BN435" s="3">
        <v>177010</v>
      </c>
      <c r="BO435" s="4">
        <v>0</v>
      </c>
      <c r="BP435" s="3">
        <v>71245.05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</row>
    <row r="436" spans="1:76" x14ac:dyDescent="0.25">
      <c r="A436" s="2">
        <v>44834</v>
      </c>
      <c r="B436" t="s">
        <v>871</v>
      </c>
      <c r="C436" t="s">
        <v>872</v>
      </c>
      <c r="D436" s="3">
        <v>1225805.25</v>
      </c>
      <c r="E436" s="3">
        <v>451376.25</v>
      </c>
      <c r="F436" s="3">
        <v>1727934.5</v>
      </c>
      <c r="G436" s="3">
        <v>205096.95</v>
      </c>
      <c r="H436" s="3">
        <v>433528</v>
      </c>
      <c r="I436" s="3">
        <v>324298.25</v>
      </c>
      <c r="J436" s="3">
        <v>500300</v>
      </c>
      <c r="K436" s="3">
        <v>611295</v>
      </c>
      <c r="L436" s="4">
        <v>0</v>
      </c>
      <c r="M436" s="4">
        <v>0</v>
      </c>
      <c r="N436" s="4">
        <v>0</v>
      </c>
      <c r="O436" s="4">
        <v>0</v>
      </c>
      <c r="P436" s="3">
        <v>38523.5</v>
      </c>
      <c r="Q436" s="4">
        <v>0</v>
      </c>
      <c r="R436" s="3">
        <v>119759</v>
      </c>
      <c r="S436" s="4">
        <v>0</v>
      </c>
      <c r="T436" s="4">
        <v>0</v>
      </c>
      <c r="U436" s="3">
        <v>112635</v>
      </c>
      <c r="V436" s="3">
        <v>1579</v>
      </c>
      <c r="W436" s="4">
        <v>0</v>
      </c>
      <c r="X436" s="3">
        <v>3420.5</v>
      </c>
      <c r="Y436" s="3">
        <v>5332</v>
      </c>
      <c r="Z436" s="3">
        <v>89252</v>
      </c>
      <c r="AA436" s="4">
        <v>0</v>
      </c>
      <c r="AB436" s="3">
        <v>204116.6</v>
      </c>
      <c r="AC436" s="3">
        <v>1244</v>
      </c>
      <c r="AD436" s="3">
        <v>180</v>
      </c>
      <c r="AE436" s="3">
        <v>2154.5</v>
      </c>
      <c r="AF436" s="4">
        <v>0</v>
      </c>
      <c r="AG436" s="3">
        <v>34480</v>
      </c>
      <c r="AH436" s="3">
        <v>520</v>
      </c>
      <c r="AI436" s="3">
        <v>100398</v>
      </c>
      <c r="AJ436" s="3">
        <v>32367</v>
      </c>
      <c r="AK436" s="3">
        <v>26560</v>
      </c>
      <c r="AL436" s="3">
        <v>365990</v>
      </c>
      <c r="AM436" s="3">
        <v>2343</v>
      </c>
      <c r="AN436" s="4">
        <v>0</v>
      </c>
      <c r="AO436" s="3">
        <v>10462</v>
      </c>
      <c r="AP436" s="3">
        <v>41598.5</v>
      </c>
      <c r="AQ436" s="3">
        <v>77069</v>
      </c>
      <c r="AR436" s="3">
        <v>220</v>
      </c>
      <c r="AS436" s="3">
        <v>34369.050000000003</v>
      </c>
      <c r="AT436" s="3">
        <v>49666</v>
      </c>
      <c r="AU436" s="3">
        <v>12968</v>
      </c>
      <c r="AV436" s="3">
        <v>6180</v>
      </c>
      <c r="AW436" s="4">
        <v>0</v>
      </c>
      <c r="AX436" s="4">
        <v>0</v>
      </c>
      <c r="AY436" s="4">
        <v>0</v>
      </c>
      <c r="AZ436" s="4">
        <v>0</v>
      </c>
      <c r="BA436" s="3">
        <v>400</v>
      </c>
      <c r="BB436" s="3">
        <v>16278</v>
      </c>
      <c r="BC436" s="4">
        <v>0</v>
      </c>
      <c r="BD436" s="3">
        <v>2462.5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3">
        <v>27493</v>
      </c>
      <c r="BO436" s="4">
        <v>0</v>
      </c>
      <c r="BP436" s="3">
        <v>495</v>
      </c>
      <c r="BQ436" s="4">
        <v>0</v>
      </c>
      <c r="BR436" s="4">
        <v>0</v>
      </c>
      <c r="BS436" s="4">
        <v>0</v>
      </c>
      <c r="BT436" s="3">
        <v>24254.5</v>
      </c>
      <c r="BU436" s="4">
        <v>0</v>
      </c>
      <c r="BV436" s="3">
        <v>2693</v>
      </c>
      <c r="BW436" s="4">
        <v>0</v>
      </c>
      <c r="BX436" s="4">
        <v>0</v>
      </c>
    </row>
    <row r="437" spans="1:76" x14ac:dyDescent="0.25">
      <c r="A437" s="2">
        <v>44834</v>
      </c>
      <c r="B437" t="s">
        <v>873</v>
      </c>
      <c r="C437" t="s">
        <v>874</v>
      </c>
      <c r="D437" s="3">
        <v>12684293</v>
      </c>
      <c r="E437" s="3">
        <v>5678787.25</v>
      </c>
      <c r="F437" s="3">
        <v>17706826.41</v>
      </c>
      <c r="G437" s="3">
        <v>1376696.14</v>
      </c>
      <c r="H437" s="3">
        <v>1522627.2</v>
      </c>
      <c r="I437" s="3">
        <v>450296.3</v>
      </c>
      <c r="J437" s="3">
        <v>6075859.5199999996</v>
      </c>
      <c r="K437" s="3">
        <v>10054757.4</v>
      </c>
      <c r="L437" s="3">
        <v>41563.25</v>
      </c>
      <c r="M437" s="4">
        <v>0</v>
      </c>
      <c r="N437" s="4">
        <v>0</v>
      </c>
      <c r="O437" s="4">
        <v>0</v>
      </c>
      <c r="P437" s="3">
        <v>272441.75</v>
      </c>
      <c r="Q437" s="4">
        <v>0</v>
      </c>
      <c r="R437" s="3">
        <v>472870.6</v>
      </c>
      <c r="S437" s="3">
        <v>19825</v>
      </c>
      <c r="T437" s="4">
        <v>0</v>
      </c>
      <c r="U437" s="3">
        <v>1262229.67</v>
      </c>
      <c r="V437" s="3">
        <v>17331</v>
      </c>
      <c r="W437" s="4">
        <v>0</v>
      </c>
      <c r="X437" s="4">
        <v>0</v>
      </c>
      <c r="Y437" s="4">
        <v>0</v>
      </c>
      <c r="Z437" s="3">
        <v>847501.6</v>
      </c>
      <c r="AA437" s="4">
        <v>0</v>
      </c>
      <c r="AB437" s="3">
        <v>534028</v>
      </c>
      <c r="AC437" s="3">
        <v>26835</v>
      </c>
      <c r="AD437" s="3">
        <v>19347</v>
      </c>
      <c r="AE437" s="3">
        <v>114972</v>
      </c>
      <c r="AF437" s="4">
        <v>0</v>
      </c>
      <c r="AG437" s="4">
        <v>0</v>
      </c>
      <c r="AH437" s="4">
        <v>0</v>
      </c>
      <c r="AI437" s="3">
        <v>91653</v>
      </c>
      <c r="AJ437" s="3">
        <v>170194</v>
      </c>
      <c r="AK437" s="3">
        <v>237784</v>
      </c>
      <c r="AL437" s="3">
        <v>1480888</v>
      </c>
      <c r="AM437" s="3">
        <v>5323</v>
      </c>
      <c r="AN437" s="4">
        <v>0</v>
      </c>
      <c r="AO437" s="3">
        <v>13899</v>
      </c>
      <c r="AP437" s="3">
        <v>11306.75</v>
      </c>
      <c r="AQ437" s="3">
        <v>53101</v>
      </c>
      <c r="AR437" s="3">
        <v>1161.31</v>
      </c>
      <c r="AS437" s="3">
        <v>68039</v>
      </c>
      <c r="AT437" s="3">
        <v>121388.25</v>
      </c>
      <c r="AU437" s="3">
        <v>878665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3">
        <v>122828</v>
      </c>
      <c r="BC437" s="4">
        <v>0</v>
      </c>
      <c r="BD437" s="3">
        <v>93958.88</v>
      </c>
      <c r="BE437" s="4">
        <v>0</v>
      </c>
      <c r="BF437" s="4">
        <v>0</v>
      </c>
      <c r="BG437" s="3">
        <v>13506</v>
      </c>
      <c r="BH437" s="4">
        <v>0</v>
      </c>
      <c r="BI437" s="4">
        <v>0</v>
      </c>
      <c r="BJ437" s="4">
        <v>0</v>
      </c>
      <c r="BK437" s="4">
        <v>0</v>
      </c>
      <c r="BL437" s="3">
        <v>10434.799999999999</v>
      </c>
      <c r="BM437" s="4">
        <v>0</v>
      </c>
      <c r="BN437" s="3">
        <v>197335</v>
      </c>
      <c r="BO437" s="4">
        <v>0</v>
      </c>
      <c r="BP437" s="4">
        <v>0</v>
      </c>
      <c r="BQ437" s="4">
        <v>0</v>
      </c>
      <c r="BR437" s="3">
        <v>13804.06</v>
      </c>
      <c r="BS437" s="4">
        <v>0</v>
      </c>
      <c r="BT437" s="3">
        <v>3931</v>
      </c>
      <c r="BU437" s="4">
        <v>0</v>
      </c>
      <c r="BV437" s="4">
        <v>0</v>
      </c>
      <c r="BW437" s="4">
        <v>0</v>
      </c>
      <c r="BX437" s="4">
        <v>0</v>
      </c>
    </row>
    <row r="438" spans="1:76" x14ac:dyDescent="0.25">
      <c r="A438" s="2">
        <v>44834</v>
      </c>
      <c r="B438" t="s">
        <v>875</v>
      </c>
      <c r="C438" t="s">
        <v>876</v>
      </c>
      <c r="D438" s="3">
        <v>2223209.23</v>
      </c>
      <c r="E438" s="3">
        <v>6726178.9100000001</v>
      </c>
      <c r="F438" s="3">
        <v>9347728.5099999998</v>
      </c>
      <c r="G438" s="3">
        <v>3747638.25</v>
      </c>
      <c r="H438" s="3">
        <v>4615706.33</v>
      </c>
      <c r="I438" s="3">
        <v>1934801.35</v>
      </c>
      <c r="J438" s="3">
        <v>4414730.62</v>
      </c>
      <c r="K438" s="3">
        <v>2647831</v>
      </c>
      <c r="L438" s="3">
        <v>128839.92</v>
      </c>
      <c r="M438" s="3">
        <v>5212802.53</v>
      </c>
      <c r="N438" s="4">
        <v>0</v>
      </c>
      <c r="O438" s="4">
        <v>0</v>
      </c>
      <c r="P438" s="3">
        <v>416890.25</v>
      </c>
      <c r="Q438" s="3">
        <v>5319737.4000000004</v>
      </c>
      <c r="R438" s="3">
        <v>632035.93999999994</v>
      </c>
      <c r="S438" s="3">
        <v>67276</v>
      </c>
      <c r="T438" s="4">
        <v>0</v>
      </c>
      <c r="U438" s="3">
        <v>685240.64</v>
      </c>
      <c r="V438" s="3">
        <v>300</v>
      </c>
      <c r="W438" s="4">
        <v>0</v>
      </c>
      <c r="X438" s="3">
        <v>31538586.550000001</v>
      </c>
      <c r="Y438" s="3">
        <v>96191.5</v>
      </c>
      <c r="Z438" s="3">
        <v>1167830.27</v>
      </c>
      <c r="AA438" s="3">
        <v>224179.72</v>
      </c>
      <c r="AB438" s="3">
        <v>3344226</v>
      </c>
      <c r="AC438" s="3">
        <v>212260</v>
      </c>
      <c r="AD438" s="3">
        <v>23267.5</v>
      </c>
      <c r="AE438" s="3">
        <v>29110.25</v>
      </c>
      <c r="AF438" s="4">
        <v>0</v>
      </c>
      <c r="AG438" s="3">
        <v>16019</v>
      </c>
      <c r="AH438" s="3">
        <v>2664</v>
      </c>
      <c r="AI438" s="4">
        <v>0</v>
      </c>
      <c r="AJ438" s="4">
        <v>0</v>
      </c>
      <c r="AK438" s="3">
        <v>272252.65000000002</v>
      </c>
      <c r="AL438" s="3">
        <v>1074</v>
      </c>
      <c r="AM438" s="3">
        <v>6847</v>
      </c>
      <c r="AN438" s="3">
        <v>152444</v>
      </c>
      <c r="AO438" s="3">
        <v>4696.8</v>
      </c>
      <c r="AP438" s="3">
        <v>13560</v>
      </c>
      <c r="AQ438" s="4">
        <v>0</v>
      </c>
      <c r="AR438" s="3">
        <v>10517.33</v>
      </c>
      <c r="AS438" s="4">
        <v>0</v>
      </c>
      <c r="AT438" s="3">
        <v>587902</v>
      </c>
      <c r="AU438" s="4">
        <v>0</v>
      </c>
      <c r="AV438" s="4">
        <v>0</v>
      </c>
      <c r="AW438" s="3">
        <v>29702</v>
      </c>
      <c r="AX438" s="4">
        <v>0</v>
      </c>
      <c r="AY438" s="3">
        <v>19318</v>
      </c>
      <c r="AZ438" s="4">
        <v>0</v>
      </c>
      <c r="BA438" s="3">
        <v>3175162</v>
      </c>
      <c r="BB438" s="3">
        <v>3960963</v>
      </c>
      <c r="BC438" s="3">
        <v>2144951.5</v>
      </c>
      <c r="BD438" s="3">
        <v>690873.15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3">
        <v>51614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3">
        <v>1109312.76</v>
      </c>
      <c r="BQ438" s="4">
        <v>0</v>
      </c>
      <c r="BR438" s="4">
        <v>0</v>
      </c>
      <c r="BS438" s="4">
        <v>0</v>
      </c>
      <c r="BT438" s="3">
        <v>1409743</v>
      </c>
      <c r="BU438" s="4">
        <v>0</v>
      </c>
      <c r="BV438" s="4">
        <v>0</v>
      </c>
      <c r="BW438" s="3">
        <v>169966</v>
      </c>
      <c r="BX438" s="4">
        <v>0</v>
      </c>
    </row>
    <row r="439" spans="1:76" x14ac:dyDescent="0.25">
      <c r="A439" s="2">
        <v>44834</v>
      </c>
      <c r="B439" t="s">
        <v>877</v>
      </c>
      <c r="C439" t="s">
        <v>878</v>
      </c>
      <c r="D439" s="3">
        <v>-363685.25</v>
      </c>
      <c r="E439" s="3">
        <v>-355633.25</v>
      </c>
      <c r="F439" s="3">
        <v>-1146538</v>
      </c>
      <c r="G439" s="4">
        <v>0</v>
      </c>
      <c r="H439" s="4">
        <v>0</v>
      </c>
      <c r="I439" s="3">
        <v>-166546.01999999999</v>
      </c>
      <c r="J439" s="3">
        <v>-77537</v>
      </c>
      <c r="K439" s="3">
        <v>-826773</v>
      </c>
      <c r="L439" s="4">
        <v>0</v>
      </c>
      <c r="M439" s="3">
        <v>-58770.77</v>
      </c>
      <c r="N439" s="4">
        <v>0</v>
      </c>
      <c r="O439" s="4">
        <v>0</v>
      </c>
      <c r="P439" s="3">
        <v>-32655</v>
      </c>
      <c r="Q439" s="3">
        <v>-4096</v>
      </c>
      <c r="R439" s="3">
        <v>-30543</v>
      </c>
      <c r="S439" s="3">
        <v>-10023.450000000001</v>
      </c>
      <c r="T439" s="4">
        <v>0</v>
      </c>
      <c r="U439" s="4">
        <v>0</v>
      </c>
      <c r="V439" s="4">
        <v>0</v>
      </c>
      <c r="W439" s="4">
        <v>0</v>
      </c>
      <c r="X439" s="3">
        <v>2110</v>
      </c>
      <c r="Y439" s="3">
        <v>-3578.5</v>
      </c>
      <c r="Z439" s="3">
        <v>-114882.61</v>
      </c>
      <c r="AA439" s="3">
        <v>-447.69</v>
      </c>
      <c r="AB439" s="4">
        <v>0</v>
      </c>
      <c r="AC439" s="3">
        <v>5603</v>
      </c>
      <c r="AD439" s="4">
        <v>0</v>
      </c>
      <c r="AE439" s="4">
        <v>0</v>
      </c>
      <c r="AF439" s="4">
        <v>0</v>
      </c>
      <c r="AG439" s="3">
        <v>-861521.02</v>
      </c>
      <c r="AH439" s="3">
        <v>-59785.61</v>
      </c>
      <c r="AI439" s="3">
        <v>-245399.19</v>
      </c>
      <c r="AJ439" s="3">
        <v>-20832.740000000002</v>
      </c>
      <c r="AK439" s="3">
        <v>-3377400.94</v>
      </c>
      <c r="AL439" s="3">
        <v>-721128.5</v>
      </c>
      <c r="AM439" s="3">
        <v>-61517</v>
      </c>
      <c r="AN439" s="3">
        <v>-216544</v>
      </c>
      <c r="AO439" s="3">
        <v>-94650</v>
      </c>
      <c r="AP439" s="3">
        <v>-102275</v>
      </c>
      <c r="AQ439" s="3">
        <v>-226946</v>
      </c>
      <c r="AR439" s="3">
        <v>-3260049.55</v>
      </c>
      <c r="AS439" s="3">
        <v>-890</v>
      </c>
      <c r="AT439" s="3">
        <v>-831</v>
      </c>
      <c r="AU439" s="3">
        <v>-4513.4399999999996</v>
      </c>
      <c r="AV439" s="4">
        <v>0</v>
      </c>
      <c r="AW439" s="3">
        <v>-17889.68</v>
      </c>
      <c r="AX439" s="4">
        <v>0</v>
      </c>
      <c r="AY439" s="4">
        <v>0</v>
      </c>
      <c r="AZ439" s="4">
        <v>0</v>
      </c>
      <c r="BA439" s="3">
        <v>685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3">
        <v>-144689.62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3">
        <v>166507</v>
      </c>
      <c r="BN439" s="3">
        <v>-8839</v>
      </c>
      <c r="BO439" s="4">
        <v>0</v>
      </c>
      <c r="BP439" s="3">
        <v>3545.5</v>
      </c>
      <c r="BQ439" s="4">
        <v>0</v>
      </c>
      <c r="BR439" s="4">
        <v>0</v>
      </c>
      <c r="BS439" s="4">
        <v>0</v>
      </c>
      <c r="BT439" s="3">
        <v>-34607</v>
      </c>
      <c r="BU439" s="4">
        <v>0</v>
      </c>
      <c r="BV439" s="4">
        <v>0</v>
      </c>
      <c r="BW439" s="4">
        <v>0</v>
      </c>
      <c r="BX439" s="4">
        <v>0</v>
      </c>
    </row>
    <row r="440" spans="1:76" x14ac:dyDescent="0.25">
      <c r="A440" s="2">
        <v>44834</v>
      </c>
      <c r="B440" t="s">
        <v>879</v>
      </c>
      <c r="C440" t="s">
        <v>880</v>
      </c>
      <c r="D440" s="3">
        <v>5776200</v>
      </c>
      <c r="E440" s="3">
        <v>1482415</v>
      </c>
      <c r="F440" s="3">
        <v>573000</v>
      </c>
      <c r="G440" s="4">
        <v>0</v>
      </c>
      <c r="H440" s="3">
        <v>3929430</v>
      </c>
      <c r="I440" s="3">
        <v>2714000</v>
      </c>
      <c r="J440" s="3">
        <v>1274500</v>
      </c>
      <c r="K440" s="3">
        <v>842000</v>
      </c>
      <c r="L440" s="3">
        <v>1164350</v>
      </c>
      <c r="M440" s="3">
        <v>4602750</v>
      </c>
      <c r="N440" s="3">
        <v>502257</v>
      </c>
      <c r="O440" s="3">
        <v>627500</v>
      </c>
      <c r="P440" s="3">
        <v>2554050</v>
      </c>
      <c r="Q440" s="3">
        <v>788300</v>
      </c>
      <c r="R440" s="3">
        <v>3891000</v>
      </c>
      <c r="S440" s="3">
        <v>594150</v>
      </c>
      <c r="T440" s="3">
        <v>1996550</v>
      </c>
      <c r="U440" s="3">
        <v>19500</v>
      </c>
      <c r="V440" s="3">
        <v>1247000</v>
      </c>
      <c r="W440" s="3">
        <v>34500</v>
      </c>
      <c r="X440" s="3">
        <v>135100</v>
      </c>
      <c r="Y440" s="3">
        <v>1257450</v>
      </c>
      <c r="Z440" s="3">
        <v>430450</v>
      </c>
      <c r="AA440" s="3">
        <v>390750</v>
      </c>
      <c r="AB440" s="3">
        <v>2465595</v>
      </c>
      <c r="AC440" s="3">
        <v>442700</v>
      </c>
      <c r="AD440" s="3">
        <v>595328.15</v>
      </c>
      <c r="AE440" s="3">
        <v>1351100</v>
      </c>
      <c r="AF440" s="3">
        <v>267700</v>
      </c>
      <c r="AG440" s="3">
        <v>1177166</v>
      </c>
      <c r="AH440" s="3">
        <v>513000</v>
      </c>
      <c r="AI440" s="3">
        <v>454500</v>
      </c>
      <c r="AJ440" s="3">
        <v>338000</v>
      </c>
      <c r="AK440" s="3">
        <v>12904860</v>
      </c>
      <c r="AL440" s="3">
        <v>6989900</v>
      </c>
      <c r="AM440" s="3">
        <v>1259650</v>
      </c>
      <c r="AN440" s="3">
        <v>1930680</v>
      </c>
      <c r="AO440" s="3">
        <v>1669850</v>
      </c>
      <c r="AP440" s="3">
        <v>449635</v>
      </c>
      <c r="AQ440" s="3">
        <v>791000</v>
      </c>
      <c r="AR440" s="3">
        <v>778500</v>
      </c>
      <c r="AS440" s="3">
        <v>2210450</v>
      </c>
      <c r="AT440" s="3">
        <v>1130520</v>
      </c>
      <c r="AU440" s="3">
        <v>1047655</v>
      </c>
      <c r="AV440" s="3">
        <v>269000</v>
      </c>
      <c r="AW440" s="3">
        <v>4414213</v>
      </c>
      <c r="AX440" s="4">
        <v>0</v>
      </c>
      <c r="AY440" s="3">
        <v>750500</v>
      </c>
      <c r="AZ440" s="3">
        <v>224500</v>
      </c>
      <c r="BA440" s="4">
        <v>0</v>
      </c>
      <c r="BB440" s="3">
        <v>931500</v>
      </c>
      <c r="BC440" s="3">
        <v>160640</v>
      </c>
      <c r="BD440" s="3">
        <v>3500</v>
      </c>
      <c r="BE440" s="3">
        <v>196129</v>
      </c>
      <c r="BF440" s="3">
        <v>40147</v>
      </c>
      <c r="BG440" s="4">
        <v>0</v>
      </c>
      <c r="BH440" s="4">
        <v>0</v>
      </c>
      <c r="BI440" s="4">
        <v>0</v>
      </c>
      <c r="BJ440" s="3">
        <v>301500</v>
      </c>
      <c r="BK440" s="3">
        <v>146000</v>
      </c>
      <c r="BL440" s="3">
        <v>670407</v>
      </c>
      <c r="BM440" s="3">
        <v>993000</v>
      </c>
      <c r="BN440" s="3">
        <v>1000890</v>
      </c>
      <c r="BO440" s="4">
        <v>0</v>
      </c>
      <c r="BP440" s="3">
        <v>571500</v>
      </c>
      <c r="BQ440" s="3">
        <v>271100</v>
      </c>
      <c r="BR440" s="3">
        <v>321500</v>
      </c>
      <c r="BS440" s="3">
        <v>587500</v>
      </c>
      <c r="BT440" s="3">
        <v>219000</v>
      </c>
      <c r="BU440" s="4">
        <v>0</v>
      </c>
      <c r="BV440" s="3">
        <v>197000</v>
      </c>
      <c r="BW440" s="3">
        <v>137600</v>
      </c>
      <c r="BX440" s="3">
        <v>37500</v>
      </c>
    </row>
    <row r="441" spans="1:76" x14ac:dyDescent="0.25">
      <c r="A441" s="2">
        <v>44834</v>
      </c>
      <c r="B441" t="s">
        <v>881</v>
      </c>
      <c r="C441" t="s">
        <v>882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3">
        <v>761405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3">
        <v>2289000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3">
        <v>4680</v>
      </c>
      <c r="AF441" s="3">
        <v>2032911.9</v>
      </c>
      <c r="AG441" s="3">
        <v>424708.13</v>
      </c>
      <c r="AH441" s="3">
        <v>95450.82</v>
      </c>
      <c r="AI441" s="3">
        <v>249712.34</v>
      </c>
      <c r="AJ441" s="3">
        <v>89871.6</v>
      </c>
      <c r="AK441" s="3">
        <v>2703762.44</v>
      </c>
      <c r="AL441" s="3">
        <v>1141476.3400000001</v>
      </c>
      <c r="AM441" s="3">
        <v>1762121.85</v>
      </c>
      <c r="AN441" s="3">
        <v>488229.77</v>
      </c>
      <c r="AO441" s="3">
        <v>157595.38</v>
      </c>
      <c r="AP441" s="3">
        <v>842159.98</v>
      </c>
      <c r="AQ441" s="3">
        <v>239952.49</v>
      </c>
      <c r="AR441" s="3">
        <v>2000000</v>
      </c>
      <c r="AS441" s="3">
        <v>0</v>
      </c>
      <c r="AT441" s="3">
        <v>250000</v>
      </c>
      <c r="AU441" s="4">
        <v>0</v>
      </c>
      <c r="AV441" s="4">
        <v>0</v>
      </c>
      <c r="AW441" s="4">
        <v>0</v>
      </c>
      <c r="AX441" s="3">
        <v>543003</v>
      </c>
      <c r="AY441" s="4">
        <v>0</v>
      </c>
      <c r="AZ441" s="4">
        <v>0</v>
      </c>
      <c r="BA441" s="4">
        <v>0</v>
      </c>
      <c r="BB441" s="3">
        <v>3200</v>
      </c>
      <c r="BC441" s="4">
        <v>0</v>
      </c>
      <c r="BD441" s="4">
        <v>0</v>
      </c>
      <c r="BE441" s="4">
        <v>0</v>
      </c>
      <c r="BF441" s="3">
        <v>19000</v>
      </c>
      <c r="BG441" s="4">
        <v>0</v>
      </c>
      <c r="BH441" s="3">
        <v>135589.56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3">
        <v>1422680</v>
      </c>
      <c r="BR441" s="4">
        <v>0</v>
      </c>
      <c r="BS441" s="3">
        <v>7020895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</row>
    <row r="442" spans="1:76" x14ac:dyDescent="0.25">
      <c r="A442" s="2">
        <v>44834</v>
      </c>
      <c r="B442" t="s">
        <v>883</v>
      </c>
      <c r="C442" t="s">
        <v>884</v>
      </c>
      <c r="D442" s="4">
        <v>0</v>
      </c>
      <c r="E442" s="4">
        <v>0</v>
      </c>
      <c r="F442" s="3">
        <v>491440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3">
        <v>1330920</v>
      </c>
      <c r="AH442" s="4">
        <v>0</v>
      </c>
      <c r="AI442" s="3">
        <v>999500</v>
      </c>
      <c r="AJ442" s="3">
        <v>870000</v>
      </c>
      <c r="AK442" s="4">
        <v>0</v>
      </c>
      <c r="AL442" s="4">
        <v>0</v>
      </c>
      <c r="AM442" s="4">
        <v>0</v>
      </c>
      <c r="AN442" s="3">
        <v>613920</v>
      </c>
      <c r="AO442" s="3">
        <v>1358000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3">
        <v>492853</v>
      </c>
      <c r="AX442" s="4">
        <v>0</v>
      </c>
      <c r="AY442" s="3">
        <v>866656</v>
      </c>
      <c r="AZ442" s="3">
        <v>650753</v>
      </c>
      <c r="BA442" s="3">
        <v>1234274</v>
      </c>
      <c r="BB442" s="3">
        <v>540622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3">
        <v>338194</v>
      </c>
    </row>
    <row r="443" spans="1:76" x14ac:dyDescent="0.25">
      <c r="A443" s="2">
        <v>44834</v>
      </c>
      <c r="B443" t="s">
        <v>885</v>
      </c>
      <c r="C443" t="s">
        <v>886</v>
      </c>
      <c r="D443" s="3">
        <v>39880.9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3">
        <v>2601.7800000000002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3">
        <v>2170.5</v>
      </c>
      <c r="AA443" s="4">
        <v>0</v>
      </c>
      <c r="AB443" s="4">
        <v>0</v>
      </c>
      <c r="AC443" s="3">
        <v>90943.25</v>
      </c>
      <c r="AD443" s="4">
        <v>0</v>
      </c>
      <c r="AE443" s="4">
        <v>0</v>
      </c>
      <c r="AF443" s="4">
        <v>0</v>
      </c>
      <c r="AG443" s="3">
        <v>7807.23</v>
      </c>
      <c r="AH443" s="4">
        <v>0</v>
      </c>
      <c r="AI443" s="4">
        <v>0</v>
      </c>
      <c r="AJ443" s="3">
        <v>990.26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3">
        <v>16280.5</v>
      </c>
      <c r="AS443" s="3">
        <v>41366.76</v>
      </c>
      <c r="AT443" s="3">
        <v>26813.5</v>
      </c>
      <c r="AU443" s="3">
        <v>25035.15</v>
      </c>
      <c r="AV443" s="4">
        <v>0</v>
      </c>
      <c r="AW443" s="3">
        <v>400.96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398612.5</v>
      </c>
      <c r="BN443" s="3">
        <v>660</v>
      </c>
      <c r="BO443" s="4">
        <v>0</v>
      </c>
      <c r="BP443" s="3">
        <v>12576.4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</row>
    <row r="444" spans="1:76" x14ac:dyDescent="0.25">
      <c r="A444" s="2">
        <v>44834</v>
      </c>
      <c r="B444" t="s">
        <v>887</v>
      </c>
      <c r="C444" t="s">
        <v>888</v>
      </c>
      <c r="D444" s="3">
        <v>213274</v>
      </c>
      <c r="E444" s="3">
        <v>69290.25</v>
      </c>
      <c r="F444" s="3">
        <v>771817.5</v>
      </c>
      <c r="G444" s="3">
        <v>78790</v>
      </c>
      <c r="H444" s="3">
        <v>55616</v>
      </c>
      <c r="I444" s="3">
        <v>652474</v>
      </c>
      <c r="J444" s="3">
        <v>3999</v>
      </c>
      <c r="K444" s="3">
        <v>37307</v>
      </c>
      <c r="L444" s="3">
        <v>1076</v>
      </c>
      <c r="M444" s="4">
        <v>0</v>
      </c>
      <c r="N444" s="4">
        <v>0</v>
      </c>
      <c r="O444" s="4">
        <v>0</v>
      </c>
      <c r="P444" s="3">
        <v>7972</v>
      </c>
      <c r="Q444" s="4">
        <v>0</v>
      </c>
      <c r="R444" s="3">
        <v>1615</v>
      </c>
      <c r="S444" s="3">
        <v>1880</v>
      </c>
      <c r="T444" s="4">
        <v>0</v>
      </c>
      <c r="U444" s="3">
        <v>735</v>
      </c>
      <c r="V444" s="3">
        <v>5971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3">
        <v>38932.449999999997</v>
      </c>
      <c r="AE444" s="4">
        <v>0</v>
      </c>
      <c r="AF444" s="3">
        <v>9145</v>
      </c>
      <c r="AG444" s="3">
        <v>1530</v>
      </c>
      <c r="AH444" s="3">
        <v>3429.14</v>
      </c>
      <c r="AI444" s="3">
        <v>3113</v>
      </c>
      <c r="AJ444" s="3">
        <v>3190</v>
      </c>
      <c r="AK444" s="3">
        <v>1080</v>
      </c>
      <c r="AL444" s="3">
        <v>708</v>
      </c>
      <c r="AM444" s="4">
        <v>0</v>
      </c>
      <c r="AN444" s="4">
        <v>0</v>
      </c>
      <c r="AO444" s="4">
        <v>0</v>
      </c>
      <c r="AP444" s="3">
        <v>165063.28</v>
      </c>
      <c r="AQ444" s="4">
        <v>0</v>
      </c>
      <c r="AR444" s="3">
        <v>25621</v>
      </c>
      <c r="AS444" s="3">
        <v>22896</v>
      </c>
      <c r="AT444" s="3">
        <v>268420.5</v>
      </c>
      <c r="AU444" s="3">
        <v>27282</v>
      </c>
      <c r="AV444" s="3">
        <v>11483</v>
      </c>
      <c r="AW444" s="4">
        <v>0</v>
      </c>
      <c r="AX444" s="4">
        <v>0</v>
      </c>
      <c r="AY444" s="4">
        <v>0</v>
      </c>
      <c r="AZ444" s="3">
        <v>22686.7</v>
      </c>
      <c r="BA444" s="3">
        <v>3719</v>
      </c>
      <c r="BB444" s="4">
        <v>0</v>
      </c>
      <c r="BC444" s="4">
        <v>0</v>
      </c>
      <c r="BD444" s="3">
        <v>2053</v>
      </c>
      <c r="BE444" s="4">
        <v>0</v>
      </c>
      <c r="BF444" s="4">
        <v>0</v>
      </c>
      <c r="BG444" s="4">
        <v>0</v>
      </c>
      <c r="BH444" s="4">
        <v>0</v>
      </c>
      <c r="BI444" s="3">
        <v>1285</v>
      </c>
      <c r="BJ444" s="3">
        <v>1267</v>
      </c>
      <c r="BK444" s="4">
        <v>0</v>
      </c>
      <c r="BL444" s="4">
        <v>0</v>
      </c>
      <c r="BM444" s="4">
        <v>0</v>
      </c>
      <c r="BN444" s="3">
        <v>152044</v>
      </c>
      <c r="BO444" s="4">
        <v>0</v>
      </c>
      <c r="BP444" s="3">
        <v>187467.5</v>
      </c>
      <c r="BQ444" s="3">
        <v>190</v>
      </c>
      <c r="BR444" s="4">
        <v>0</v>
      </c>
      <c r="BS444" s="4">
        <v>0</v>
      </c>
      <c r="BT444" s="4">
        <v>0</v>
      </c>
      <c r="BU444" s="3">
        <v>45360</v>
      </c>
      <c r="BV444" s="3">
        <v>2771</v>
      </c>
      <c r="BW444" s="3">
        <v>12474</v>
      </c>
      <c r="BX444" s="4">
        <v>0</v>
      </c>
    </row>
    <row r="445" spans="1:76" x14ac:dyDescent="0.25">
      <c r="A445" s="2">
        <v>44834</v>
      </c>
      <c r="B445" t="s">
        <v>889</v>
      </c>
      <c r="C445" t="s">
        <v>890</v>
      </c>
      <c r="D445" s="4">
        <v>0</v>
      </c>
      <c r="E445" s="3">
        <v>4276732.68</v>
      </c>
      <c r="F445" s="3">
        <v>2228006</v>
      </c>
      <c r="G445" s="3">
        <v>2515.3000000000002</v>
      </c>
      <c r="H445" s="3">
        <v>229970</v>
      </c>
      <c r="I445" s="3">
        <v>3293699.07</v>
      </c>
      <c r="J445" s="3">
        <v>170263.08</v>
      </c>
      <c r="K445" s="3">
        <v>44937</v>
      </c>
      <c r="L445" s="4">
        <v>0</v>
      </c>
      <c r="M445" s="3">
        <v>2239</v>
      </c>
      <c r="N445" s="4">
        <v>0</v>
      </c>
      <c r="O445" s="3">
        <v>44932</v>
      </c>
      <c r="P445" s="3">
        <v>482629.5</v>
      </c>
      <c r="Q445" s="3">
        <v>148223</v>
      </c>
      <c r="R445" s="3">
        <v>13768831.43</v>
      </c>
      <c r="S445" s="3">
        <v>5847</v>
      </c>
      <c r="T445" s="3">
        <v>1900072</v>
      </c>
      <c r="U445" s="3">
        <v>1684934</v>
      </c>
      <c r="V445" s="3">
        <v>5663.94</v>
      </c>
      <c r="W445" s="4">
        <v>0</v>
      </c>
      <c r="X445" s="3">
        <v>22210</v>
      </c>
      <c r="Y445" s="4">
        <v>0</v>
      </c>
      <c r="Z445" s="3">
        <v>127580</v>
      </c>
      <c r="AA445" s="3">
        <v>13000</v>
      </c>
      <c r="AB445" s="3">
        <v>12887908.5</v>
      </c>
      <c r="AC445" s="4">
        <v>0</v>
      </c>
      <c r="AD445" s="4">
        <v>0</v>
      </c>
      <c r="AE445" s="3">
        <v>514.85</v>
      </c>
      <c r="AF445" s="3">
        <v>30260</v>
      </c>
      <c r="AG445" s="3">
        <v>3036099</v>
      </c>
      <c r="AH445" s="3">
        <v>6246</v>
      </c>
      <c r="AI445" s="4">
        <v>0</v>
      </c>
      <c r="AJ445" s="3">
        <v>144543</v>
      </c>
      <c r="AK445" s="4">
        <v>0</v>
      </c>
      <c r="AL445" s="4">
        <v>0</v>
      </c>
      <c r="AM445" s="3">
        <v>896596.97</v>
      </c>
      <c r="AN445" s="3">
        <v>116658</v>
      </c>
      <c r="AO445" s="3">
        <v>806160</v>
      </c>
      <c r="AP445" s="3">
        <v>238707</v>
      </c>
      <c r="AQ445" s="3">
        <v>523115</v>
      </c>
      <c r="AR445" s="3">
        <v>1508085.35</v>
      </c>
      <c r="AS445" s="3">
        <v>111992.16</v>
      </c>
      <c r="AT445" s="3">
        <v>1834427.89</v>
      </c>
      <c r="AU445" s="3">
        <v>2803</v>
      </c>
      <c r="AV445" s="3">
        <v>5307.48</v>
      </c>
      <c r="AW445" s="4">
        <v>0</v>
      </c>
      <c r="AX445" s="4">
        <v>0</v>
      </c>
      <c r="AY445" s="4">
        <v>0</v>
      </c>
      <c r="AZ445" s="3">
        <v>53646</v>
      </c>
      <c r="BA445" s="3">
        <v>275</v>
      </c>
      <c r="BB445" s="4">
        <v>0</v>
      </c>
      <c r="BC445" s="4">
        <v>0</v>
      </c>
      <c r="BD445" s="3">
        <v>163312.85</v>
      </c>
      <c r="BE445" s="3">
        <v>8281</v>
      </c>
      <c r="BF445" s="4">
        <v>0</v>
      </c>
      <c r="BG445" s="4">
        <v>0</v>
      </c>
      <c r="BH445" s="4">
        <v>0</v>
      </c>
      <c r="BI445" s="4">
        <v>0</v>
      </c>
      <c r="BJ445" s="3">
        <v>20819</v>
      </c>
      <c r="BK445" s="3">
        <v>348176.99</v>
      </c>
      <c r="BL445" s="3">
        <v>149703</v>
      </c>
      <c r="BM445" s="3">
        <v>496333.99</v>
      </c>
      <c r="BN445" s="3">
        <v>134763</v>
      </c>
      <c r="BO445" s="3">
        <v>90</v>
      </c>
      <c r="BP445" s="3">
        <v>2596126.84</v>
      </c>
      <c r="BQ445" s="4">
        <v>0</v>
      </c>
      <c r="BR445" s="4">
        <v>0</v>
      </c>
      <c r="BS445" s="4">
        <v>0</v>
      </c>
      <c r="BT445" s="3">
        <v>61360</v>
      </c>
      <c r="BU445" s="3">
        <v>190640</v>
      </c>
      <c r="BV445" s="4">
        <v>0</v>
      </c>
      <c r="BW445" s="3">
        <v>113289</v>
      </c>
      <c r="BX445" s="3">
        <v>75613</v>
      </c>
    </row>
    <row r="446" spans="1:76" x14ac:dyDescent="0.25">
      <c r="A446" s="2">
        <v>44834</v>
      </c>
      <c r="B446" t="s">
        <v>891</v>
      </c>
      <c r="C446" t="s">
        <v>892</v>
      </c>
      <c r="D446" s="3">
        <v>-20611.48</v>
      </c>
      <c r="E446" s="3">
        <v>-322680</v>
      </c>
      <c r="F446" s="3">
        <v>-546170.5</v>
      </c>
      <c r="G446" s="4">
        <v>0</v>
      </c>
      <c r="H446" s="3">
        <v>-22496.080000000002</v>
      </c>
      <c r="I446" s="3">
        <v>-262540.25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3">
        <v>-1080</v>
      </c>
      <c r="S446" s="4">
        <v>0</v>
      </c>
      <c r="T446" s="4">
        <v>0</v>
      </c>
      <c r="U446" s="3">
        <v>4523</v>
      </c>
      <c r="V446" s="3">
        <v>-190</v>
      </c>
      <c r="W446" s="4">
        <v>0</v>
      </c>
      <c r="X446" s="4">
        <v>0</v>
      </c>
      <c r="Y446" s="4">
        <v>0</v>
      </c>
      <c r="Z446" s="3">
        <v>-4855.3999999999996</v>
      </c>
      <c r="AA446" s="4">
        <v>0</v>
      </c>
      <c r="AB446" s="4">
        <v>0</v>
      </c>
      <c r="AC446" s="3">
        <v>3004.5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3">
        <v>-3859</v>
      </c>
      <c r="AM446" s="4">
        <v>0</v>
      </c>
      <c r="AN446" s="4">
        <v>0</v>
      </c>
      <c r="AO446" s="4">
        <v>0</v>
      </c>
      <c r="AP446" s="3">
        <v>-36125</v>
      </c>
      <c r="AQ446" s="4">
        <v>0</v>
      </c>
      <c r="AR446" s="4">
        <v>0</v>
      </c>
      <c r="AS446" s="3">
        <v>-3223</v>
      </c>
      <c r="AT446" s="3">
        <v>-92653</v>
      </c>
      <c r="AU446" s="3">
        <v>18360.25</v>
      </c>
      <c r="AV446" s="3">
        <v>-210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3">
        <v>-2578</v>
      </c>
      <c r="BO446" s="4">
        <v>0</v>
      </c>
      <c r="BP446" s="3">
        <v>-45233</v>
      </c>
      <c r="BQ446" s="4">
        <v>0</v>
      </c>
      <c r="BR446" s="4">
        <v>0</v>
      </c>
      <c r="BS446" s="4">
        <v>0</v>
      </c>
      <c r="BT446" s="3">
        <v>-32943</v>
      </c>
      <c r="BU446" s="4">
        <v>0</v>
      </c>
      <c r="BV446" s="4">
        <v>0</v>
      </c>
      <c r="BW446" s="4">
        <v>0</v>
      </c>
      <c r="BX446" s="4">
        <v>0</v>
      </c>
    </row>
    <row r="447" spans="1:76" x14ac:dyDescent="0.25">
      <c r="A447" s="2">
        <v>44834</v>
      </c>
      <c r="B447" t="s">
        <v>893</v>
      </c>
      <c r="C447" t="s">
        <v>894</v>
      </c>
      <c r="D447" s="3">
        <v>-61635.95</v>
      </c>
      <c r="E447" s="4">
        <v>0</v>
      </c>
      <c r="F447" s="3">
        <v>-967581.66</v>
      </c>
      <c r="G447" s="4">
        <v>0</v>
      </c>
      <c r="H447" s="3">
        <v>-7513.73</v>
      </c>
      <c r="I447" s="4">
        <v>0</v>
      </c>
      <c r="J447" s="4">
        <v>0</v>
      </c>
      <c r="K447" s="3">
        <v>-331385.49</v>
      </c>
      <c r="L447" s="4">
        <v>0</v>
      </c>
      <c r="M447" s="4">
        <v>0</v>
      </c>
      <c r="N447" s="4">
        <v>0</v>
      </c>
      <c r="O447" s="3">
        <v>-130878.25</v>
      </c>
      <c r="P447" s="3">
        <v>-14802688.5</v>
      </c>
      <c r="Q447" s="4">
        <v>0</v>
      </c>
      <c r="R447" s="3">
        <v>-274533.28000000003</v>
      </c>
      <c r="S447" s="3">
        <v>-9.5</v>
      </c>
      <c r="T447" s="4">
        <v>0</v>
      </c>
      <c r="U447" s="4">
        <v>0</v>
      </c>
      <c r="V447" s="3">
        <v>-257169.79</v>
      </c>
      <c r="W447" s="4">
        <v>0</v>
      </c>
      <c r="X447" s="4">
        <v>0</v>
      </c>
      <c r="Y447" s="4">
        <v>0</v>
      </c>
      <c r="Z447" s="3">
        <v>-1794556.92</v>
      </c>
      <c r="AA447" s="4">
        <v>0</v>
      </c>
      <c r="AB447" s="4">
        <v>0</v>
      </c>
      <c r="AC447" s="3">
        <v>-23100</v>
      </c>
      <c r="AD447" s="4">
        <v>0</v>
      </c>
      <c r="AE447" s="4">
        <v>0</v>
      </c>
      <c r="AF447" s="4">
        <v>0</v>
      </c>
      <c r="AG447" s="4">
        <v>0</v>
      </c>
      <c r="AH447" s="3">
        <v>-2600</v>
      </c>
      <c r="AI447" s="4">
        <v>0</v>
      </c>
      <c r="AJ447" s="3">
        <v>-81416.960000000006</v>
      </c>
      <c r="AK447" s="4">
        <v>0</v>
      </c>
      <c r="AL447" s="4">
        <v>0</v>
      </c>
      <c r="AM447" s="4">
        <v>0</v>
      </c>
      <c r="AN447" s="3">
        <v>-38936.660000000003</v>
      </c>
      <c r="AO447" s="4">
        <v>0</v>
      </c>
      <c r="AP447" s="4">
        <v>0</v>
      </c>
      <c r="AQ447" s="4">
        <v>0</v>
      </c>
      <c r="AR447" s="3">
        <v>-190</v>
      </c>
      <c r="AS447" s="3">
        <v>-31618.61</v>
      </c>
      <c r="AT447" s="3">
        <v>-45495.12</v>
      </c>
      <c r="AU447" s="3">
        <v>13161.82</v>
      </c>
      <c r="AV447" s="3">
        <v>-130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3">
        <v>-22521</v>
      </c>
      <c r="BI447" s="4">
        <v>0</v>
      </c>
      <c r="BJ447" s="4">
        <v>0</v>
      </c>
      <c r="BK447" s="4">
        <v>0</v>
      </c>
      <c r="BL447" s="3">
        <v>-391.7</v>
      </c>
      <c r="BM447" s="4">
        <v>0</v>
      </c>
      <c r="BN447" s="3">
        <v>-14896.89</v>
      </c>
      <c r="BO447" s="4">
        <v>0</v>
      </c>
      <c r="BP447" s="3">
        <v>-27017.75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</row>
    <row r="448" spans="1:76" x14ac:dyDescent="0.25">
      <c r="A448" s="2">
        <v>44834</v>
      </c>
      <c r="B448" t="s">
        <v>895</v>
      </c>
      <c r="C448" t="s">
        <v>896</v>
      </c>
      <c r="D448" s="3">
        <v>471487.31</v>
      </c>
      <c r="E448" s="4">
        <v>0</v>
      </c>
      <c r="F448" s="3">
        <v>662586.37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3">
        <v>162609</v>
      </c>
      <c r="Q448" s="4">
        <v>0</v>
      </c>
      <c r="R448" s="3">
        <v>234234.44</v>
      </c>
      <c r="S448" s="4">
        <v>0</v>
      </c>
      <c r="T448" s="4">
        <v>0</v>
      </c>
      <c r="U448" s="3">
        <v>-7892.8</v>
      </c>
      <c r="V448" s="3">
        <v>196665.33</v>
      </c>
      <c r="W448" s="4">
        <v>0</v>
      </c>
      <c r="X448" s="4">
        <v>0</v>
      </c>
      <c r="Y448" s="4">
        <v>0</v>
      </c>
      <c r="Z448" s="3">
        <v>63513.9</v>
      </c>
      <c r="AA448" s="4">
        <v>0</v>
      </c>
      <c r="AB448" s="4">
        <v>0</v>
      </c>
      <c r="AC448" s="3">
        <v>61540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3">
        <v>7169.92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3">
        <v>30218.25</v>
      </c>
      <c r="AS448" s="4">
        <v>0</v>
      </c>
      <c r="AT448" s="3">
        <v>147817.22</v>
      </c>
      <c r="AU448" s="3">
        <v>390</v>
      </c>
      <c r="AV448" s="4">
        <v>0</v>
      </c>
      <c r="AW448" s="3">
        <v>350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3">
        <v>12600</v>
      </c>
      <c r="BI448" s="4">
        <v>0</v>
      </c>
      <c r="BJ448" s="3">
        <v>-348.83</v>
      </c>
      <c r="BK448" s="4">
        <v>0</v>
      </c>
      <c r="BL448" s="4">
        <v>0</v>
      </c>
      <c r="BM448" s="4">
        <v>0</v>
      </c>
      <c r="BN448" s="3">
        <v>52189.2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</row>
    <row r="449" spans="1:76" x14ac:dyDescent="0.25">
      <c r="A449" s="2">
        <v>44834</v>
      </c>
      <c r="B449" t="s">
        <v>897</v>
      </c>
      <c r="C449" t="s">
        <v>898</v>
      </c>
      <c r="D449" s="3">
        <v>220787.5</v>
      </c>
      <c r="E449" s="3">
        <v>697043</v>
      </c>
      <c r="F449" s="3">
        <v>245513</v>
      </c>
      <c r="G449" s="3">
        <v>53470.75</v>
      </c>
      <c r="H449" s="3">
        <v>21517</v>
      </c>
      <c r="I449" s="3">
        <v>1065449.25</v>
      </c>
      <c r="J449" s="4">
        <v>0</v>
      </c>
      <c r="K449" s="3">
        <v>40850</v>
      </c>
      <c r="L449" s="3">
        <v>53204.25</v>
      </c>
      <c r="M449" s="3">
        <v>52241</v>
      </c>
      <c r="N449" s="4">
        <v>0</v>
      </c>
      <c r="O449" s="3">
        <v>6840</v>
      </c>
      <c r="P449" s="3">
        <v>93644</v>
      </c>
      <c r="Q449" s="3">
        <v>154875</v>
      </c>
      <c r="R449" s="3">
        <v>198160.15</v>
      </c>
      <c r="S449" s="3">
        <v>59181</v>
      </c>
      <c r="T449" s="3">
        <v>3269</v>
      </c>
      <c r="U449" s="3">
        <v>109739</v>
      </c>
      <c r="V449" s="3">
        <v>73891.5</v>
      </c>
      <c r="W449" s="4">
        <v>0</v>
      </c>
      <c r="X449" s="4">
        <v>0</v>
      </c>
      <c r="Y449" s="4">
        <v>0</v>
      </c>
      <c r="Z449" s="3">
        <v>96106</v>
      </c>
      <c r="AA449" s="3">
        <v>19993</v>
      </c>
      <c r="AB449" s="3">
        <v>11168.75</v>
      </c>
      <c r="AC449" s="3">
        <v>4527.5</v>
      </c>
      <c r="AD449" s="3">
        <v>19484</v>
      </c>
      <c r="AE449" s="3">
        <v>91844.25</v>
      </c>
      <c r="AF449" s="3">
        <v>9971</v>
      </c>
      <c r="AG449" s="4">
        <v>0</v>
      </c>
      <c r="AH449" s="3">
        <v>6547.65</v>
      </c>
      <c r="AI449" s="3">
        <v>11837</v>
      </c>
      <c r="AJ449" s="3">
        <v>872.34</v>
      </c>
      <c r="AK449" s="3">
        <v>150241</v>
      </c>
      <c r="AL449" s="3">
        <v>13609</v>
      </c>
      <c r="AM449" s="3">
        <v>62782</v>
      </c>
      <c r="AN449" s="3">
        <v>30494.75</v>
      </c>
      <c r="AO449" s="3">
        <v>15146</v>
      </c>
      <c r="AP449" s="3">
        <v>63393.5</v>
      </c>
      <c r="AQ449" s="3">
        <v>3790</v>
      </c>
      <c r="AR449" s="3">
        <v>2239665.5</v>
      </c>
      <c r="AS449" s="3">
        <v>46560</v>
      </c>
      <c r="AT449" s="3">
        <v>419783</v>
      </c>
      <c r="AU449" s="3">
        <v>60780</v>
      </c>
      <c r="AV449" s="3">
        <v>21372</v>
      </c>
      <c r="AW449" s="3">
        <v>13116</v>
      </c>
      <c r="AX449" s="4">
        <v>0</v>
      </c>
      <c r="AY449" s="3">
        <v>426894</v>
      </c>
      <c r="AZ449" s="3">
        <v>8910</v>
      </c>
      <c r="BA449" s="3">
        <v>27765</v>
      </c>
      <c r="BB449" s="3">
        <v>29361.96</v>
      </c>
      <c r="BC449" s="3">
        <v>44295</v>
      </c>
      <c r="BD449" s="3">
        <v>20842</v>
      </c>
      <c r="BE449" s="3">
        <v>16442</v>
      </c>
      <c r="BF449" s="4">
        <v>0</v>
      </c>
      <c r="BG449" s="3">
        <v>51564.26</v>
      </c>
      <c r="BH449" s="4">
        <v>0</v>
      </c>
      <c r="BI449" s="3">
        <v>12435</v>
      </c>
      <c r="BJ449" s="3">
        <v>906895.1</v>
      </c>
      <c r="BK449" s="4">
        <v>0</v>
      </c>
      <c r="BL449" s="3">
        <v>21320.5</v>
      </c>
      <c r="BM449" s="3">
        <v>109079</v>
      </c>
      <c r="BN449" s="3">
        <v>1105813.74</v>
      </c>
      <c r="BO449" s="4">
        <v>0</v>
      </c>
      <c r="BP449" s="3">
        <v>111984</v>
      </c>
      <c r="BQ449" s="3">
        <v>186584.49</v>
      </c>
      <c r="BR449" s="3">
        <v>2332.13</v>
      </c>
      <c r="BS449" s="3">
        <v>20556.599999999999</v>
      </c>
      <c r="BT449" s="3">
        <v>21153</v>
      </c>
      <c r="BU449" s="4">
        <v>0</v>
      </c>
      <c r="BV449" s="4">
        <v>0</v>
      </c>
      <c r="BW449" s="3">
        <v>132680.17000000001</v>
      </c>
      <c r="BX449" s="4">
        <v>0</v>
      </c>
    </row>
    <row r="450" spans="1:76" x14ac:dyDescent="0.25">
      <c r="A450" s="2">
        <v>44834</v>
      </c>
      <c r="B450" t="s">
        <v>899</v>
      </c>
      <c r="C450" t="s">
        <v>900</v>
      </c>
      <c r="D450" s="3">
        <v>2534430.3199999998</v>
      </c>
      <c r="E450" s="3">
        <v>13311581</v>
      </c>
      <c r="F450" s="3">
        <v>77754452.280000001</v>
      </c>
      <c r="G450" s="3">
        <v>388524.25</v>
      </c>
      <c r="H450" s="3">
        <v>18137607.789999999</v>
      </c>
      <c r="I450" s="3">
        <v>3189566.9</v>
      </c>
      <c r="J450" s="3">
        <v>14952121.01</v>
      </c>
      <c r="K450" s="3">
        <v>567696.01</v>
      </c>
      <c r="L450" s="3">
        <v>183331.56</v>
      </c>
      <c r="M450" s="3">
        <v>332379.58</v>
      </c>
      <c r="N450" s="4">
        <v>0</v>
      </c>
      <c r="O450" s="3">
        <v>3136661</v>
      </c>
      <c r="P450" s="3">
        <v>6566783.2000000002</v>
      </c>
      <c r="Q450" s="3">
        <v>5789009</v>
      </c>
      <c r="R450" s="3">
        <v>22344775.469999999</v>
      </c>
      <c r="S450" s="3">
        <v>89274</v>
      </c>
      <c r="T450" s="4">
        <v>0</v>
      </c>
      <c r="U450" s="3">
        <v>6954189.54</v>
      </c>
      <c r="V450" s="3">
        <v>531974.25</v>
      </c>
      <c r="W450" s="4">
        <v>0</v>
      </c>
      <c r="X450" s="4">
        <v>0</v>
      </c>
      <c r="Y450" s="4">
        <v>0</v>
      </c>
      <c r="Z450" s="3">
        <v>4038572</v>
      </c>
      <c r="AA450" s="3">
        <v>2343824</v>
      </c>
      <c r="AB450" s="3">
        <v>26616466</v>
      </c>
      <c r="AC450" s="3">
        <v>2764821.7</v>
      </c>
      <c r="AD450" s="3">
        <v>193775</v>
      </c>
      <c r="AE450" s="3">
        <v>708773</v>
      </c>
      <c r="AF450" s="4">
        <v>0</v>
      </c>
      <c r="AG450" s="3">
        <v>1045711</v>
      </c>
      <c r="AH450" s="3">
        <v>19134</v>
      </c>
      <c r="AI450" s="3">
        <v>220170</v>
      </c>
      <c r="AJ450" s="3">
        <v>2690037</v>
      </c>
      <c r="AK450" s="3">
        <v>345852</v>
      </c>
      <c r="AL450" s="4">
        <v>0</v>
      </c>
      <c r="AM450" s="3">
        <v>725379</v>
      </c>
      <c r="AN450" s="3">
        <v>54833</v>
      </c>
      <c r="AO450" s="3">
        <v>688143</v>
      </c>
      <c r="AP450" s="3">
        <v>300361</v>
      </c>
      <c r="AQ450" s="3">
        <v>870203</v>
      </c>
      <c r="AR450" s="3">
        <v>1614344.47</v>
      </c>
      <c r="AS450" s="3">
        <v>5104973.03</v>
      </c>
      <c r="AT450" s="3">
        <v>2751386.97</v>
      </c>
      <c r="AU450" s="3">
        <v>101993</v>
      </c>
      <c r="AV450" s="3">
        <v>24000</v>
      </c>
      <c r="AW450" s="4">
        <v>0</v>
      </c>
      <c r="AX450" s="3">
        <v>13323.1</v>
      </c>
      <c r="AY450" s="3">
        <v>109617</v>
      </c>
      <c r="AZ450" s="3">
        <v>1911739</v>
      </c>
      <c r="BA450" s="4">
        <v>0</v>
      </c>
      <c r="BB450" s="3">
        <v>81218</v>
      </c>
      <c r="BC450" s="3">
        <v>212930.82</v>
      </c>
      <c r="BD450" s="3">
        <v>13601030.210000001</v>
      </c>
      <c r="BE450" s="4">
        <v>0</v>
      </c>
      <c r="BF450" s="4">
        <v>0</v>
      </c>
      <c r="BG450" s="4">
        <v>0</v>
      </c>
      <c r="BH450" s="3">
        <v>1641963</v>
      </c>
      <c r="BI450" s="4">
        <v>0</v>
      </c>
      <c r="BJ450" s="3">
        <v>435368.67</v>
      </c>
      <c r="BK450" s="3">
        <v>74128.94</v>
      </c>
      <c r="BL450" s="3">
        <v>1578842.45</v>
      </c>
      <c r="BM450" s="4">
        <v>0</v>
      </c>
      <c r="BN450" s="3">
        <v>14663331.24</v>
      </c>
      <c r="BO450" s="4">
        <v>0</v>
      </c>
      <c r="BP450" s="3">
        <v>178245.73</v>
      </c>
      <c r="BQ450" s="4">
        <v>0</v>
      </c>
      <c r="BR450" s="3">
        <v>2350488</v>
      </c>
      <c r="BS450" s="4">
        <v>0</v>
      </c>
      <c r="BT450" s="3">
        <v>9256</v>
      </c>
      <c r="BU450" s="4">
        <v>0</v>
      </c>
      <c r="BV450" s="4">
        <v>0</v>
      </c>
      <c r="BW450" s="3">
        <v>618037.25</v>
      </c>
      <c r="BX450" s="4">
        <v>0</v>
      </c>
    </row>
    <row r="451" spans="1:76" x14ac:dyDescent="0.25">
      <c r="A451" s="2">
        <v>44834</v>
      </c>
      <c r="B451" t="s">
        <v>901</v>
      </c>
      <c r="C451" t="s">
        <v>902</v>
      </c>
      <c r="D451" s="4">
        <v>0</v>
      </c>
      <c r="E451" s="3">
        <v>-389919.5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3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3">
        <v>0</v>
      </c>
      <c r="S451" s="3">
        <v>-36069</v>
      </c>
      <c r="T451" s="3">
        <v>-3269</v>
      </c>
      <c r="U451" s="3">
        <v>-109102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3">
        <v>-168059.37</v>
      </c>
      <c r="AC451" s="3">
        <v>-3820</v>
      </c>
      <c r="AD451" s="4">
        <v>0</v>
      </c>
      <c r="AE451" s="4">
        <v>0</v>
      </c>
      <c r="AF451" s="4">
        <v>0</v>
      </c>
      <c r="AG451" s="3">
        <v>-865</v>
      </c>
      <c r="AH451" s="4">
        <v>0</v>
      </c>
      <c r="AI451" s="3">
        <v>0</v>
      </c>
      <c r="AJ451" s="3">
        <v>-2830.34</v>
      </c>
      <c r="AK451" s="3">
        <v>0</v>
      </c>
      <c r="AL451" s="3">
        <v>0</v>
      </c>
      <c r="AM451" s="4">
        <v>0</v>
      </c>
      <c r="AN451" s="3">
        <v>0</v>
      </c>
      <c r="AO451" s="3">
        <v>0</v>
      </c>
      <c r="AP451" s="3">
        <v>-27268.5</v>
      </c>
      <c r="AQ451" s="4">
        <v>0</v>
      </c>
      <c r="AR451" s="3">
        <v>-2239665.5</v>
      </c>
      <c r="AS451" s="3">
        <v>-46560</v>
      </c>
      <c r="AT451" s="3">
        <v>27818.36</v>
      </c>
      <c r="AU451" s="4">
        <v>0</v>
      </c>
      <c r="AV451" s="4">
        <v>0</v>
      </c>
      <c r="AW451" s="4">
        <v>0</v>
      </c>
      <c r="AX451" s="4">
        <v>0</v>
      </c>
      <c r="AY451" s="3">
        <v>-367119.56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3">
        <v>-39133.379999999997</v>
      </c>
      <c r="BH451" s="4">
        <v>0</v>
      </c>
      <c r="BI451" s="4">
        <v>0</v>
      </c>
      <c r="BJ451" s="3">
        <v>-43066.89</v>
      </c>
      <c r="BK451" s="4">
        <v>0</v>
      </c>
      <c r="BL451" s="3">
        <v>-494.75</v>
      </c>
      <c r="BM451" s="4">
        <v>0</v>
      </c>
      <c r="BN451" s="4">
        <v>0</v>
      </c>
      <c r="BO451" s="4">
        <v>0</v>
      </c>
      <c r="BP451" s="3">
        <v>-111984</v>
      </c>
      <c r="BQ451" s="4">
        <v>0</v>
      </c>
      <c r="BR451" s="4">
        <v>0</v>
      </c>
      <c r="BS451" s="4">
        <v>0</v>
      </c>
      <c r="BT451" s="3">
        <v>-24761.46</v>
      </c>
      <c r="BU451" s="4">
        <v>0</v>
      </c>
      <c r="BV451" s="4">
        <v>0</v>
      </c>
      <c r="BW451" s="4">
        <v>0</v>
      </c>
      <c r="BX451" s="4">
        <v>0</v>
      </c>
    </row>
    <row r="452" spans="1:76" x14ac:dyDescent="0.25">
      <c r="A452" s="2">
        <v>44834</v>
      </c>
      <c r="B452" t="s">
        <v>903</v>
      </c>
      <c r="C452" t="s">
        <v>904</v>
      </c>
      <c r="D452" s="4">
        <v>0</v>
      </c>
      <c r="E452" s="3">
        <v>94251501.310000002</v>
      </c>
      <c r="F452" s="3">
        <v>164114.56</v>
      </c>
      <c r="G452" s="4">
        <v>0</v>
      </c>
      <c r="H452" s="4">
        <v>0</v>
      </c>
      <c r="I452" s="3">
        <v>2693799.79</v>
      </c>
      <c r="J452" s="4">
        <v>0</v>
      </c>
      <c r="K452" s="3">
        <v>203879.9</v>
      </c>
      <c r="L452" s="3">
        <v>192343.84</v>
      </c>
      <c r="M452" s="4">
        <v>0</v>
      </c>
      <c r="N452" s="3">
        <v>640718.76</v>
      </c>
      <c r="O452" s="3">
        <v>74824.09</v>
      </c>
      <c r="P452" s="3">
        <v>751487.71</v>
      </c>
      <c r="Q452" s="3">
        <v>376776.58</v>
      </c>
      <c r="R452" s="3">
        <v>807467.65</v>
      </c>
      <c r="S452" s="3">
        <v>0</v>
      </c>
      <c r="T452" s="4">
        <v>0</v>
      </c>
      <c r="U452" s="3">
        <v>90000</v>
      </c>
      <c r="V452" s="3">
        <v>11370</v>
      </c>
      <c r="W452" s="4">
        <v>0</v>
      </c>
      <c r="X452" s="3">
        <v>197162.53</v>
      </c>
      <c r="Y452" s="3">
        <v>782510.7</v>
      </c>
      <c r="Z452" s="3">
        <v>66860.83</v>
      </c>
      <c r="AA452" s="3">
        <v>93612.73</v>
      </c>
      <c r="AB452" s="4">
        <v>0</v>
      </c>
      <c r="AC452" s="3">
        <v>87656.04</v>
      </c>
      <c r="AD452" s="3">
        <v>10183.5</v>
      </c>
      <c r="AE452" s="3">
        <v>82220.56</v>
      </c>
      <c r="AF452" s="3">
        <v>79155.289999999994</v>
      </c>
      <c r="AG452" s="3">
        <v>0</v>
      </c>
      <c r="AH452" s="3">
        <v>2273.5700000000002</v>
      </c>
      <c r="AI452" s="3">
        <v>12538.43</v>
      </c>
      <c r="AJ452" s="3">
        <v>2712.47</v>
      </c>
      <c r="AK452" s="3">
        <v>242082.79</v>
      </c>
      <c r="AL452" s="3">
        <v>20023.72</v>
      </c>
      <c r="AM452" s="3">
        <v>2020.02</v>
      </c>
      <c r="AN452" s="3">
        <v>25907.25</v>
      </c>
      <c r="AO452" s="3">
        <v>116373.25</v>
      </c>
      <c r="AP452" s="3">
        <v>31717.18</v>
      </c>
      <c r="AQ452" s="3">
        <v>56595.43</v>
      </c>
      <c r="AR452" s="3">
        <v>6198216.0099999998</v>
      </c>
      <c r="AS452" s="3">
        <v>149224.25</v>
      </c>
      <c r="AT452" s="4">
        <v>0</v>
      </c>
      <c r="AU452" s="4">
        <v>0</v>
      </c>
      <c r="AV452" s="3">
        <v>109879.24</v>
      </c>
      <c r="AW452" s="3">
        <v>37259.9</v>
      </c>
      <c r="AX452" s="3">
        <v>395972.31</v>
      </c>
      <c r="AY452" s="4">
        <v>0</v>
      </c>
      <c r="AZ452" s="3">
        <v>4979.3</v>
      </c>
      <c r="BA452" s="4">
        <v>0</v>
      </c>
      <c r="BB452" s="3">
        <v>61440.160000000003</v>
      </c>
      <c r="BC452" s="3">
        <v>53496.08</v>
      </c>
      <c r="BD452" s="3">
        <v>76856.100000000006</v>
      </c>
      <c r="BE452" s="3">
        <v>8607.11</v>
      </c>
      <c r="BF452" s="3">
        <v>22961.45</v>
      </c>
      <c r="BG452" s="3">
        <v>121326.65</v>
      </c>
      <c r="BH452" s="3">
        <v>34524.6</v>
      </c>
      <c r="BI452" s="3">
        <v>2659.38</v>
      </c>
      <c r="BJ452" s="3">
        <v>19626.919999999998</v>
      </c>
      <c r="BK452" s="4">
        <v>0</v>
      </c>
      <c r="BL452" s="3">
        <v>95961.64</v>
      </c>
      <c r="BM452" s="3">
        <v>29632.02</v>
      </c>
      <c r="BN452" s="3">
        <v>1399486.58</v>
      </c>
      <c r="BO452" s="3">
        <v>935.22</v>
      </c>
      <c r="BP452" s="3">
        <v>198303.46</v>
      </c>
      <c r="BQ452" s="3">
        <v>15428.19</v>
      </c>
      <c r="BR452" s="3">
        <v>3439.23</v>
      </c>
      <c r="BS452" s="4">
        <v>0</v>
      </c>
      <c r="BT452" s="3">
        <v>4095.1</v>
      </c>
      <c r="BU452" s="4">
        <v>0</v>
      </c>
      <c r="BV452" s="3">
        <v>1167.5899999999999</v>
      </c>
      <c r="BW452" s="3">
        <v>117423.9</v>
      </c>
      <c r="BX452" s="3">
        <v>14611.82</v>
      </c>
    </row>
    <row r="453" spans="1:76" x14ac:dyDescent="0.25">
      <c r="A453" s="2">
        <v>44834</v>
      </c>
      <c r="B453" t="s">
        <v>905</v>
      </c>
      <c r="C453" t="s">
        <v>906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3">
        <v>22125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3">
        <v>40000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3">
        <v>24840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</row>
    <row r="454" spans="1:76" x14ac:dyDescent="0.25">
      <c r="A454" s="2">
        <v>44834</v>
      </c>
      <c r="B454" t="s">
        <v>1553</v>
      </c>
      <c r="C454" t="s">
        <v>1554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3">
        <v>2548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</row>
    <row r="455" spans="1:76" x14ac:dyDescent="0.25">
      <c r="A455" s="2">
        <v>44834</v>
      </c>
      <c r="B455" t="s">
        <v>907</v>
      </c>
      <c r="C455" t="s">
        <v>908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3">
        <v>87000</v>
      </c>
      <c r="AL455" s="4">
        <v>0</v>
      </c>
      <c r="AM455" s="3">
        <v>24200</v>
      </c>
      <c r="AN455" s="3">
        <v>18000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3">
        <v>700</v>
      </c>
      <c r="BA455" s="3">
        <v>255060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3">
        <v>2700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</row>
    <row r="456" spans="1:76" x14ac:dyDescent="0.25">
      <c r="A456" s="2">
        <v>44834</v>
      </c>
      <c r="B456" t="s">
        <v>909</v>
      </c>
      <c r="C456" t="s">
        <v>910</v>
      </c>
      <c r="D456" s="3">
        <v>30000</v>
      </c>
      <c r="E456" s="4">
        <v>0</v>
      </c>
      <c r="F456" s="3">
        <v>4199000</v>
      </c>
      <c r="G456" s="4">
        <v>0</v>
      </c>
      <c r="H456" s="4">
        <v>0</v>
      </c>
      <c r="I456" s="3">
        <v>185540</v>
      </c>
      <c r="J456" s="4">
        <v>0</v>
      </c>
      <c r="K456" s="3">
        <v>80772</v>
      </c>
      <c r="L456" s="3">
        <v>38211</v>
      </c>
      <c r="M456" s="4">
        <v>0</v>
      </c>
      <c r="N456" s="3">
        <v>2079337.19</v>
      </c>
      <c r="O456" s="3">
        <v>391283.64</v>
      </c>
      <c r="P456" s="4">
        <v>0</v>
      </c>
      <c r="Q456" s="3">
        <v>47400</v>
      </c>
      <c r="R456" s="4">
        <v>0</v>
      </c>
      <c r="S456" s="3">
        <v>268388.5</v>
      </c>
      <c r="T456" s="3">
        <v>300000</v>
      </c>
      <c r="U456" s="4">
        <v>0</v>
      </c>
      <c r="V456" s="3">
        <v>6083560.1200000001</v>
      </c>
      <c r="W456" s="3">
        <v>310000</v>
      </c>
      <c r="X456" s="4">
        <v>0</v>
      </c>
      <c r="Y456" s="3">
        <v>45000</v>
      </c>
      <c r="Z456" s="4">
        <v>0</v>
      </c>
      <c r="AA456" s="4">
        <v>0</v>
      </c>
      <c r="AB456" s="4">
        <v>0</v>
      </c>
      <c r="AC456" s="3">
        <v>503150</v>
      </c>
      <c r="AD456" s="3">
        <v>41015</v>
      </c>
      <c r="AE456" s="3">
        <v>290200</v>
      </c>
      <c r="AF456" s="3">
        <v>665080.43999999994</v>
      </c>
      <c r="AG456" s="3">
        <v>34300</v>
      </c>
      <c r="AH456" s="4">
        <v>0</v>
      </c>
      <c r="AI456" s="3">
        <v>36570</v>
      </c>
      <c r="AJ456" s="4">
        <v>0</v>
      </c>
      <c r="AK456" s="4">
        <v>0</v>
      </c>
      <c r="AL456" s="4">
        <v>0</v>
      </c>
      <c r="AM456" s="3">
        <v>4500</v>
      </c>
      <c r="AN456" s="4">
        <v>0</v>
      </c>
      <c r="AO456" s="3">
        <v>38486.92</v>
      </c>
      <c r="AP456" s="3">
        <v>89790</v>
      </c>
      <c r="AQ456" s="3">
        <v>14800</v>
      </c>
      <c r="AR456" s="4">
        <v>0</v>
      </c>
      <c r="AS456" s="3">
        <v>11750</v>
      </c>
      <c r="AT456" s="3">
        <v>98136</v>
      </c>
      <c r="AU456" s="3">
        <v>139565</v>
      </c>
      <c r="AV456" s="4">
        <v>0</v>
      </c>
      <c r="AW456" s="3">
        <v>38700</v>
      </c>
      <c r="AX456" s="4">
        <v>0</v>
      </c>
      <c r="AY456" s="4">
        <v>0</v>
      </c>
      <c r="AZ456" s="4">
        <v>0</v>
      </c>
      <c r="BA456" s="3">
        <v>393850</v>
      </c>
      <c r="BB456" s="3">
        <v>110550</v>
      </c>
      <c r="BC456" s="4">
        <v>0</v>
      </c>
      <c r="BD456" s="4">
        <v>0</v>
      </c>
      <c r="BE456" s="4">
        <v>0</v>
      </c>
      <c r="BF456" s="4">
        <v>0</v>
      </c>
      <c r="BG456" s="3">
        <v>302200</v>
      </c>
      <c r="BH456" s="3">
        <v>446641.4</v>
      </c>
      <c r="BI456" s="3">
        <v>49800</v>
      </c>
      <c r="BJ456" s="4">
        <v>0</v>
      </c>
      <c r="BK456" s="3">
        <v>115495</v>
      </c>
      <c r="BL456" s="3">
        <v>428212.5</v>
      </c>
      <c r="BM456" s="3">
        <v>279140</v>
      </c>
      <c r="BN456" s="4">
        <v>0</v>
      </c>
      <c r="BO456" s="3">
        <v>24800</v>
      </c>
      <c r="BP456" s="3">
        <v>23850</v>
      </c>
      <c r="BQ456" s="3">
        <v>147835</v>
      </c>
      <c r="BR456" s="4">
        <v>0</v>
      </c>
      <c r="BS456" s="4">
        <v>0</v>
      </c>
      <c r="BT456" s="3">
        <v>67900</v>
      </c>
      <c r="BU456" s="4">
        <v>0</v>
      </c>
      <c r="BV456" s="3">
        <v>158792</v>
      </c>
      <c r="BW456" s="3">
        <v>231372</v>
      </c>
      <c r="BX456" s="4">
        <v>0</v>
      </c>
    </row>
    <row r="457" spans="1:76" x14ac:dyDescent="0.25">
      <c r="A457" s="2">
        <v>44834</v>
      </c>
      <c r="B457" t="s">
        <v>911</v>
      </c>
      <c r="C457" t="s">
        <v>912</v>
      </c>
      <c r="D457" s="3">
        <v>105450</v>
      </c>
      <c r="E457" s="3">
        <v>26326944.399999999</v>
      </c>
      <c r="F457" s="4">
        <v>0</v>
      </c>
      <c r="G457" s="3">
        <v>261732.81</v>
      </c>
      <c r="H457" s="4">
        <v>0</v>
      </c>
      <c r="I457" s="3">
        <v>300795</v>
      </c>
      <c r="J457" s="3">
        <v>1256980</v>
      </c>
      <c r="K457" s="3">
        <v>92762.13</v>
      </c>
      <c r="L457" s="3">
        <v>1100000</v>
      </c>
      <c r="M457" s="3">
        <v>59607.38</v>
      </c>
      <c r="N457" s="3">
        <v>1638567.89</v>
      </c>
      <c r="O457" s="4">
        <v>0</v>
      </c>
      <c r="P457" s="4">
        <v>0</v>
      </c>
      <c r="Q457" s="4">
        <v>0</v>
      </c>
      <c r="R457" s="3">
        <v>28716348.149999999</v>
      </c>
      <c r="S457" s="3">
        <v>2929213.4399999999</v>
      </c>
      <c r="T457" s="3">
        <v>400000</v>
      </c>
      <c r="U457" s="3">
        <v>3219730</v>
      </c>
      <c r="V457" s="3">
        <v>332030</v>
      </c>
      <c r="W457" s="4">
        <v>0</v>
      </c>
      <c r="X457" s="4">
        <v>0</v>
      </c>
      <c r="Y457" s="3">
        <v>24370</v>
      </c>
      <c r="Z457" s="3">
        <v>6377013.3600000003</v>
      </c>
      <c r="AA457" s="3">
        <v>1453000</v>
      </c>
      <c r="AB457" s="3">
        <v>6750</v>
      </c>
      <c r="AC457" s="3">
        <v>20300</v>
      </c>
      <c r="AD457" s="4">
        <v>0</v>
      </c>
      <c r="AE457" s="3">
        <v>5340900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3">
        <v>30000</v>
      </c>
      <c r="AL457" s="4">
        <v>0</v>
      </c>
      <c r="AM457" s="4">
        <v>0</v>
      </c>
      <c r="AN457" s="4">
        <v>0</v>
      </c>
      <c r="AO457" s="4">
        <v>0</v>
      </c>
      <c r="AP457" s="3">
        <v>30000</v>
      </c>
      <c r="AQ457" s="4">
        <v>0</v>
      </c>
      <c r="AR457" s="4">
        <v>0</v>
      </c>
      <c r="AS457" s="3">
        <v>200000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3">
        <v>15450</v>
      </c>
      <c r="AZ457" s="4">
        <v>0</v>
      </c>
      <c r="BA457" s="4">
        <v>0</v>
      </c>
      <c r="BB457" s="3">
        <v>30750</v>
      </c>
      <c r="BC457" s="4">
        <v>0</v>
      </c>
      <c r="BD457" s="4">
        <v>0</v>
      </c>
      <c r="BE457" s="4">
        <v>0</v>
      </c>
      <c r="BF457" s="4">
        <v>0</v>
      </c>
      <c r="BG457" s="3">
        <v>554000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3">
        <v>750000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</row>
    <row r="458" spans="1:76" x14ac:dyDescent="0.25">
      <c r="A458" s="2">
        <v>44834</v>
      </c>
      <c r="B458" t="s">
        <v>913</v>
      </c>
      <c r="C458" t="s">
        <v>914</v>
      </c>
      <c r="D458" s="3">
        <v>14424700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3">
        <v>4900000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3">
        <v>493000</v>
      </c>
      <c r="R458" s="4">
        <v>0</v>
      </c>
      <c r="S458" s="4">
        <v>0</v>
      </c>
      <c r="T458" s="3">
        <v>2317150</v>
      </c>
      <c r="U458" s="3">
        <v>5212800</v>
      </c>
      <c r="V458" s="4">
        <v>0</v>
      </c>
      <c r="W458" s="4">
        <v>0</v>
      </c>
      <c r="X458" s="4">
        <v>0</v>
      </c>
      <c r="Y458" s="3">
        <v>1236900</v>
      </c>
      <c r="Z458" s="4">
        <v>0</v>
      </c>
      <c r="AA458" s="4">
        <v>0</v>
      </c>
      <c r="AB458" s="3">
        <v>935300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3">
        <v>437000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3">
        <v>5137867.51</v>
      </c>
      <c r="BX458" s="4">
        <v>0</v>
      </c>
    </row>
    <row r="459" spans="1:76" x14ac:dyDescent="0.25">
      <c r="A459" s="2">
        <v>44834</v>
      </c>
      <c r="B459" t="s">
        <v>915</v>
      </c>
      <c r="C459" t="s">
        <v>916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3">
        <v>13520000</v>
      </c>
      <c r="L459" s="4">
        <v>0</v>
      </c>
      <c r="M459" s="4">
        <v>0</v>
      </c>
      <c r="N459" s="4">
        <v>0</v>
      </c>
      <c r="O459" s="3">
        <v>1110000</v>
      </c>
      <c r="P459" s="4">
        <v>0</v>
      </c>
      <c r="Q459" s="4">
        <v>0</v>
      </c>
      <c r="R459" s="4">
        <v>0</v>
      </c>
      <c r="S459" s="4">
        <v>0</v>
      </c>
      <c r="T459" s="3">
        <v>499904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3">
        <v>1245770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</row>
    <row r="460" spans="1:76" x14ac:dyDescent="0.25">
      <c r="A460" s="2">
        <v>44834</v>
      </c>
      <c r="B460" t="s">
        <v>917</v>
      </c>
      <c r="C460" t="s">
        <v>918</v>
      </c>
      <c r="D460" s="3">
        <v>62104648.039999999</v>
      </c>
      <c r="E460" s="3">
        <v>10203385.16</v>
      </c>
      <c r="F460" s="3">
        <v>49803293.75</v>
      </c>
      <c r="G460" s="3">
        <v>15531954.48</v>
      </c>
      <c r="H460" s="3">
        <v>30169080.670000002</v>
      </c>
      <c r="I460" s="3">
        <v>20514475.489999998</v>
      </c>
      <c r="J460" s="3">
        <v>8119467.7999999998</v>
      </c>
      <c r="K460" s="3">
        <v>5386669.3899999997</v>
      </c>
      <c r="L460" s="3">
        <v>5864615</v>
      </c>
      <c r="M460" s="3">
        <v>1967141.16</v>
      </c>
      <c r="N460" s="3">
        <v>1312205.79</v>
      </c>
      <c r="O460" s="3">
        <v>4428044.42</v>
      </c>
      <c r="P460" s="3">
        <v>4814796.5</v>
      </c>
      <c r="Q460" s="4">
        <v>0</v>
      </c>
      <c r="R460" s="3">
        <v>17083695.219999999</v>
      </c>
      <c r="S460" s="3">
        <v>672818.9</v>
      </c>
      <c r="T460" s="3">
        <v>3151138.38</v>
      </c>
      <c r="U460" s="3">
        <v>6700942.3399999999</v>
      </c>
      <c r="V460" s="3">
        <v>6298408.8799999999</v>
      </c>
      <c r="W460" s="3">
        <v>186268.5</v>
      </c>
      <c r="X460" s="3">
        <v>871782</v>
      </c>
      <c r="Y460" s="3">
        <v>1840</v>
      </c>
      <c r="Z460" s="3">
        <v>6603815.75</v>
      </c>
      <c r="AA460" s="3">
        <v>2565902.84</v>
      </c>
      <c r="AB460" s="3">
        <v>4984745.5</v>
      </c>
      <c r="AC460" s="3">
        <v>1222673.8700000001</v>
      </c>
      <c r="AD460" s="3">
        <v>4924867.28</v>
      </c>
      <c r="AE460" s="3">
        <v>2384524.21</v>
      </c>
      <c r="AF460" s="3">
        <v>312140</v>
      </c>
      <c r="AG460" s="3">
        <v>2227645.4</v>
      </c>
      <c r="AH460" s="3">
        <v>544637.49</v>
      </c>
      <c r="AI460" s="3">
        <v>793012.62</v>
      </c>
      <c r="AJ460" s="3">
        <v>532439</v>
      </c>
      <c r="AK460" s="3">
        <v>343629</v>
      </c>
      <c r="AL460" s="3">
        <v>262621.99</v>
      </c>
      <c r="AM460" s="3">
        <v>280412.53999999998</v>
      </c>
      <c r="AN460" s="3">
        <v>91901.25</v>
      </c>
      <c r="AO460" s="3">
        <v>1506323.99</v>
      </c>
      <c r="AP460" s="3">
        <v>358164.99</v>
      </c>
      <c r="AQ460" s="3">
        <v>868194</v>
      </c>
      <c r="AR460" s="3">
        <v>128822</v>
      </c>
      <c r="AS460" s="3">
        <v>1238621.5</v>
      </c>
      <c r="AT460" s="3">
        <v>47891</v>
      </c>
      <c r="AU460" s="3">
        <v>233647.6</v>
      </c>
      <c r="AV460" s="3">
        <v>49096.5</v>
      </c>
      <c r="AW460" s="3">
        <v>1712952</v>
      </c>
      <c r="AX460" s="3">
        <v>791600</v>
      </c>
      <c r="AY460" s="3">
        <v>3700849.38</v>
      </c>
      <c r="AZ460" s="4">
        <v>0</v>
      </c>
      <c r="BA460" s="3">
        <v>3035461.26</v>
      </c>
      <c r="BB460" s="3">
        <v>1288750.6399999999</v>
      </c>
      <c r="BC460" s="3">
        <v>3049396</v>
      </c>
      <c r="BD460" s="3">
        <v>8589497.7699999996</v>
      </c>
      <c r="BE460" s="3">
        <v>128759</v>
      </c>
      <c r="BF460" s="3">
        <v>481038.99</v>
      </c>
      <c r="BG460" s="3">
        <v>277650</v>
      </c>
      <c r="BH460" s="3">
        <v>1147051.99</v>
      </c>
      <c r="BI460" s="3">
        <v>433097.62</v>
      </c>
      <c r="BJ460" s="3">
        <v>495914.14</v>
      </c>
      <c r="BK460" s="3">
        <v>192474.81</v>
      </c>
      <c r="BL460" s="3">
        <v>511732.01</v>
      </c>
      <c r="BM460" s="3">
        <v>11848955.18</v>
      </c>
      <c r="BN460" s="3">
        <v>11172201</v>
      </c>
      <c r="BO460" s="3">
        <v>743620</v>
      </c>
      <c r="BP460" s="3">
        <v>603196</v>
      </c>
      <c r="BQ460" s="3">
        <v>143950.69</v>
      </c>
      <c r="BR460" s="3">
        <v>146308.24</v>
      </c>
      <c r="BS460" s="3">
        <v>511400</v>
      </c>
      <c r="BT460" s="3">
        <v>1273962</v>
      </c>
      <c r="BU460" s="3">
        <v>156531.85</v>
      </c>
      <c r="BV460" s="3">
        <v>354538.02</v>
      </c>
      <c r="BW460" s="3">
        <v>136285.72</v>
      </c>
      <c r="BX460" s="3">
        <v>1000167</v>
      </c>
    </row>
    <row r="461" spans="1:76" x14ac:dyDescent="0.25">
      <c r="A461" s="2">
        <v>44834</v>
      </c>
      <c r="B461" t="s">
        <v>919</v>
      </c>
      <c r="C461" t="s">
        <v>920</v>
      </c>
      <c r="D461" s="3">
        <v>536117.93999999994</v>
      </c>
      <c r="E461" s="3">
        <v>11895965.970000001</v>
      </c>
      <c r="F461" s="3">
        <v>84518902.049999997</v>
      </c>
      <c r="G461" s="3">
        <v>2941710</v>
      </c>
      <c r="H461" s="3">
        <v>77353.42</v>
      </c>
      <c r="I461" s="3">
        <v>16760379.9</v>
      </c>
      <c r="J461" s="3">
        <v>66443142.859999999</v>
      </c>
      <c r="K461" s="3">
        <v>12348300</v>
      </c>
      <c r="L461" s="4">
        <v>0</v>
      </c>
      <c r="M461" s="3">
        <v>13198434.6</v>
      </c>
      <c r="N461" s="3">
        <v>1130135</v>
      </c>
      <c r="O461" s="3">
        <v>7504814.4900000002</v>
      </c>
      <c r="P461" s="3">
        <v>3920500</v>
      </c>
      <c r="Q461" s="3">
        <v>1334585.8400000001</v>
      </c>
      <c r="R461" s="3">
        <v>5005422.66</v>
      </c>
      <c r="S461" s="3">
        <v>805220.7</v>
      </c>
      <c r="T461" s="3">
        <v>2170737</v>
      </c>
      <c r="U461" s="3">
        <v>9020153.7300000004</v>
      </c>
      <c r="V461" s="3">
        <v>3340925.12</v>
      </c>
      <c r="W461" s="4">
        <v>0</v>
      </c>
      <c r="X461" s="4">
        <v>0</v>
      </c>
      <c r="Y461" s="3">
        <v>954750.83</v>
      </c>
      <c r="Z461" s="3">
        <v>6646070</v>
      </c>
      <c r="AA461" s="3">
        <v>1448032.82</v>
      </c>
      <c r="AB461" s="3">
        <v>501689</v>
      </c>
      <c r="AC461" s="3">
        <v>190769.91</v>
      </c>
      <c r="AD461" s="4">
        <v>0</v>
      </c>
      <c r="AE461" s="3">
        <v>11167100</v>
      </c>
      <c r="AF461" s="3">
        <v>1299000</v>
      </c>
      <c r="AG461" s="3">
        <v>2474747.88</v>
      </c>
      <c r="AH461" s="3">
        <v>683600</v>
      </c>
      <c r="AI461" s="4">
        <v>0</v>
      </c>
      <c r="AJ461" s="3">
        <v>1539972.3</v>
      </c>
      <c r="AK461" s="3">
        <v>1090055.73</v>
      </c>
      <c r="AL461" s="3">
        <v>1647355.42</v>
      </c>
      <c r="AM461" s="3">
        <v>1901935.55</v>
      </c>
      <c r="AN461" s="3">
        <v>4474239.45</v>
      </c>
      <c r="AO461" s="3">
        <v>3189060.87</v>
      </c>
      <c r="AP461" s="3">
        <v>2190742.2200000002</v>
      </c>
      <c r="AQ461" s="3">
        <v>43487765</v>
      </c>
      <c r="AR461" s="3">
        <v>977144.59</v>
      </c>
      <c r="AS461" s="3">
        <v>481640</v>
      </c>
      <c r="AT461" s="3">
        <v>540804.19999999995</v>
      </c>
      <c r="AU461" s="3">
        <v>438881.37</v>
      </c>
      <c r="AV461" s="3">
        <v>684189</v>
      </c>
      <c r="AW461" s="3">
        <v>1186000</v>
      </c>
      <c r="AX461" s="3">
        <v>1123000</v>
      </c>
      <c r="AY461" s="4">
        <v>0</v>
      </c>
      <c r="AZ461" s="3">
        <v>1912052.15</v>
      </c>
      <c r="BA461" s="3">
        <v>2456677.7799999998</v>
      </c>
      <c r="BB461" s="3">
        <v>3567400</v>
      </c>
      <c r="BC461" s="3">
        <v>1685288.14</v>
      </c>
      <c r="BD461" s="4">
        <v>0</v>
      </c>
      <c r="BE461" s="4">
        <v>0</v>
      </c>
      <c r="BF461" s="4">
        <v>0</v>
      </c>
      <c r="BG461" s="3">
        <v>100000</v>
      </c>
      <c r="BH461" s="3">
        <v>191936</v>
      </c>
      <c r="BI461" s="4">
        <v>0</v>
      </c>
      <c r="BJ461" s="3">
        <v>1110235.3600000001</v>
      </c>
      <c r="BK461" s="3">
        <v>110025</v>
      </c>
      <c r="BL461" s="3">
        <v>257207.86</v>
      </c>
      <c r="BM461" s="4">
        <v>0</v>
      </c>
      <c r="BN461" s="3">
        <v>314000</v>
      </c>
      <c r="BO461" s="3">
        <v>280575.42</v>
      </c>
      <c r="BP461" s="3">
        <v>1388066.97</v>
      </c>
      <c r="BQ461" s="4">
        <v>0</v>
      </c>
      <c r="BR461" s="4">
        <v>0</v>
      </c>
      <c r="BS461" s="3">
        <v>13237629.09</v>
      </c>
      <c r="BT461" s="4">
        <v>0</v>
      </c>
      <c r="BU461" s="3">
        <v>1446800.04</v>
      </c>
      <c r="BV461" s="3">
        <v>2765478.57</v>
      </c>
      <c r="BW461" s="3">
        <v>117756</v>
      </c>
      <c r="BX461" s="3">
        <v>4452760.05</v>
      </c>
    </row>
    <row r="462" spans="1:76" x14ac:dyDescent="0.25">
      <c r="A462" s="2">
        <v>44834</v>
      </c>
      <c r="B462" t="s">
        <v>921</v>
      </c>
      <c r="C462" t="s">
        <v>922</v>
      </c>
      <c r="D462" s="3">
        <v>31110000</v>
      </c>
      <c r="E462" s="4">
        <v>0</v>
      </c>
      <c r="F462" s="3">
        <v>30429000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</row>
    <row r="463" spans="1:76" x14ac:dyDescent="0.25">
      <c r="A463" s="2">
        <v>44834</v>
      </c>
      <c r="B463" t="s">
        <v>923</v>
      </c>
      <c r="C463" t="s">
        <v>924</v>
      </c>
      <c r="D463" s="3">
        <v>2418317.9500000002</v>
      </c>
      <c r="E463" s="3">
        <v>771875.16</v>
      </c>
      <c r="F463" s="3">
        <v>1093927.2</v>
      </c>
      <c r="G463" s="3">
        <v>614006.68000000005</v>
      </c>
      <c r="H463" s="3">
        <v>2696972.72</v>
      </c>
      <c r="I463" s="3">
        <v>515461.46</v>
      </c>
      <c r="J463" s="3">
        <v>1245517.6200000001</v>
      </c>
      <c r="K463" s="3">
        <v>1648789.54</v>
      </c>
      <c r="L463" s="3">
        <v>417104.02</v>
      </c>
      <c r="M463" s="3">
        <v>946378.66</v>
      </c>
      <c r="N463" s="3">
        <v>499895.45</v>
      </c>
      <c r="O463" s="3">
        <v>172875.05</v>
      </c>
      <c r="P463" s="3">
        <v>1139446.93</v>
      </c>
      <c r="Q463" s="3">
        <v>142891.94</v>
      </c>
      <c r="R463" s="3">
        <v>2384271.5499999998</v>
      </c>
      <c r="S463" s="3">
        <v>105778.73</v>
      </c>
      <c r="T463" s="3">
        <v>358906.69</v>
      </c>
      <c r="U463" s="3">
        <v>593104.31999999995</v>
      </c>
      <c r="V463" s="3">
        <v>924139.66</v>
      </c>
      <c r="W463" s="3">
        <v>155429.31</v>
      </c>
      <c r="X463" s="3">
        <v>598426.26</v>
      </c>
      <c r="Y463" s="3">
        <v>338313.47</v>
      </c>
      <c r="Z463" s="3">
        <v>155779.19</v>
      </c>
      <c r="AA463" s="3">
        <v>182229.21</v>
      </c>
      <c r="AB463" s="3">
        <v>391981.13</v>
      </c>
      <c r="AC463" s="3">
        <v>104817.51</v>
      </c>
      <c r="AD463" s="3">
        <v>328628.56</v>
      </c>
      <c r="AE463" s="3">
        <v>254846.88</v>
      </c>
      <c r="AF463" s="3">
        <v>47394.7</v>
      </c>
      <c r="AG463" s="3">
        <v>128303.31</v>
      </c>
      <c r="AH463" s="3">
        <v>128394.27</v>
      </c>
      <c r="AI463" s="3">
        <v>97415.81</v>
      </c>
      <c r="AJ463" s="3">
        <v>130820.49</v>
      </c>
      <c r="AK463" s="3">
        <v>174755.93</v>
      </c>
      <c r="AL463" s="3">
        <v>49143.77</v>
      </c>
      <c r="AM463" s="3">
        <v>81422.13</v>
      </c>
      <c r="AN463" s="3">
        <v>171836.99</v>
      </c>
      <c r="AO463" s="3">
        <v>113474.27</v>
      </c>
      <c r="AP463" s="3">
        <v>81699.63</v>
      </c>
      <c r="AQ463" s="3">
        <v>75723.86</v>
      </c>
      <c r="AR463" s="3">
        <v>26123.62</v>
      </c>
      <c r="AS463" s="3">
        <v>108019.59</v>
      </c>
      <c r="AT463" s="3">
        <v>106001.91</v>
      </c>
      <c r="AU463" s="3">
        <v>92021.98</v>
      </c>
      <c r="AV463" s="3">
        <v>41613.360000000001</v>
      </c>
      <c r="AW463" s="3">
        <v>319216.34000000003</v>
      </c>
      <c r="AX463" s="3">
        <v>229622.78</v>
      </c>
      <c r="AY463" s="3">
        <v>134278.12</v>
      </c>
      <c r="AZ463" s="4">
        <v>0</v>
      </c>
      <c r="BA463" s="3">
        <v>327926.06</v>
      </c>
      <c r="BB463" s="3">
        <v>164714.23999999999</v>
      </c>
      <c r="BC463" s="3">
        <v>169091.43</v>
      </c>
      <c r="BD463" s="3">
        <v>669174.97</v>
      </c>
      <c r="BE463" s="3">
        <v>165651.37</v>
      </c>
      <c r="BF463" s="3">
        <v>62749.21</v>
      </c>
      <c r="BG463" s="3">
        <v>114123.86</v>
      </c>
      <c r="BH463" s="3">
        <v>166750.35999999999</v>
      </c>
      <c r="BI463" s="3">
        <v>79515.39</v>
      </c>
      <c r="BJ463" s="3">
        <v>146211.71</v>
      </c>
      <c r="BK463" s="3">
        <v>284844.36</v>
      </c>
      <c r="BL463" s="3">
        <v>243935.01</v>
      </c>
      <c r="BM463" s="3">
        <v>234050.56</v>
      </c>
      <c r="BN463" s="3">
        <v>213492.68</v>
      </c>
      <c r="BO463" s="3">
        <v>21797.81</v>
      </c>
      <c r="BP463" s="3">
        <v>54457.93</v>
      </c>
      <c r="BQ463" s="3">
        <v>148267.79</v>
      </c>
      <c r="BR463" s="3">
        <v>65166.29</v>
      </c>
      <c r="BS463" s="3">
        <v>231430.08</v>
      </c>
      <c r="BT463" s="3">
        <v>215263.51</v>
      </c>
      <c r="BU463" s="3">
        <v>370829.71</v>
      </c>
      <c r="BV463" s="3">
        <v>165966.92000000001</v>
      </c>
      <c r="BW463" s="3">
        <v>167051.87</v>
      </c>
      <c r="BX463" s="3">
        <v>137727.75</v>
      </c>
    </row>
    <row r="464" spans="1:76" x14ac:dyDescent="0.25">
      <c r="A464" s="2">
        <v>44834</v>
      </c>
      <c r="B464" t="s">
        <v>925</v>
      </c>
      <c r="C464" t="s">
        <v>678</v>
      </c>
      <c r="D464" s="3">
        <v>146000</v>
      </c>
      <c r="E464" s="3">
        <v>313600</v>
      </c>
      <c r="F464" s="3">
        <v>320615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3">
        <v>12720</v>
      </c>
      <c r="M464" s="3">
        <v>290000</v>
      </c>
      <c r="N464" s="3">
        <v>11165</v>
      </c>
      <c r="O464" s="4">
        <v>0</v>
      </c>
      <c r="P464" s="4">
        <v>0</v>
      </c>
      <c r="Q464" s="4">
        <v>0</v>
      </c>
      <c r="R464" s="3">
        <v>15600</v>
      </c>
      <c r="S464" s="4">
        <v>0</v>
      </c>
      <c r="T464" s="3">
        <v>11480</v>
      </c>
      <c r="U464" s="3">
        <v>30370</v>
      </c>
      <c r="V464" s="3">
        <v>23170</v>
      </c>
      <c r="W464" s="4">
        <v>0</v>
      </c>
      <c r="X464" s="3">
        <v>59000</v>
      </c>
      <c r="Y464" s="4">
        <v>0</v>
      </c>
      <c r="Z464" s="3">
        <v>9900</v>
      </c>
      <c r="AA464" s="4">
        <v>0</v>
      </c>
      <c r="AB464" s="3">
        <v>74660</v>
      </c>
      <c r="AC464" s="4">
        <v>0</v>
      </c>
      <c r="AD464" s="4">
        <v>0</v>
      </c>
      <c r="AE464" s="3">
        <v>58200</v>
      </c>
      <c r="AF464" s="3">
        <v>6000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3">
        <v>4700</v>
      </c>
      <c r="AS464" s="3">
        <v>29630</v>
      </c>
      <c r="AT464" s="3">
        <v>1300</v>
      </c>
      <c r="AU464" s="3">
        <v>4430</v>
      </c>
      <c r="AV464" s="4">
        <v>0</v>
      </c>
      <c r="AW464" s="3">
        <v>3677</v>
      </c>
      <c r="AX464" s="4">
        <v>0</v>
      </c>
      <c r="AY464" s="3">
        <v>41970</v>
      </c>
      <c r="AZ464" s="4">
        <v>0</v>
      </c>
      <c r="BA464" s="4">
        <v>0</v>
      </c>
      <c r="BB464" s="4">
        <v>0</v>
      </c>
      <c r="BC464" s="3">
        <v>15000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3">
        <v>6080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3">
        <v>10500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3">
        <v>1480</v>
      </c>
      <c r="BX464" s="4">
        <v>0</v>
      </c>
    </row>
    <row r="465" spans="1:76" x14ac:dyDescent="0.25">
      <c r="A465" s="2">
        <v>44834</v>
      </c>
      <c r="B465" t="s">
        <v>926</v>
      </c>
      <c r="C465" t="s">
        <v>927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3">
        <v>9000</v>
      </c>
      <c r="AA465" s="4">
        <v>0</v>
      </c>
      <c r="AB465" s="4">
        <v>0</v>
      </c>
      <c r="AC465" s="4">
        <v>0</v>
      </c>
      <c r="AD465" s="4">
        <v>0</v>
      </c>
      <c r="AE465" s="3">
        <v>2517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3">
        <v>87500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</row>
    <row r="466" spans="1:76" x14ac:dyDescent="0.25">
      <c r="A466" s="2">
        <v>44834</v>
      </c>
      <c r="B466" t="s">
        <v>928</v>
      </c>
      <c r="C466" t="s">
        <v>929</v>
      </c>
      <c r="D466" s="3">
        <v>692197037.71000004</v>
      </c>
      <c r="E466" s="3">
        <v>457468563.97000003</v>
      </c>
      <c r="F466" s="3">
        <v>606637767.5</v>
      </c>
      <c r="G466" s="3">
        <v>391408619.52999997</v>
      </c>
      <c r="H466" s="3">
        <v>408910267.60000002</v>
      </c>
      <c r="I466" s="3">
        <v>255501479.47</v>
      </c>
      <c r="J466" s="3">
        <v>458996676.48000002</v>
      </c>
      <c r="K466" s="3">
        <v>238921369.09</v>
      </c>
      <c r="L466" s="3">
        <v>111636297.58</v>
      </c>
      <c r="M466" s="3">
        <v>131281534.69</v>
      </c>
      <c r="N466" s="3">
        <v>68242739.599999994</v>
      </c>
      <c r="O466" s="3">
        <v>49285710.799999997</v>
      </c>
      <c r="P466" s="3">
        <v>91587051.030000001</v>
      </c>
      <c r="Q466" s="3">
        <v>34284329.93</v>
      </c>
      <c r="R466" s="3">
        <v>210853609.34999999</v>
      </c>
      <c r="S466" s="3">
        <v>33707776.93</v>
      </c>
      <c r="T466" s="3">
        <v>73244304.950000003</v>
      </c>
      <c r="U466" s="3">
        <v>135392991.50999999</v>
      </c>
      <c r="V466" s="3">
        <v>122361646.11</v>
      </c>
      <c r="W466" s="3">
        <v>13535672.720000001</v>
      </c>
      <c r="X466" s="3">
        <v>61529511.189999998</v>
      </c>
      <c r="Y466" s="3">
        <v>48182611.689999998</v>
      </c>
      <c r="Z466" s="3">
        <v>138190357.47999999</v>
      </c>
      <c r="AA466" s="3">
        <v>65581339.619999997</v>
      </c>
      <c r="AB466" s="3">
        <v>138862989.83000001</v>
      </c>
      <c r="AC466" s="3">
        <v>43940693.079999998</v>
      </c>
      <c r="AD466" s="3">
        <v>60522436.729999997</v>
      </c>
      <c r="AE466" s="3">
        <v>49291268.530000001</v>
      </c>
      <c r="AF466" s="3">
        <v>30762286.32</v>
      </c>
      <c r="AG466" s="3">
        <v>38034660.369999997</v>
      </c>
      <c r="AH466" s="3">
        <v>28061073.710000001</v>
      </c>
      <c r="AI466" s="3">
        <v>29054981.789999999</v>
      </c>
      <c r="AJ466" s="3">
        <v>26615151.449999999</v>
      </c>
      <c r="AK466" s="3">
        <v>44053446.549999997</v>
      </c>
      <c r="AL466" s="3">
        <v>34640248.5</v>
      </c>
      <c r="AM466" s="3">
        <v>32412142.059999999</v>
      </c>
      <c r="AN466" s="3">
        <v>49800522.409999996</v>
      </c>
      <c r="AO466" s="3">
        <v>27553872.289999999</v>
      </c>
      <c r="AP466" s="3">
        <v>32689134.329999998</v>
      </c>
      <c r="AQ466" s="3">
        <v>31566076.02</v>
      </c>
      <c r="AR466" s="3">
        <v>40437184.590000004</v>
      </c>
      <c r="AS466" s="3">
        <v>35789750.770000003</v>
      </c>
      <c r="AT466" s="3">
        <v>35620296.619999997</v>
      </c>
      <c r="AU466" s="3">
        <v>31978455.82</v>
      </c>
      <c r="AV466" s="3">
        <v>9212500.9600000009</v>
      </c>
      <c r="AW466" s="3">
        <v>47815048.899999999</v>
      </c>
      <c r="AX466" s="3">
        <v>65535184.869999997</v>
      </c>
      <c r="AY466" s="3">
        <v>68048541.969999999</v>
      </c>
      <c r="AZ466" s="3">
        <v>47820032.75</v>
      </c>
      <c r="BA466" s="3">
        <v>88404590.159999996</v>
      </c>
      <c r="BB466" s="3">
        <v>80598370.379999995</v>
      </c>
      <c r="BC466" s="3">
        <v>41627774.649999999</v>
      </c>
      <c r="BD466" s="3">
        <v>152656497.22999999</v>
      </c>
      <c r="BE466" s="3">
        <v>39720429.259999998</v>
      </c>
      <c r="BF466" s="3">
        <v>17685591.48</v>
      </c>
      <c r="BG466" s="3">
        <v>42684712.649999999</v>
      </c>
      <c r="BH466" s="3">
        <v>57775176.289999999</v>
      </c>
      <c r="BI466" s="3">
        <v>31983145.350000001</v>
      </c>
      <c r="BJ466" s="3">
        <v>33719294.350000001</v>
      </c>
      <c r="BK466" s="3">
        <v>33444654.91</v>
      </c>
      <c r="BL466" s="3">
        <v>53872821.729999997</v>
      </c>
      <c r="BM466" s="3">
        <v>55135255.600000001</v>
      </c>
      <c r="BN466" s="3">
        <v>107591379.53</v>
      </c>
      <c r="BO466" s="3">
        <v>20678715.760000002</v>
      </c>
      <c r="BP466" s="3">
        <v>16233296.66</v>
      </c>
      <c r="BQ466" s="3">
        <v>35858099.899999999</v>
      </c>
      <c r="BR466" s="3">
        <v>24890790.199999999</v>
      </c>
      <c r="BS466" s="3">
        <v>18929835.52</v>
      </c>
      <c r="BT466" s="3">
        <v>18954363</v>
      </c>
      <c r="BU466" s="3">
        <v>19632896.879999999</v>
      </c>
      <c r="BV466" s="3">
        <v>13933393.119999999</v>
      </c>
      <c r="BW466" s="3">
        <v>16918754.719999999</v>
      </c>
      <c r="BX466" s="3">
        <v>13595687.310000001</v>
      </c>
    </row>
    <row r="467" spans="1:76" x14ac:dyDescent="0.25">
      <c r="A467" s="2">
        <v>44834</v>
      </c>
      <c r="B467" t="s">
        <v>930</v>
      </c>
      <c r="C467" t="s">
        <v>931</v>
      </c>
      <c r="D467" s="3">
        <v>76426700</v>
      </c>
      <c r="E467" s="4">
        <v>0</v>
      </c>
      <c r="F467" s="3">
        <v>65939903</v>
      </c>
      <c r="G467" s="3">
        <v>44724700</v>
      </c>
      <c r="H467" s="3">
        <v>29478000</v>
      </c>
      <c r="I467" s="3">
        <v>20732829</v>
      </c>
      <c r="J467" s="3">
        <v>42358521</v>
      </c>
      <c r="K467" s="3">
        <v>113555535.84999999</v>
      </c>
      <c r="L467" s="4">
        <v>0</v>
      </c>
      <c r="M467" s="3">
        <v>21719000</v>
      </c>
      <c r="N467" s="4">
        <v>0</v>
      </c>
      <c r="O467" s="4">
        <v>0</v>
      </c>
      <c r="P467" s="4">
        <v>0</v>
      </c>
      <c r="Q467" s="4">
        <v>0</v>
      </c>
      <c r="R467" s="3">
        <v>89104427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3">
        <v>36361824</v>
      </c>
      <c r="AA467" s="4">
        <v>0</v>
      </c>
      <c r="AB467" s="3">
        <v>103855544.39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3">
        <v>4802437.1100000003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3">
        <v>3513000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3">
        <v>33857200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</row>
    <row r="468" spans="1:76" x14ac:dyDescent="0.25">
      <c r="A468" s="2">
        <v>44834</v>
      </c>
      <c r="B468" t="s">
        <v>932</v>
      </c>
      <c r="C468" t="s">
        <v>933</v>
      </c>
      <c r="D468" s="3">
        <v>61073911.740000002</v>
      </c>
      <c r="E468" s="3">
        <v>65314175.25</v>
      </c>
      <c r="F468" s="3">
        <v>52752582.109999999</v>
      </c>
      <c r="G468" s="3">
        <v>31348010.93</v>
      </c>
      <c r="H468" s="3">
        <v>29376907.550000001</v>
      </c>
      <c r="I468" s="3">
        <v>16376099.99</v>
      </c>
      <c r="J468" s="3">
        <v>35118633.399999999</v>
      </c>
      <c r="K468" s="3">
        <v>20265935.760000002</v>
      </c>
      <c r="L468" s="3">
        <v>3361.6</v>
      </c>
      <c r="M468" s="3">
        <v>64188</v>
      </c>
      <c r="N468" s="3">
        <v>50784.06</v>
      </c>
      <c r="O468" s="3">
        <v>535291.6</v>
      </c>
      <c r="P468" s="3">
        <v>724900</v>
      </c>
      <c r="Q468" s="3">
        <v>2739152</v>
      </c>
      <c r="R468" s="3">
        <v>19722609.920000002</v>
      </c>
      <c r="S468" s="3">
        <v>33609.599999999999</v>
      </c>
      <c r="T468" s="3">
        <v>24403.98</v>
      </c>
      <c r="U468" s="4">
        <v>0</v>
      </c>
      <c r="V468" s="3">
        <v>43642.559999999998</v>
      </c>
      <c r="W468" s="4">
        <v>0</v>
      </c>
      <c r="X468" s="3">
        <v>47288.1</v>
      </c>
      <c r="Y468" s="3">
        <v>9975319.3300000001</v>
      </c>
      <c r="Z468" s="3">
        <v>15812771.890000001</v>
      </c>
      <c r="AA468" s="3">
        <v>61399.92</v>
      </c>
      <c r="AB468" s="3">
        <v>12855699.27</v>
      </c>
      <c r="AC468" s="3">
        <v>846234.25</v>
      </c>
      <c r="AD468" s="4">
        <v>0</v>
      </c>
      <c r="AE468" s="4">
        <v>0</v>
      </c>
      <c r="AF468" s="3">
        <v>703482</v>
      </c>
      <c r="AG468" s="3">
        <v>10501.08</v>
      </c>
      <c r="AH468" s="3">
        <v>15276.3</v>
      </c>
      <c r="AI468" s="3">
        <v>13591</v>
      </c>
      <c r="AJ468" s="4">
        <v>0</v>
      </c>
      <c r="AK468" s="3">
        <v>48430.3</v>
      </c>
      <c r="AL468" s="3">
        <v>11382.24</v>
      </c>
      <c r="AM468" s="3">
        <v>36610.92</v>
      </c>
      <c r="AN468" s="3">
        <v>40171.800000000003</v>
      </c>
      <c r="AO468" s="3">
        <v>26605.200000000001</v>
      </c>
      <c r="AP468" s="3">
        <v>15902.1</v>
      </c>
      <c r="AQ468" s="3">
        <v>28635</v>
      </c>
      <c r="AR468" s="4">
        <v>0</v>
      </c>
      <c r="AS468" s="3">
        <v>3132.56</v>
      </c>
      <c r="AT468" s="4">
        <v>0</v>
      </c>
      <c r="AU468" s="3">
        <v>61800</v>
      </c>
      <c r="AV468" s="4">
        <v>0</v>
      </c>
      <c r="AW468" s="3">
        <v>5250</v>
      </c>
      <c r="AX468" s="3">
        <v>6607017.3200000003</v>
      </c>
      <c r="AY468" s="3">
        <v>941500</v>
      </c>
      <c r="AZ468" s="4">
        <v>0</v>
      </c>
      <c r="BA468" s="4">
        <v>0</v>
      </c>
      <c r="BB468" s="4">
        <v>0</v>
      </c>
      <c r="BC468" s="3">
        <v>17000</v>
      </c>
      <c r="BD468" s="3">
        <v>46542241.57</v>
      </c>
      <c r="BE468" s="3">
        <v>1460096.77</v>
      </c>
      <c r="BF468" s="4">
        <v>0</v>
      </c>
      <c r="BG468" s="4">
        <v>0</v>
      </c>
      <c r="BH468" s="4">
        <v>0</v>
      </c>
      <c r="BI468" s="3">
        <v>1471484.53</v>
      </c>
      <c r="BJ468" s="3">
        <v>15127.2</v>
      </c>
      <c r="BK468" s="3">
        <v>13057.58</v>
      </c>
      <c r="BL468" s="3">
        <v>13319.18</v>
      </c>
      <c r="BM468" s="3">
        <v>19069.919999999998</v>
      </c>
      <c r="BN468" s="3">
        <v>11639355.279999999</v>
      </c>
      <c r="BO468" s="3">
        <v>460100</v>
      </c>
      <c r="BP468" s="4">
        <v>0</v>
      </c>
      <c r="BQ468" s="4">
        <v>0</v>
      </c>
      <c r="BR468" s="4">
        <v>0</v>
      </c>
      <c r="BS468" s="4">
        <v>0</v>
      </c>
      <c r="BT468" s="3">
        <v>205000</v>
      </c>
      <c r="BU468" s="3">
        <v>2140.08</v>
      </c>
      <c r="BV468" s="4">
        <v>0</v>
      </c>
      <c r="BW468" s="3">
        <v>1811.68</v>
      </c>
      <c r="BX468" s="4">
        <v>0</v>
      </c>
    </row>
    <row r="469" spans="1:76" x14ac:dyDescent="0.25">
      <c r="A469" s="2">
        <v>44834</v>
      </c>
      <c r="B469" t="s">
        <v>934</v>
      </c>
      <c r="C469" t="s">
        <v>935</v>
      </c>
      <c r="D469" s="3">
        <v>31327844</v>
      </c>
      <c r="E469" s="4">
        <v>0</v>
      </c>
      <c r="F469" s="3">
        <v>31253000</v>
      </c>
      <c r="G469" s="3">
        <v>93876590.200000003</v>
      </c>
      <c r="H469" s="3">
        <v>236500</v>
      </c>
      <c r="I469" s="3">
        <v>100000</v>
      </c>
      <c r="J469" s="3">
        <v>26599000</v>
      </c>
      <c r="K469" s="3">
        <v>92500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</row>
    <row r="470" spans="1:76" x14ac:dyDescent="0.25">
      <c r="A470" s="2">
        <v>44834</v>
      </c>
      <c r="B470" t="s">
        <v>936</v>
      </c>
      <c r="C470" t="s">
        <v>937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3">
        <v>1267</v>
      </c>
      <c r="K470" s="3">
        <v>100713.4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3">
        <v>9175666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3">
        <v>138413753.5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</row>
    <row r="471" spans="1:76" x14ac:dyDescent="0.25">
      <c r="A471" s="2">
        <v>44834</v>
      </c>
      <c r="B471" t="s">
        <v>938</v>
      </c>
      <c r="C471" t="s">
        <v>939</v>
      </c>
      <c r="D471" s="3">
        <v>92305450.430000007</v>
      </c>
      <c r="E471" s="3">
        <v>111884797.54000001</v>
      </c>
      <c r="F471" s="3">
        <v>110546148.31</v>
      </c>
      <c r="G471" s="3">
        <v>30739979.84</v>
      </c>
      <c r="H471" s="3">
        <v>75528167.439999998</v>
      </c>
      <c r="I471" s="3">
        <v>29639895.710000001</v>
      </c>
      <c r="J471" s="3">
        <v>56967866.109999999</v>
      </c>
      <c r="K471" s="3">
        <v>19758749.75</v>
      </c>
      <c r="L471" s="3">
        <v>4216088.1500000004</v>
      </c>
      <c r="M471" s="3">
        <v>5559856.8799999999</v>
      </c>
      <c r="N471" s="3">
        <v>3041658.66</v>
      </c>
      <c r="O471" s="3">
        <v>2407500.08</v>
      </c>
      <c r="P471" s="3">
        <v>4192643.4</v>
      </c>
      <c r="Q471" s="3">
        <v>1531322.13</v>
      </c>
      <c r="R471" s="3">
        <v>53781515.289999999</v>
      </c>
      <c r="S471" s="3">
        <v>1339832.68</v>
      </c>
      <c r="T471" s="3">
        <v>4687901.59</v>
      </c>
      <c r="U471" s="3">
        <v>8454189.6600000001</v>
      </c>
      <c r="V471" s="3">
        <v>4811111.8899999997</v>
      </c>
      <c r="W471" s="3">
        <v>601766.23</v>
      </c>
      <c r="X471" s="3">
        <v>1662631.84</v>
      </c>
      <c r="Y471" s="3">
        <v>3038845.9</v>
      </c>
      <c r="Z471" s="3">
        <v>15451289.369999999</v>
      </c>
      <c r="AA471" s="3">
        <v>2627857.2400000002</v>
      </c>
      <c r="AB471" s="3">
        <v>56125492.420000002</v>
      </c>
      <c r="AC471" s="3">
        <v>3497258.15</v>
      </c>
      <c r="AD471" s="3">
        <v>2511027.5699999998</v>
      </c>
      <c r="AE471" s="3">
        <v>3511349.75</v>
      </c>
      <c r="AF471" s="3">
        <v>1427920.12</v>
      </c>
      <c r="AG471" s="3">
        <v>1570358.98</v>
      </c>
      <c r="AH471" s="3">
        <v>932752.84</v>
      </c>
      <c r="AI471" s="3">
        <v>1094222.53</v>
      </c>
      <c r="AJ471" s="3">
        <v>1146685.06</v>
      </c>
      <c r="AK471" s="3">
        <v>1167275.03</v>
      </c>
      <c r="AL471" s="3">
        <v>1185605.06</v>
      </c>
      <c r="AM471" s="3">
        <v>1114234.27</v>
      </c>
      <c r="AN471" s="3">
        <v>1983295.83</v>
      </c>
      <c r="AO471" s="3">
        <v>1150874.93</v>
      </c>
      <c r="AP471" s="3">
        <v>1398581.58</v>
      </c>
      <c r="AQ471" s="3">
        <v>815617.55</v>
      </c>
      <c r="AR471" s="3">
        <v>709162.31</v>
      </c>
      <c r="AS471" s="3">
        <v>1159819.19</v>
      </c>
      <c r="AT471" s="3">
        <v>1191749.94</v>
      </c>
      <c r="AU471" s="3">
        <v>938727.65</v>
      </c>
      <c r="AV471" s="3">
        <v>280151.93</v>
      </c>
      <c r="AW471" s="3">
        <v>1236526.3</v>
      </c>
      <c r="AX471" s="3">
        <v>2935102.29</v>
      </c>
      <c r="AY471" s="3">
        <v>1710982.6</v>
      </c>
      <c r="AZ471" s="4">
        <v>0</v>
      </c>
      <c r="BA471" s="4">
        <v>0</v>
      </c>
      <c r="BB471" s="3">
        <v>3181233.23</v>
      </c>
      <c r="BC471" s="3">
        <v>1571922.64</v>
      </c>
      <c r="BD471" s="3">
        <v>7556789.96</v>
      </c>
      <c r="BE471" s="3">
        <v>404660.1</v>
      </c>
      <c r="BF471" s="4">
        <v>0</v>
      </c>
      <c r="BG471" s="3">
        <v>1636299.13</v>
      </c>
      <c r="BH471" s="3">
        <v>2088379.91</v>
      </c>
      <c r="BI471" s="3">
        <v>97511</v>
      </c>
      <c r="BJ471" s="3">
        <v>1115640.17</v>
      </c>
      <c r="BK471" s="3">
        <v>1194108.54</v>
      </c>
      <c r="BL471" s="3">
        <v>1924675.05</v>
      </c>
      <c r="BM471" s="3">
        <v>1956663.52</v>
      </c>
      <c r="BN471" s="3">
        <v>87824836.069999993</v>
      </c>
      <c r="BO471" s="3">
        <v>33858</v>
      </c>
      <c r="BP471" s="3">
        <v>716332.85</v>
      </c>
      <c r="BQ471" s="3">
        <v>1566507.11</v>
      </c>
      <c r="BR471" s="4">
        <v>0</v>
      </c>
      <c r="BS471" s="4">
        <v>0</v>
      </c>
      <c r="BT471" s="3">
        <v>863193.41</v>
      </c>
      <c r="BU471" s="3">
        <v>871120.68</v>
      </c>
      <c r="BV471" s="3">
        <v>597638.42000000004</v>
      </c>
      <c r="BW471" s="3">
        <v>772811.18</v>
      </c>
      <c r="BX471" s="3">
        <v>538563.06999999995</v>
      </c>
    </row>
    <row r="472" spans="1:76" x14ac:dyDescent="0.25">
      <c r="A472" s="2">
        <v>44834</v>
      </c>
      <c r="B472" t="s">
        <v>940</v>
      </c>
      <c r="C472" t="s">
        <v>941</v>
      </c>
      <c r="D472" s="4">
        <v>0</v>
      </c>
      <c r="E472" s="4">
        <v>0</v>
      </c>
      <c r="F472" s="3">
        <v>27546000</v>
      </c>
      <c r="G472" s="3">
        <v>39520400</v>
      </c>
      <c r="H472" s="4">
        <v>0</v>
      </c>
      <c r="I472" s="4">
        <v>0</v>
      </c>
      <c r="J472" s="3">
        <v>14234700</v>
      </c>
      <c r="K472" s="3">
        <v>7613700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3">
        <v>1007000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3">
        <v>9149520</v>
      </c>
      <c r="AA472" s="4">
        <v>0</v>
      </c>
      <c r="AB472" s="3">
        <v>15463038.210000001</v>
      </c>
      <c r="AC472" s="4">
        <v>0</v>
      </c>
      <c r="AD472" s="4">
        <v>0</v>
      </c>
      <c r="AE472" s="3">
        <v>5069000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3">
        <v>1740000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</row>
    <row r="473" spans="1:76" x14ac:dyDescent="0.25">
      <c r="A473" s="2">
        <v>44834</v>
      </c>
      <c r="B473" t="s">
        <v>942</v>
      </c>
      <c r="C473" t="s">
        <v>943</v>
      </c>
      <c r="D473" s="3">
        <v>1252977051.02</v>
      </c>
      <c r="E473" s="4">
        <v>0</v>
      </c>
      <c r="F473" s="3">
        <v>516267993.88999999</v>
      </c>
      <c r="G473" s="3">
        <v>554851234.42999995</v>
      </c>
      <c r="H473" s="4">
        <v>0</v>
      </c>
      <c r="I473" s="3">
        <v>101807262.06999999</v>
      </c>
      <c r="J473" s="3">
        <v>662958679.08000004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3">
        <v>101349</v>
      </c>
      <c r="AA473" s="4">
        <v>0</v>
      </c>
      <c r="AB473" s="3">
        <v>351038.15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</row>
    <row r="474" spans="1:76" x14ac:dyDescent="0.25">
      <c r="A474" s="2">
        <v>44834</v>
      </c>
      <c r="B474" t="s">
        <v>944</v>
      </c>
      <c r="C474" t="s">
        <v>945</v>
      </c>
      <c r="D474" s="4">
        <v>0</v>
      </c>
      <c r="E474" s="4">
        <v>0</v>
      </c>
      <c r="F474" s="3">
        <v>570970340.73000002</v>
      </c>
      <c r="G474" s="3">
        <v>608143613.5</v>
      </c>
      <c r="H474" s="4">
        <v>0</v>
      </c>
      <c r="I474" s="4">
        <v>0</v>
      </c>
      <c r="J474" s="3">
        <v>662437997.09000003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3">
        <v>50000000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3">
        <v>731787.6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</row>
    <row r="475" spans="1:76" x14ac:dyDescent="0.25">
      <c r="A475" s="2">
        <v>44834</v>
      </c>
      <c r="B475" t="s">
        <v>946</v>
      </c>
      <c r="C475" t="s">
        <v>947</v>
      </c>
      <c r="D475" s="4">
        <v>0</v>
      </c>
      <c r="E475" s="4">
        <v>0</v>
      </c>
      <c r="F475" s="3">
        <v>1641645.23</v>
      </c>
      <c r="G475" s="3">
        <v>851795.36</v>
      </c>
      <c r="H475" s="4">
        <v>0</v>
      </c>
      <c r="I475" s="4">
        <v>0</v>
      </c>
      <c r="J475" s="3">
        <v>6328.9</v>
      </c>
      <c r="K475" s="3">
        <v>172800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3">
        <v>721.07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</row>
    <row r="476" spans="1:76" x14ac:dyDescent="0.25">
      <c r="A476" s="2">
        <v>44834</v>
      </c>
      <c r="B476" t="s">
        <v>1555</v>
      </c>
      <c r="C476" t="s">
        <v>1556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3">
        <v>346600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</row>
    <row r="477" spans="1:76" x14ac:dyDescent="0.25">
      <c r="A477" s="2">
        <v>44834</v>
      </c>
      <c r="B477" t="s">
        <v>948</v>
      </c>
      <c r="C477" t="s">
        <v>949</v>
      </c>
      <c r="D477" s="4">
        <v>0</v>
      </c>
      <c r="E477" s="4">
        <v>0</v>
      </c>
      <c r="F477" s="4">
        <v>0</v>
      </c>
      <c r="G477" s="3">
        <v>4639394.3</v>
      </c>
      <c r="H477" s="4">
        <v>0</v>
      </c>
      <c r="I477" s="4">
        <v>0</v>
      </c>
      <c r="J477" s="4">
        <v>0</v>
      </c>
      <c r="K477" s="3">
        <v>229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3">
        <v>9187</v>
      </c>
      <c r="U477" s="4">
        <v>0</v>
      </c>
      <c r="V477" s="4">
        <v>0</v>
      </c>
      <c r="W477" s="3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>
        <v>4019</v>
      </c>
      <c r="AO477" s="3">
        <v>8027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</row>
    <row r="478" spans="1:76" x14ac:dyDescent="0.25">
      <c r="A478" s="2">
        <v>44834</v>
      </c>
      <c r="B478" t="s">
        <v>950</v>
      </c>
      <c r="C478" t="s">
        <v>951</v>
      </c>
      <c r="D478" s="3">
        <v>2901916.95</v>
      </c>
      <c r="E478" s="3">
        <v>14851462.310000001</v>
      </c>
      <c r="F478" s="3">
        <v>2124563.15</v>
      </c>
      <c r="G478" s="3">
        <v>474381.72</v>
      </c>
      <c r="H478" s="3">
        <v>785517.18</v>
      </c>
      <c r="I478" s="3">
        <v>103110.09</v>
      </c>
      <c r="J478" s="3">
        <v>674667.66</v>
      </c>
      <c r="K478" s="3">
        <v>107190.1</v>
      </c>
      <c r="L478" s="3">
        <v>159737.35999999999</v>
      </c>
      <c r="M478" s="3">
        <v>37867.160000000003</v>
      </c>
      <c r="N478" s="4">
        <v>0</v>
      </c>
      <c r="O478" s="4">
        <v>0</v>
      </c>
      <c r="P478" s="3">
        <v>268120.56</v>
      </c>
      <c r="Q478" s="3">
        <v>41189.78</v>
      </c>
      <c r="R478" s="3">
        <v>1626103.44</v>
      </c>
      <c r="S478" s="4">
        <v>0</v>
      </c>
      <c r="T478" s="3">
        <v>85699.93</v>
      </c>
      <c r="U478" s="3">
        <v>455500.5</v>
      </c>
      <c r="V478" s="3">
        <v>139572.37</v>
      </c>
      <c r="W478" s="4">
        <v>0</v>
      </c>
      <c r="X478" s="4">
        <v>0</v>
      </c>
      <c r="Y478" s="3">
        <v>470.8</v>
      </c>
      <c r="Z478" s="3">
        <v>4280</v>
      </c>
      <c r="AA478" s="3">
        <v>55127.199999999997</v>
      </c>
      <c r="AB478" s="3">
        <v>60000</v>
      </c>
      <c r="AC478" s="4">
        <v>0</v>
      </c>
      <c r="AD478" s="3">
        <v>5051.55</v>
      </c>
      <c r="AE478" s="4">
        <v>0</v>
      </c>
      <c r="AF478" s="4">
        <v>0</v>
      </c>
      <c r="AG478" s="3">
        <v>56610.42</v>
      </c>
      <c r="AH478" s="3">
        <v>10054.52</v>
      </c>
      <c r="AI478" s="4">
        <v>0</v>
      </c>
      <c r="AJ478" s="3">
        <v>10143</v>
      </c>
      <c r="AK478" s="4">
        <v>0</v>
      </c>
      <c r="AL478" s="3">
        <v>29462.799999999999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3">
        <v>13970.57</v>
      </c>
      <c r="AT478" s="3">
        <v>5096</v>
      </c>
      <c r="AU478" s="3">
        <v>8961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3">
        <v>6194.14</v>
      </c>
      <c r="BB478" s="3">
        <v>84900</v>
      </c>
      <c r="BC478" s="3">
        <v>18484.919999999998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3">
        <v>214174.6</v>
      </c>
      <c r="BL478" s="3">
        <v>60</v>
      </c>
      <c r="BM478" s="4">
        <v>0</v>
      </c>
      <c r="BN478" s="3">
        <v>51674.73</v>
      </c>
      <c r="BO478" s="4">
        <v>0</v>
      </c>
      <c r="BP478" s="4">
        <v>0</v>
      </c>
      <c r="BQ478" s="4">
        <v>0</v>
      </c>
      <c r="BR478" s="4">
        <v>0</v>
      </c>
      <c r="BS478" s="3">
        <v>4107.08</v>
      </c>
      <c r="BT478" s="4">
        <v>0</v>
      </c>
      <c r="BU478" s="3">
        <v>5272</v>
      </c>
      <c r="BV478" s="3">
        <v>536.20000000000005</v>
      </c>
      <c r="BW478" s="3">
        <v>7126.47</v>
      </c>
      <c r="BX478" s="4">
        <v>0</v>
      </c>
    </row>
    <row r="479" spans="1:76" x14ac:dyDescent="0.25">
      <c r="A479" s="2">
        <v>44834</v>
      </c>
      <c r="B479" t="s">
        <v>952</v>
      </c>
      <c r="C479" t="s">
        <v>953</v>
      </c>
      <c r="D479" s="4">
        <v>0</v>
      </c>
      <c r="E479" s="4">
        <v>0</v>
      </c>
      <c r="F479" s="3">
        <v>4439842.6100000003</v>
      </c>
      <c r="G479" s="3">
        <v>153997.43</v>
      </c>
      <c r="H479" s="4">
        <v>0</v>
      </c>
      <c r="I479" s="4">
        <v>0</v>
      </c>
      <c r="J479" s="4">
        <v>0</v>
      </c>
      <c r="K479" s="3">
        <v>1115255.0900000001</v>
      </c>
      <c r="L479" s="3">
        <v>17121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3">
        <v>242050</v>
      </c>
      <c r="S479" s="4">
        <v>0</v>
      </c>
      <c r="T479" s="4">
        <v>0</v>
      </c>
      <c r="U479" s="3">
        <v>600</v>
      </c>
      <c r="V479" s="4">
        <v>0</v>
      </c>
      <c r="W479" s="4">
        <v>0</v>
      </c>
      <c r="X479" s="4">
        <v>0</v>
      </c>
      <c r="Y479" s="4">
        <v>0</v>
      </c>
      <c r="Z479" s="3">
        <v>180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3">
        <v>20100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</row>
    <row r="480" spans="1:76" x14ac:dyDescent="0.25">
      <c r="A480" s="2">
        <v>44834</v>
      </c>
      <c r="B480" t="s">
        <v>954</v>
      </c>
      <c r="C480" t="s">
        <v>955</v>
      </c>
      <c r="D480" s="4">
        <v>0</v>
      </c>
      <c r="E480" s="3">
        <v>205660.2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3">
        <v>6615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3">
        <v>1811300</v>
      </c>
      <c r="R480" s="3">
        <v>11200</v>
      </c>
      <c r="S480" s="3">
        <v>969070</v>
      </c>
      <c r="T480" s="3">
        <v>2494880</v>
      </c>
      <c r="U480" s="3">
        <v>254900</v>
      </c>
      <c r="V480" s="3">
        <v>804690</v>
      </c>
      <c r="W480" s="3">
        <v>19680</v>
      </c>
      <c r="X480" s="4">
        <v>0</v>
      </c>
      <c r="Y480" s="3">
        <v>285080</v>
      </c>
      <c r="Z480" s="4">
        <v>0</v>
      </c>
      <c r="AA480" s="4">
        <v>0</v>
      </c>
      <c r="AB480" s="4">
        <v>0</v>
      </c>
      <c r="AC480" s="4">
        <v>0</v>
      </c>
      <c r="AD480" s="3">
        <v>40768.800000000003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3">
        <v>356240</v>
      </c>
      <c r="BU480" s="4">
        <v>0</v>
      </c>
      <c r="BV480" s="4">
        <v>0</v>
      </c>
      <c r="BW480" s="4">
        <v>0</v>
      </c>
      <c r="BX480" s="4">
        <v>0</v>
      </c>
    </row>
    <row r="481" spans="1:76" x14ac:dyDescent="0.25">
      <c r="A481" s="2">
        <v>44834</v>
      </c>
      <c r="B481" t="s">
        <v>956</v>
      </c>
      <c r="C481" t="s">
        <v>957</v>
      </c>
      <c r="D481" s="3">
        <v>440580</v>
      </c>
      <c r="E481" s="4">
        <v>0</v>
      </c>
      <c r="F481" s="3">
        <v>133600</v>
      </c>
      <c r="G481" s="4">
        <v>0</v>
      </c>
      <c r="H481" s="4">
        <v>0</v>
      </c>
      <c r="I481" s="4">
        <v>0</v>
      </c>
      <c r="J481" s="4">
        <v>0</v>
      </c>
      <c r="K481" s="3">
        <v>828380</v>
      </c>
      <c r="L481" s="4">
        <v>0</v>
      </c>
      <c r="M481" s="3">
        <v>100</v>
      </c>
      <c r="N481" s="3">
        <v>13000</v>
      </c>
      <c r="O481" s="3">
        <v>57100</v>
      </c>
      <c r="P481" s="3">
        <v>38400</v>
      </c>
      <c r="Q481" s="3">
        <v>530070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3">
        <v>327090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3">
        <v>97410</v>
      </c>
      <c r="AI481" s="4">
        <v>0</v>
      </c>
      <c r="AJ481" s="3">
        <v>41341</v>
      </c>
      <c r="AK481" s="3">
        <v>900</v>
      </c>
      <c r="AL481" s="4">
        <v>0</v>
      </c>
      <c r="AM481" s="3">
        <v>203420</v>
      </c>
      <c r="AN481" s="3">
        <v>65640</v>
      </c>
      <c r="AO481" s="3">
        <v>51183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3">
        <v>1400</v>
      </c>
      <c r="AX481" s="4">
        <v>0</v>
      </c>
      <c r="AY481" s="3">
        <v>458700</v>
      </c>
      <c r="AZ481" s="4">
        <v>0</v>
      </c>
      <c r="BA481" s="4">
        <v>0</v>
      </c>
      <c r="BB481" s="3">
        <v>511156</v>
      </c>
      <c r="BC481" s="3">
        <v>300700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3">
        <v>135400</v>
      </c>
      <c r="BM481" s="3">
        <v>305226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</row>
    <row r="482" spans="1:76" x14ac:dyDescent="0.25">
      <c r="A482" s="2">
        <v>44834</v>
      </c>
      <c r="B482" t="s">
        <v>958</v>
      </c>
      <c r="C482" t="s">
        <v>959</v>
      </c>
      <c r="D482" s="3">
        <v>36557345.240000002</v>
      </c>
      <c r="E482" s="3">
        <v>420000</v>
      </c>
      <c r="F482" s="3">
        <v>2347709.98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3">
        <v>120000</v>
      </c>
      <c r="S482" s="4">
        <v>0</v>
      </c>
      <c r="T482" s="3">
        <v>5108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3">
        <v>40000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</row>
    <row r="483" spans="1:76" x14ac:dyDescent="0.25">
      <c r="A483" s="2">
        <v>44834</v>
      </c>
      <c r="B483" t="s">
        <v>960</v>
      </c>
      <c r="C483" t="s">
        <v>961</v>
      </c>
      <c r="D483" s="4">
        <v>0</v>
      </c>
      <c r="E483" s="4">
        <v>0</v>
      </c>
      <c r="F483" s="4">
        <v>0</v>
      </c>
      <c r="G483" s="3">
        <v>11891281.32</v>
      </c>
      <c r="H483" s="4">
        <v>0</v>
      </c>
      <c r="I483" s="4">
        <v>0</v>
      </c>
      <c r="J483" s="3">
        <v>55413.86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>
        <v>17000</v>
      </c>
      <c r="U483" s="3">
        <v>328900</v>
      </c>
      <c r="V483" s="3">
        <v>8250</v>
      </c>
      <c r="W483" s="4">
        <v>0</v>
      </c>
      <c r="X483" s="3">
        <v>4000</v>
      </c>
      <c r="Y483" s="4">
        <v>0</v>
      </c>
      <c r="Z483" s="4">
        <v>0</v>
      </c>
      <c r="AA483" s="4">
        <v>0</v>
      </c>
      <c r="AB483" s="3">
        <v>17000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3">
        <v>7600</v>
      </c>
      <c r="AT483" s="4">
        <v>0</v>
      </c>
      <c r="AU483" s="4">
        <v>0</v>
      </c>
      <c r="AV483" s="4">
        <v>0</v>
      </c>
      <c r="AW483" s="3">
        <v>17000</v>
      </c>
      <c r="AX483" s="4">
        <v>0</v>
      </c>
      <c r="AY483" s="4">
        <v>0</v>
      </c>
      <c r="AZ483" s="3">
        <v>80000</v>
      </c>
      <c r="BA483" s="4">
        <v>0</v>
      </c>
      <c r="BB483" s="3">
        <v>17000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3">
        <v>154156.49</v>
      </c>
      <c r="BJ483" s="3">
        <v>101842.61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</row>
    <row r="484" spans="1:76" x14ac:dyDescent="0.25">
      <c r="A484" s="2">
        <v>44834</v>
      </c>
      <c r="B484" t="s">
        <v>962</v>
      </c>
      <c r="C484" t="s">
        <v>963</v>
      </c>
      <c r="D484" s="3">
        <v>34423801.75</v>
      </c>
      <c r="E484" s="3">
        <v>5800477.25</v>
      </c>
      <c r="F484" s="3">
        <v>5644476.6799999997</v>
      </c>
      <c r="G484" s="3">
        <v>21418982.77</v>
      </c>
      <c r="H484" s="3">
        <v>4201085.62</v>
      </c>
      <c r="I484" s="3">
        <v>2509214.7200000002</v>
      </c>
      <c r="J484" s="3">
        <v>51349462.409999996</v>
      </c>
      <c r="K484" s="3">
        <v>4413950.08</v>
      </c>
      <c r="L484" s="3">
        <v>2208232.66</v>
      </c>
      <c r="M484" s="3">
        <v>2947388.3</v>
      </c>
      <c r="N484" s="3">
        <v>1135391.23</v>
      </c>
      <c r="O484" s="3">
        <v>203691.58</v>
      </c>
      <c r="P484" s="3">
        <v>238477</v>
      </c>
      <c r="Q484" s="3">
        <v>113664</v>
      </c>
      <c r="R484" s="3">
        <v>8563713</v>
      </c>
      <c r="S484" s="3">
        <v>41616.76</v>
      </c>
      <c r="T484" s="3">
        <v>663161.18999999994</v>
      </c>
      <c r="U484" s="3">
        <v>477828.33</v>
      </c>
      <c r="V484" s="3">
        <v>22796</v>
      </c>
      <c r="W484" s="3">
        <v>184994.2</v>
      </c>
      <c r="X484" s="3">
        <v>51262.5</v>
      </c>
      <c r="Y484" s="3">
        <v>18223</v>
      </c>
      <c r="Z484" s="3">
        <v>23118.02</v>
      </c>
      <c r="AA484" s="3">
        <v>269524.5</v>
      </c>
      <c r="AB484" s="3">
        <v>150103.1</v>
      </c>
      <c r="AC484" s="3">
        <v>116480</v>
      </c>
      <c r="AD484" s="3">
        <v>73936.87</v>
      </c>
      <c r="AE484" s="3">
        <v>144668.75</v>
      </c>
      <c r="AF484" s="3">
        <v>3384243.9</v>
      </c>
      <c r="AG484" s="3">
        <v>231179.33</v>
      </c>
      <c r="AH484" s="3">
        <v>32730.52</v>
      </c>
      <c r="AI484" s="4">
        <v>0</v>
      </c>
      <c r="AJ484" s="3">
        <v>25422.400000000001</v>
      </c>
      <c r="AK484" s="3">
        <v>242587.58</v>
      </c>
      <c r="AL484" s="3">
        <v>193284.82</v>
      </c>
      <c r="AM484" s="3">
        <v>46440</v>
      </c>
      <c r="AN484" s="3">
        <v>1102967</v>
      </c>
      <c r="AO484" s="3">
        <v>30193</v>
      </c>
      <c r="AP484" s="3">
        <v>23466.5</v>
      </c>
      <c r="AQ484" s="3">
        <v>33444</v>
      </c>
      <c r="AR484" s="4">
        <v>0</v>
      </c>
      <c r="AS484" s="3">
        <v>5000</v>
      </c>
      <c r="AT484" s="3">
        <v>20070.240000000002</v>
      </c>
      <c r="AU484" s="3">
        <v>4663.6899999999996</v>
      </c>
      <c r="AV484" s="3">
        <v>700</v>
      </c>
      <c r="AW484" s="3">
        <v>50996</v>
      </c>
      <c r="AX484" s="3">
        <v>643911.37</v>
      </c>
      <c r="AY484" s="3">
        <v>1147881</v>
      </c>
      <c r="AZ484" s="3">
        <v>5568896.9900000002</v>
      </c>
      <c r="BA484" s="3">
        <v>1071788.93</v>
      </c>
      <c r="BB484" s="3">
        <v>635230.4</v>
      </c>
      <c r="BC484" s="3">
        <v>404354.12</v>
      </c>
      <c r="BD484" s="3">
        <v>20000</v>
      </c>
      <c r="BE484" s="3">
        <v>13340</v>
      </c>
      <c r="BF484" s="3">
        <v>356518.5</v>
      </c>
      <c r="BG484" s="3">
        <v>12700.3</v>
      </c>
      <c r="BH484" s="3">
        <v>13200</v>
      </c>
      <c r="BI484" s="4">
        <v>0</v>
      </c>
      <c r="BJ484" s="3">
        <v>604400</v>
      </c>
      <c r="BK484" s="3">
        <v>130141.01</v>
      </c>
      <c r="BL484" s="3">
        <v>202434.74</v>
      </c>
      <c r="BM484" s="3">
        <v>212420</v>
      </c>
      <c r="BN484" s="3">
        <v>1142474.8</v>
      </c>
      <c r="BO484" s="3">
        <v>27350</v>
      </c>
      <c r="BP484" s="3">
        <v>5010</v>
      </c>
      <c r="BQ484" s="3">
        <v>44775</v>
      </c>
      <c r="BR484" s="3">
        <v>97803.5</v>
      </c>
      <c r="BS484" s="3">
        <v>250518.46</v>
      </c>
      <c r="BT484" s="3">
        <v>33404</v>
      </c>
      <c r="BU484" s="3">
        <v>35500</v>
      </c>
      <c r="BV484" s="3">
        <v>15530</v>
      </c>
      <c r="BW484" s="3">
        <v>822070</v>
      </c>
      <c r="BX484" s="3">
        <v>33924</v>
      </c>
    </row>
    <row r="485" spans="1:76" x14ac:dyDescent="0.25">
      <c r="A485" s="2">
        <v>44834</v>
      </c>
      <c r="B485" t="s">
        <v>964</v>
      </c>
      <c r="C485" t="s">
        <v>965</v>
      </c>
      <c r="D485" s="4">
        <v>0</v>
      </c>
      <c r="E485" s="3">
        <v>88250</v>
      </c>
      <c r="F485" s="3">
        <v>76050</v>
      </c>
      <c r="G485" s="3">
        <v>40</v>
      </c>
      <c r="H485" s="4">
        <v>0</v>
      </c>
      <c r="I485" s="3">
        <v>122220</v>
      </c>
      <c r="J485" s="4">
        <v>0</v>
      </c>
      <c r="K485" s="3">
        <v>2070</v>
      </c>
      <c r="L485" s="3">
        <v>30</v>
      </c>
      <c r="M485" s="4">
        <v>0</v>
      </c>
      <c r="N485" s="3">
        <v>25757</v>
      </c>
      <c r="O485" s="4">
        <v>0</v>
      </c>
      <c r="P485" s="3">
        <v>93670</v>
      </c>
      <c r="Q485" s="4">
        <v>0</v>
      </c>
      <c r="R485" s="3">
        <v>65427</v>
      </c>
      <c r="S485" s="3">
        <v>15600</v>
      </c>
      <c r="T485" s="3">
        <v>56760</v>
      </c>
      <c r="U485" s="3">
        <v>34560</v>
      </c>
      <c r="V485" s="3">
        <v>30390</v>
      </c>
      <c r="W485" s="4">
        <v>0</v>
      </c>
      <c r="X485" s="3">
        <v>12570</v>
      </c>
      <c r="Y485" s="4">
        <v>0</v>
      </c>
      <c r="Z485" s="3">
        <v>147344</v>
      </c>
      <c r="AA485" s="3">
        <v>34860</v>
      </c>
      <c r="AB485" s="3">
        <v>105229</v>
      </c>
      <c r="AC485" s="3">
        <v>36030</v>
      </c>
      <c r="AD485" s="4">
        <v>0</v>
      </c>
      <c r="AE485" s="3">
        <v>72660.25</v>
      </c>
      <c r="AF485" s="4">
        <v>0</v>
      </c>
      <c r="AG485" s="3">
        <v>56708</v>
      </c>
      <c r="AH485" s="3">
        <v>6</v>
      </c>
      <c r="AI485" s="3">
        <v>33050</v>
      </c>
      <c r="AJ485" s="3">
        <v>3780</v>
      </c>
      <c r="AK485" s="3">
        <v>7500</v>
      </c>
      <c r="AL485" s="4">
        <v>0</v>
      </c>
      <c r="AM485" s="3">
        <v>30920</v>
      </c>
      <c r="AN485" s="3">
        <v>41340</v>
      </c>
      <c r="AO485" s="3">
        <v>34330</v>
      </c>
      <c r="AP485" s="3">
        <v>24240</v>
      </c>
      <c r="AQ485" s="3">
        <v>63780</v>
      </c>
      <c r="AR485" s="3">
        <v>38788</v>
      </c>
      <c r="AS485" s="3">
        <v>63415</v>
      </c>
      <c r="AT485" s="3">
        <v>50081</v>
      </c>
      <c r="AU485" s="4">
        <v>0</v>
      </c>
      <c r="AV485" s="3">
        <v>4750</v>
      </c>
      <c r="AW485" s="4">
        <v>0</v>
      </c>
      <c r="AX485" s="4">
        <v>0</v>
      </c>
      <c r="AY485" s="3">
        <v>2670</v>
      </c>
      <c r="AZ485" s="3">
        <v>299926</v>
      </c>
      <c r="BA485" s="4">
        <v>0</v>
      </c>
      <c r="BB485" s="4">
        <v>0</v>
      </c>
      <c r="BC485" s="3">
        <v>40560</v>
      </c>
      <c r="BD485" s="4">
        <v>0</v>
      </c>
      <c r="BE485" s="4">
        <v>0</v>
      </c>
      <c r="BF485" s="3">
        <v>120</v>
      </c>
      <c r="BG485" s="4">
        <v>0</v>
      </c>
      <c r="BH485" s="4">
        <v>0</v>
      </c>
      <c r="BI485" s="4">
        <v>0</v>
      </c>
      <c r="BJ485" s="3">
        <v>21550</v>
      </c>
      <c r="BK485" s="3">
        <v>5190</v>
      </c>
      <c r="BL485" s="3">
        <v>13140</v>
      </c>
      <c r="BM485" s="4">
        <v>0</v>
      </c>
      <c r="BN485" s="3">
        <v>25439</v>
      </c>
      <c r="BO485" s="3">
        <v>7300</v>
      </c>
      <c r="BP485" s="3">
        <v>21099</v>
      </c>
      <c r="BQ485" s="3">
        <v>7320</v>
      </c>
      <c r="BR485" s="3">
        <v>25860</v>
      </c>
      <c r="BS485" s="4">
        <v>0</v>
      </c>
      <c r="BT485" s="4">
        <v>0</v>
      </c>
      <c r="BU485" s="4">
        <v>0</v>
      </c>
      <c r="BV485" s="3">
        <v>5880</v>
      </c>
      <c r="BW485" s="4">
        <v>0</v>
      </c>
      <c r="BX485" s="4">
        <v>0</v>
      </c>
    </row>
    <row r="486" spans="1:76" x14ac:dyDescent="0.25">
      <c r="A486" s="2">
        <v>44834</v>
      </c>
      <c r="B486" t="s">
        <v>966</v>
      </c>
      <c r="C486" t="s">
        <v>967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3">
        <v>4327551.7300000004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</row>
    <row r="487" spans="1:76" x14ac:dyDescent="0.25">
      <c r="A487" s="2">
        <v>44834</v>
      </c>
      <c r="B487" t="s">
        <v>968</v>
      </c>
      <c r="C487" t="s">
        <v>969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3">
        <v>30000</v>
      </c>
      <c r="K487" s="3">
        <v>845974.4</v>
      </c>
      <c r="L487" s="3">
        <v>99600</v>
      </c>
      <c r="M487" s="4">
        <v>0</v>
      </c>
      <c r="N487" s="4">
        <v>0</v>
      </c>
      <c r="O487" s="3">
        <v>882464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3">
        <v>2100</v>
      </c>
    </row>
    <row r="488" spans="1:76" x14ac:dyDescent="0.25">
      <c r="A488" s="2">
        <v>44834</v>
      </c>
      <c r="B488" t="s">
        <v>970</v>
      </c>
      <c r="C488" t="s">
        <v>971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3">
        <v>11464000</v>
      </c>
      <c r="N488" s="4">
        <v>0</v>
      </c>
      <c r="O488" s="4">
        <v>0</v>
      </c>
      <c r="P488" s="3">
        <v>44345398</v>
      </c>
      <c r="Q488" s="4">
        <v>0</v>
      </c>
      <c r="R488" s="4">
        <v>0</v>
      </c>
      <c r="S488" s="3">
        <v>8833950</v>
      </c>
      <c r="T488" s="3">
        <v>1624640</v>
      </c>
      <c r="U488" s="3">
        <v>36115790</v>
      </c>
      <c r="V488" s="3">
        <v>11513950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3">
        <v>438000</v>
      </c>
      <c r="AG488" s="3">
        <v>3079000</v>
      </c>
      <c r="AH488" s="3">
        <v>1939000</v>
      </c>
      <c r="AI488" s="3">
        <v>5785000</v>
      </c>
      <c r="AJ488" s="3">
        <v>2278000</v>
      </c>
      <c r="AK488" s="3">
        <v>650000</v>
      </c>
      <c r="AL488" s="3">
        <v>15560</v>
      </c>
      <c r="AM488" s="3">
        <v>1</v>
      </c>
      <c r="AN488" s="4">
        <v>0</v>
      </c>
      <c r="AO488" s="3">
        <v>16800</v>
      </c>
      <c r="AP488" s="3">
        <v>1313350</v>
      </c>
      <c r="AQ488" s="3">
        <v>650000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3">
        <v>2087000</v>
      </c>
      <c r="AX488" s="3">
        <v>9104200</v>
      </c>
      <c r="AY488" s="4">
        <v>0</v>
      </c>
      <c r="AZ488" s="4">
        <v>0</v>
      </c>
      <c r="BA488" s="3">
        <v>19138519.710000001</v>
      </c>
      <c r="BB488" s="4">
        <v>0</v>
      </c>
      <c r="BC488" s="4">
        <v>0</v>
      </c>
      <c r="BD488" s="3">
        <v>52779000</v>
      </c>
      <c r="BE488" s="3">
        <v>743500</v>
      </c>
      <c r="BF488" s="3">
        <v>3027000</v>
      </c>
      <c r="BG488" s="4">
        <v>0</v>
      </c>
      <c r="BH488" s="3">
        <v>7735000</v>
      </c>
      <c r="BI488" s="4">
        <v>0</v>
      </c>
      <c r="BJ488" s="3">
        <v>849400</v>
      </c>
      <c r="BK488" s="4">
        <v>0</v>
      </c>
      <c r="BL488" s="4">
        <v>0</v>
      </c>
      <c r="BM488" s="4">
        <v>0</v>
      </c>
      <c r="BN488" s="3">
        <v>0</v>
      </c>
      <c r="BO488" s="3">
        <v>4205900</v>
      </c>
      <c r="BP488" s="4">
        <v>0</v>
      </c>
      <c r="BQ488" s="4">
        <v>0</v>
      </c>
      <c r="BR488" s="4">
        <v>0</v>
      </c>
      <c r="BS488" s="4">
        <v>0</v>
      </c>
      <c r="BT488" s="3">
        <v>4184500</v>
      </c>
      <c r="BU488" s="4">
        <v>0</v>
      </c>
      <c r="BV488" s="3">
        <v>9006336.3800000008</v>
      </c>
      <c r="BW488" s="4">
        <v>0</v>
      </c>
      <c r="BX488" s="3">
        <v>199900</v>
      </c>
    </row>
    <row r="489" spans="1:76" x14ac:dyDescent="0.25">
      <c r="A489" s="2">
        <v>44834</v>
      </c>
      <c r="B489" t="s">
        <v>972</v>
      </c>
      <c r="C489" t="s">
        <v>973</v>
      </c>
      <c r="D489" s="4">
        <v>0</v>
      </c>
      <c r="E489" s="4">
        <v>0</v>
      </c>
      <c r="F489" s="3">
        <v>86000</v>
      </c>
      <c r="G489" s="4">
        <v>0</v>
      </c>
      <c r="H489" s="3">
        <v>90424049</v>
      </c>
      <c r="I489" s="4">
        <v>0</v>
      </c>
      <c r="J489" s="4">
        <v>0</v>
      </c>
      <c r="K489" s="3">
        <v>5000</v>
      </c>
      <c r="L489" s="3">
        <v>330339</v>
      </c>
      <c r="M489" s="3">
        <v>17000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3">
        <v>6190000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3">
        <v>13200</v>
      </c>
      <c r="AG489" s="4">
        <v>0</v>
      </c>
      <c r="AH489" s="3">
        <v>96219.86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3">
        <v>31961969.25</v>
      </c>
      <c r="BD489" s="4">
        <v>0</v>
      </c>
      <c r="BE489" s="4">
        <v>0</v>
      </c>
      <c r="BF489" s="4">
        <v>0</v>
      </c>
      <c r="BG489" s="3">
        <v>623.48</v>
      </c>
      <c r="BH489" s="4">
        <v>0</v>
      </c>
      <c r="BI489" s="3">
        <v>191657.25</v>
      </c>
      <c r="BJ489" s="3">
        <v>2454557.46</v>
      </c>
      <c r="BK489" s="4">
        <v>0</v>
      </c>
      <c r="BL489" s="4">
        <v>0</v>
      </c>
      <c r="BM489" s="4">
        <v>0</v>
      </c>
      <c r="BN489" s="4">
        <v>0</v>
      </c>
      <c r="BO489" s="3">
        <v>298026</v>
      </c>
      <c r="BP489" s="4">
        <v>0</v>
      </c>
      <c r="BQ489" s="3">
        <v>2400</v>
      </c>
      <c r="BR489" s="4">
        <v>0</v>
      </c>
      <c r="BS489" s="4">
        <v>0</v>
      </c>
      <c r="BT489" s="4">
        <v>0</v>
      </c>
      <c r="BU489" s="3">
        <v>501889.86</v>
      </c>
      <c r="BV489" s="4">
        <v>0</v>
      </c>
      <c r="BW489" s="4">
        <v>0</v>
      </c>
      <c r="BX489" s="3">
        <v>16928</v>
      </c>
    </row>
    <row r="490" spans="1:76" x14ac:dyDescent="0.25">
      <c r="A490" s="2">
        <v>44834</v>
      </c>
      <c r="B490" t="s">
        <v>974</v>
      </c>
      <c r="C490" t="s">
        <v>975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3">
        <v>644950</v>
      </c>
      <c r="R490" s="4">
        <v>0</v>
      </c>
      <c r="S490" s="4">
        <v>0</v>
      </c>
      <c r="T490" s="4">
        <v>0</v>
      </c>
      <c r="U490" s="4">
        <v>0</v>
      </c>
      <c r="V490" s="3">
        <v>2245000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3">
        <v>644000</v>
      </c>
      <c r="AD490" s="4">
        <v>0</v>
      </c>
      <c r="AE490" s="3">
        <v>8290500</v>
      </c>
      <c r="AF490" s="4">
        <v>0</v>
      </c>
      <c r="AG490" s="4">
        <v>0</v>
      </c>
      <c r="AH490" s="4">
        <v>0</v>
      </c>
      <c r="AI490" s="4">
        <v>0</v>
      </c>
      <c r="AJ490" s="3">
        <v>1190000</v>
      </c>
      <c r="AK490" s="4">
        <v>0</v>
      </c>
      <c r="AL490" s="4">
        <v>0</v>
      </c>
      <c r="AM490" s="4">
        <v>0</v>
      </c>
      <c r="AN490" s="4">
        <v>0</v>
      </c>
      <c r="AO490" s="3">
        <v>875000</v>
      </c>
      <c r="AP490" s="3">
        <v>6136000</v>
      </c>
      <c r="AQ490" s="3">
        <v>9584000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3">
        <v>275235893</v>
      </c>
      <c r="BO490" s="3">
        <v>1198000</v>
      </c>
      <c r="BP490" s="4">
        <v>0</v>
      </c>
      <c r="BQ490" s="4">
        <v>0</v>
      </c>
      <c r="BR490" s="4">
        <v>0</v>
      </c>
      <c r="BS490" s="4">
        <v>0</v>
      </c>
      <c r="BT490" s="3">
        <v>1199000</v>
      </c>
      <c r="BU490" s="4">
        <v>0</v>
      </c>
      <c r="BV490" s="4">
        <v>0</v>
      </c>
      <c r="BW490" s="4">
        <v>0</v>
      </c>
      <c r="BX490" s="4">
        <v>0</v>
      </c>
    </row>
    <row r="491" spans="1:76" x14ac:dyDescent="0.25">
      <c r="A491" s="2">
        <v>44834</v>
      </c>
      <c r="B491" t="s">
        <v>976</v>
      </c>
      <c r="C491" t="s">
        <v>977</v>
      </c>
      <c r="D491" s="4">
        <v>0</v>
      </c>
      <c r="E491" s="4">
        <v>0</v>
      </c>
      <c r="F491" s="4">
        <v>0</v>
      </c>
      <c r="G491" s="3">
        <v>54200</v>
      </c>
      <c r="H491" s="4">
        <v>0</v>
      </c>
      <c r="I491" s="3">
        <v>327725</v>
      </c>
      <c r="J491" s="4">
        <v>0</v>
      </c>
      <c r="K491" s="4">
        <v>0</v>
      </c>
      <c r="L491" s="3">
        <v>9851092.7100000009</v>
      </c>
      <c r="M491" s="3">
        <v>11893254.92</v>
      </c>
      <c r="N491" s="3">
        <v>6303067.7400000002</v>
      </c>
      <c r="O491" s="3">
        <v>7214261.46</v>
      </c>
      <c r="P491" s="3">
        <v>38904832.740000002</v>
      </c>
      <c r="Q491" s="3">
        <v>2982907.22</v>
      </c>
      <c r="R491" s="3">
        <v>662100</v>
      </c>
      <c r="S491" s="3">
        <v>3666782.04</v>
      </c>
      <c r="T491" s="3">
        <v>9480145.7300000004</v>
      </c>
      <c r="U491" s="3">
        <v>26200896.670000002</v>
      </c>
      <c r="V491" s="3">
        <v>12340316.1</v>
      </c>
      <c r="W491" s="3">
        <v>3233080</v>
      </c>
      <c r="X491" s="3">
        <v>6081156.5800000001</v>
      </c>
      <c r="Y491" s="4">
        <v>0</v>
      </c>
      <c r="Z491" s="4">
        <v>0</v>
      </c>
      <c r="AA491" s="3">
        <v>1900475.81</v>
      </c>
      <c r="AB491" s="4">
        <v>0</v>
      </c>
      <c r="AC491" s="3">
        <v>1357779.61</v>
      </c>
      <c r="AD491" s="4">
        <v>0</v>
      </c>
      <c r="AE491" s="3">
        <v>3800</v>
      </c>
      <c r="AF491" s="3">
        <v>1009550</v>
      </c>
      <c r="AG491" s="3">
        <v>3646701.72</v>
      </c>
      <c r="AH491" s="3">
        <v>1948841.07</v>
      </c>
      <c r="AI491" s="3">
        <v>2157541.14</v>
      </c>
      <c r="AJ491" s="3">
        <v>1653426.22</v>
      </c>
      <c r="AK491" s="3">
        <v>2886233.14</v>
      </c>
      <c r="AL491" s="3">
        <v>6681112.6399999997</v>
      </c>
      <c r="AM491" s="3">
        <v>2295846.21</v>
      </c>
      <c r="AN491" s="3">
        <v>4041130.21</v>
      </c>
      <c r="AO491" s="3">
        <v>3041622.21</v>
      </c>
      <c r="AP491" s="3">
        <v>10106238.75</v>
      </c>
      <c r="AQ491" s="3">
        <v>1986489.11</v>
      </c>
      <c r="AR491" s="3">
        <v>11622758.09</v>
      </c>
      <c r="AS491" s="3">
        <v>2532014</v>
      </c>
      <c r="AT491" s="3">
        <v>2182147</v>
      </c>
      <c r="AU491" s="3">
        <v>1933654</v>
      </c>
      <c r="AV491" s="3">
        <v>948198.68</v>
      </c>
      <c r="AW491" s="3">
        <v>4533379</v>
      </c>
      <c r="AX491" s="4">
        <v>0</v>
      </c>
      <c r="AY491" s="3">
        <v>6494</v>
      </c>
      <c r="AZ491" s="4">
        <v>0</v>
      </c>
      <c r="BA491" s="3">
        <v>5326728</v>
      </c>
      <c r="BB491" s="3">
        <v>3681659</v>
      </c>
      <c r="BC491" s="3">
        <v>2099918.42</v>
      </c>
      <c r="BD491" s="3">
        <v>2371016.13</v>
      </c>
      <c r="BE491" s="3">
        <v>1143939.22</v>
      </c>
      <c r="BF491" s="3">
        <v>2600212.42</v>
      </c>
      <c r="BG491" s="3">
        <v>7627098.29</v>
      </c>
      <c r="BH491" s="3">
        <v>3047055.69</v>
      </c>
      <c r="BI491" s="3">
        <v>2841620.73</v>
      </c>
      <c r="BJ491" s="3">
        <v>4099521.39</v>
      </c>
      <c r="BK491" s="3">
        <v>3552086.03</v>
      </c>
      <c r="BL491" s="3">
        <v>5358613.32</v>
      </c>
      <c r="BM491" s="3">
        <v>4752721.7300000004</v>
      </c>
      <c r="BN491" s="3">
        <v>264484.40999999997</v>
      </c>
      <c r="BO491" s="3">
        <v>3338819</v>
      </c>
      <c r="BP491" s="3">
        <v>2007372.14</v>
      </c>
      <c r="BQ491" s="3">
        <v>4882197.9400000004</v>
      </c>
      <c r="BR491" s="3">
        <v>1124209.67</v>
      </c>
      <c r="BS491" s="4">
        <v>0</v>
      </c>
      <c r="BT491" s="3">
        <v>6095145.7199999997</v>
      </c>
      <c r="BU491" s="3">
        <v>3421097.8</v>
      </c>
      <c r="BV491" s="3">
        <v>3390769.75</v>
      </c>
      <c r="BW491" s="3">
        <v>3148803.12</v>
      </c>
      <c r="BX491" s="3">
        <v>1277613</v>
      </c>
    </row>
    <row r="492" spans="1:76" x14ac:dyDescent="0.25">
      <c r="A492" s="2">
        <v>44834</v>
      </c>
      <c r="B492" t="s">
        <v>978</v>
      </c>
      <c r="C492" t="s">
        <v>979</v>
      </c>
      <c r="D492" s="4">
        <v>0</v>
      </c>
      <c r="E492" s="4">
        <v>0</v>
      </c>
      <c r="F492" s="4">
        <v>0</v>
      </c>
      <c r="G492" s="3">
        <v>2838488.8</v>
      </c>
      <c r="H492" s="3">
        <v>14445</v>
      </c>
      <c r="I492" s="4">
        <v>0</v>
      </c>
      <c r="J492" s="4">
        <v>0</v>
      </c>
      <c r="K492" s="4">
        <v>0</v>
      </c>
      <c r="L492" s="3">
        <v>627108</v>
      </c>
      <c r="M492" s="3">
        <v>7331414.9100000001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3">
        <v>82000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3">
        <v>240000</v>
      </c>
      <c r="BE492" s="3">
        <v>17930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</row>
    <row r="493" spans="1:76" x14ac:dyDescent="0.25">
      <c r="A493" s="2">
        <v>44834</v>
      </c>
      <c r="B493" t="s">
        <v>980</v>
      </c>
      <c r="C493" t="s">
        <v>981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3">
        <v>4933.46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3">
        <v>212207.55</v>
      </c>
      <c r="AX493" s="3">
        <v>444692.83</v>
      </c>
      <c r="AY493" s="4">
        <v>0</v>
      </c>
      <c r="AZ493" s="4">
        <v>0</v>
      </c>
      <c r="BA493" s="3">
        <v>12889106.029999999</v>
      </c>
      <c r="BB493" s="4">
        <v>0</v>
      </c>
      <c r="BC493" s="4">
        <v>0</v>
      </c>
      <c r="BD493" s="3">
        <v>1540800</v>
      </c>
      <c r="BE493" s="3">
        <v>0</v>
      </c>
      <c r="BF493" s="3">
        <v>716652.99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</row>
    <row r="494" spans="1:76" x14ac:dyDescent="0.25">
      <c r="A494" s="2">
        <v>44834</v>
      </c>
      <c r="B494" t="s">
        <v>982</v>
      </c>
      <c r="C494" t="s">
        <v>983</v>
      </c>
      <c r="D494" s="3">
        <v>63857283.5</v>
      </c>
      <c r="E494" s="4">
        <v>0</v>
      </c>
      <c r="F494" s="3">
        <v>30305393.75</v>
      </c>
      <c r="G494" s="3">
        <v>28465268.5</v>
      </c>
      <c r="H494" s="4">
        <v>0</v>
      </c>
      <c r="I494" s="3">
        <v>32552315.5</v>
      </c>
      <c r="J494" s="4">
        <v>0</v>
      </c>
      <c r="K494" s="4">
        <v>0</v>
      </c>
      <c r="L494" s="3">
        <v>23186391</v>
      </c>
      <c r="M494" s="3">
        <v>45335788.5</v>
      </c>
      <c r="N494" s="3">
        <v>23581519</v>
      </c>
      <c r="O494" s="3">
        <v>11205321.75</v>
      </c>
      <c r="P494" s="3">
        <v>1090256</v>
      </c>
      <c r="Q494" s="3">
        <v>12699064</v>
      </c>
      <c r="R494" s="3">
        <v>43184684</v>
      </c>
      <c r="S494" s="3">
        <v>5443859</v>
      </c>
      <c r="T494" s="3">
        <v>8141151</v>
      </c>
      <c r="U494" s="3">
        <v>17699293.829999998</v>
      </c>
      <c r="V494" s="3">
        <v>64438009.880000003</v>
      </c>
      <c r="W494" s="3">
        <v>795185.25</v>
      </c>
      <c r="X494" s="3">
        <v>16617664.789999999</v>
      </c>
      <c r="Y494" s="4">
        <v>0</v>
      </c>
      <c r="Z494" s="4">
        <v>0</v>
      </c>
      <c r="AA494" s="3">
        <v>576734</v>
      </c>
      <c r="AB494" s="4">
        <v>0</v>
      </c>
      <c r="AC494" s="3">
        <v>2032690</v>
      </c>
      <c r="AD494" s="3">
        <v>13922590.710000001</v>
      </c>
      <c r="AE494" s="3">
        <v>13791147.5</v>
      </c>
      <c r="AF494" s="3">
        <v>1017614</v>
      </c>
      <c r="AG494" s="3">
        <v>519715</v>
      </c>
      <c r="AH494" s="3">
        <v>1948251</v>
      </c>
      <c r="AI494" s="3">
        <v>3002971</v>
      </c>
      <c r="AJ494" s="3">
        <v>2916650.65</v>
      </c>
      <c r="AK494" s="3">
        <v>3113739.65</v>
      </c>
      <c r="AL494" s="3">
        <v>11016140.5</v>
      </c>
      <c r="AM494" s="3">
        <v>5855203.75</v>
      </c>
      <c r="AN494" s="3">
        <v>6068844.2400000002</v>
      </c>
      <c r="AO494" s="3">
        <v>6668482.0700000003</v>
      </c>
      <c r="AP494" s="3">
        <v>4242477.6399999997</v>
      </c>
      <c r="AQ494" s="3">
        <v>2000842.65</v>
      </c>
      <c r="AR494" s="3">
        <v>27352420</v>
      </c>
      <c r="AS494" s="3">
        <v>4745391.5</v>
      </c>
      <c r="AT494" s="3">
        <v>7702008.25</v>
      </c>
      <c r="AU494" s="3">
        <v>3989867.5</v>
      </c>
      <c r="AV494" s="3">
        <v>973010.5</v>
      </c>
      <c r="AW494" s="3">
        <v>32818752.5</v>
      </c>
      <c r="AX494" s="3">
        <v>20075500</v>
      </c>
      <c r="AY494" s="3">
        <v>5265713</v>
      </c>
      <c r="AZ494" s="3">
        <v>15642956</v>
      </c>
      <c r="BA494" s="3">
        <v>10249737.26</v>
      </c>
      <c r="BB494" s="3">
        <v>24957297.949999999</v>
      </c>
      <c r="BC494" s="3">
        <v>685868</v>
      </c>
      <c r="BD494" s="4">
        <v>0</v>
      </c>
      <c r="BE494" s="3">
        <v>9768406.5700000003</v>
      </c>
      <c r="BF494" s="3">
        <v>1659547.4</v>
      </c>
      <c r="BG494" s="3">
        <v>3289115.11</v>
      </c>
      <c r="BH494" s="3">
        <v>11075873.4</v>
      </c>
      <c r="BI494" s="3">
        <v>1699572.05</v>
      </c>
      <c r="BJ494" s="3">
        <v>6023716</v>
      </c>
      <c r="BK494" s="3">
        <v>6302284.5</v>
      </c>
      <c r="BL494" s="3">
        <v>8038146</v>
      </c>
      <c r="BM494" s="3">
        <v>3992598</v>
      </c>
      <c r="BN494" s="3">
        <v>25426000</v>
      </c>
      <c r="BO494" s="3">
        <v>869656</v>
      </c>
      <c r="BP494" s="3">
        <v>3952934</v>
      </c>
      <c r="BQ494" s="3">
        <v>6272055</v>
      </c>
      <c r="BR494" s="4">
        <v>0</v>
      </c>
      <c r="BS494" s="4">
        <v>0</v>
      </c>
      <c r="BT494" s="3">
        <v>2057929</v>
      </c>
      <c r="BU494" s="3">
        <v>11886440</v>
      </c>
      <c r="BV494" s="3">
        <v>4207539.5</v>
      </c>
      <c r="BW494" s="3">
        <v>10475397.5</v>
      </c>
      <c r="BX494" s="3">
        <v>1912169.5</v>
      </c>
    </row>
    <row r="495" spans="1:76" x14ac:dyDescent="0.25">
      <c r="A495" s="2">
        <v>44834</v>
      </c>
      <c r="B495" t="s">
        <v>984</v>
      </c>
      <c r="C495" t="s">
        <v>985</v>
      </c>
      <c r="D495" s="4">
        <v>0</v>
      </c>
      <c r="E495" s="4">
        <v>0</v>
      </c>
      <c r="F495" s="4">
        <v>0</v>
      </c>
      <c r="G495" s="4">
        <v>0</v>
      </c>
      <c r="H495" s="3">
        <v>45457565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3">
        <v>8839450</v>
      </c>
      <c r="U495" s="3">
        <v>589800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3">
        <v>3964425</v>
      </c>
      <c r="AB495" s="4">
        <v>0</v>
      </c>
      <c r="AC495" s="3">
        <v>4117000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3">
        <v>0</v>
      </c>
      <c r="AN495" s="4">
        <v>0</v>
      </c>
      <c r="AO495" s="3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3">
        <v>814413.25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3">
        <v>5125000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3">
        <v>2158200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</row>
    <row r="496" spans="1:76" x14ac:dyDescent="0.25">
      <c r="A496" s="2">
        <v>44834</v>
      </c>
      <c r="B496" t="s">
        <v>986</v>
      </c>
      <c r="C496" t="s">
        <v>987</v>
      </c>
      <c r="D496" s="3">
        <v>3426020</v>
      </c>
      <c r="E496" s="3">
        <v>3049940</v>
      </c>
      <c r="F496" s="3">
        <v>1897429</v>
      </c>
      <c r="G496" s="4">
        <v>0</v>
      </c>
      <c r="H496" s="4">
        <v>0</v>
      </c>
      <c r="I496" s="3">
        <v>1053330</v>
      </c>
      <c r="J496" s="4">
        <v>0</v>
      </c>
      <c r="K496" s="3">
        <v>1022350</v>
      </c>
      <c r="L496" s="3">
        <v>201670</v>
      </c>
      <c r="M496" s="4">
        <v>0</v>
      </c>
      <c r="N496" s="3">
        <v>653267</v>
      </c>
      <c r="O496" s="3">
        <v>401830</v>
      </c>
      <c r="P496" s="4">
        <v>0</v>
      </c>
      <c r="Q496" s="3">
        <v>204853</v>
      </c>
      <c r="R496" s="3">
        <v>1161770</v>
      </c>
      <c r="S496" s="3">
        <v>199915</v>
      </c>
      <c r="T496" s="3">
        <v>393240</v>
      </c>
      <c r="U496" s="3">
        <v>1107062</v>
      </c>
      <c r="V496" s="3">
        <v>1111710</v>
      </c>
      <c r="W496" s="3">
        <v>106010</v>
      </c>
      <c r="X496" s="3">
        <v>467130</v>
      </c>
      <c r="Y496" s="4">
        <v>0</v>
      </c>
      <c r="Z496" s="3">
        <v>771930</v>
      </c>
      <c r="AA496" s="3">
        <v>512305</v>
      </c>
      <c r="AB496" s="3">
        <v>1016526</v>
      </c>
      <c r="AC496" s="3">
        <v>362960</v>
      </c>
      <c r="AD496" s="4">
        <v>0</v>
      </c>
      <c r="AE496" s="3">
        <v>581103.25</v>
      </c>
      <c r="AF496" s="3">
        <v>315960</v>
      </c>
      <c r="AG496" s="3">
        <v>855742</v>
      </c>
      <c r="AH496" s="3">
        <v>359520</v>
      </c>
      <c r="AI496" s="3">
        <v>234667</v>
      </c>
      <c r="AJ496" s="3">
        <v>319500</v>
      </c>
      <c r="AK496" s="3">
        <v>410590</v>
      </c>
      <c r="AL496" s="3">
        <v>397760</v>
      </c>
      <c r="AM496" s="3">
        <v>300030</v>
      </c>
      <c r="AN496" s="3">
        <v>487928</v>
      </c>
      <c r="AO496" s="3">
        <v>268080</v>
      </c>
      <c r="AP496" s="3">
        <v>460440</v>
      </c>
      <c r="AQ496" s="3">
        <v>400710</v>
      </c>
      <c r="AR496" s="3">
        <v>169530</v>
      </c>
      <c r="AS496" s="3">
        <v>260344</v>
      </c>
      <c r="AT496" s="3">
        <v>568396</v>
      </c>
      <c r="AU496" s="4">
        <v>0</v>
      </c>
      <c r="AV496" s="3">
        <v>126850</v>
      </c>
      <c r="AW496" s="4">
        <v>0</v>
      </c>
      <c r="AX496" s="4">
        <v>0</v>
      </c>
      <c r="AY496" s="3">
        <v>399830</v>
      </c>
      <c r="AZ496" s="4">
        <v>0</v>
      </c>
      <c r="BA496" s="3">
        <v>500190</v>
      </c>
      <c r="BB496" s="3">
        <v>448049</v>
      </c>
      <c r="BC496" s="3">
        <v>286820</v>
      </c>
      <c r="BD496" s="3">
        <v>401927</v>
      </c>
      <c r="BE496" s="3">
        <v>330300</v>
      </c>
      <c r="BF496" s="3">
        <v>376937</v>
      </c>
      <c r="BG496" s="4">
        <v>0</v>
      </c>
      <c r="BH496" s="3">
        <v>341040</v>
      </c>
      <c r="BI496" s="4">
        <v>0</v>
      </c>
      <c r="BJ496" s="3">
        <v>195133</v>
      </c>
      <c r="BK496" s="3">
        <v>243870</v>
      </c>
      <c r="BL496" s="3">
        <v>443530</v>
      </c>
      <c r="BM496" s="3">
        <v>347340</v>
      </c>
      <c r="BN496" s="3">
        <v>546560</v>
      </c>
      <c r="BO496" s="3">
        <v>607839.09</v>
      </c>
      <c r="BP496" s="3">
        <v>217699</v>
      </c>
      <c r="BQ496" s="3">
        <v>393223</v>
      </c>
      <c r="BR496" s="3">
        <v>287917</v>
      </c>
      <c r="BS496" s="4">
        <v>0</v>
      </c>
      <c r="BT496" s="3">
        <v>292117</v>
      </c>
      <c r="BU496" s="3">
        <v>758793</v>
      </c>
      <c r="BV496" s="3">
        <v>246186</v>
      </c>
      <c r="BW496" s="3">
        <v>212410</v>
      </c>
      <c r="BX496" s="3">
        <v>114210</v>
      </c>
    </row>
    <row r="497" spans="1:76" x14ac:dyDescent="0.25">
      <c r="A497" s="2">
        <v>44834</v>
      </c>
      <c r="B497" t="s">
        <v>988</v>
      </c>
      <c r="C497" t="s">
        <v>989</v>
      </c>
      <c r="D497" s="3">
        <v>574926461.46000004</v>
      </c>
      <c r="E497" s="3">
        <v>383495239.94</v>
      </c>
      <c r="F497" s="3">
        <v>497257532.29000002</v>
      </c>
      <c r="G497" s="3">
        <v>305896472.42000002</v>
      </c>
      <c r="H497" s="3">
        <v>325510145.85000002</v>
      </c>
      <c r="I497" s="3">
        <v>196029620.84999999</v>
      </c>
      <c r="J497" s="3">
        <v>392698459.69</v>
      </c>
      <c r="K497" s="3">
        <v>200713986.83000001</v>
      </c>
      <c r="L497" s="3">
        <v>100019481.23</v>
      </c>
      <c r="M497" s="3">
        <v>114592011.83</v>
      </c>
      <c r="N497" s="3">
        <v>61082003.020000003</v>
      </c>
      <c r="O497" s="3">
        <v>43171906.140000001</v>
      </c>
      <c r="P497" s="3">
        <v>73993782.180000007</v>
      </c>
      <c r="Q497" s="3">
        <v>28042046.579999998</v>
      </c>
      <c r="R497" s="3">
        <v>190970764.65000001</v>
      </c>
      <c r="S497" s="3">
        <v>24639118.219999999</v>
      </c>
      <c r="T497" s="3">
        <v>61817645.579999998</v>
      </c>
      <c r="U497" s="3">
        <v>118891208.04000001</v>
      </c>
      <c r="V497" s="3">
        <v>101270435.18000001</v>
      </c>
      <c r="W497" s="3">
        <v>11750152.58</v>
      </c>
      <c r="X497" s="3">
        <v>50570292.590000004</v>
      </c>
      <c r="Y497" s="3">
        <v>41227749.350000001</v>
      </c>
      <c r="Z497" s="3">
        <v>121852966.81999999</v>
      </c>
      <c r="AA497" s="3">
        <v>55369252.299999997</v>
      </c>
      <c r="AB497" s="3">
        <v>116028453.76000001</v>
      </c>
      <c r="AC497" s="3">
        <v>38356567.579999998</v>
      </c>
      <c r="AD497" s="3">
        <v>55341118.439999998</v>
      </c>
      <c r="AE497" s="3">
        <v>43952555.829999998</v>
      </c>
      <c r="AF497" s="3">
        <v>26917628.390000001</v>
      </c>
      <c r="AG497" s="3">
        <v>24569338.219999999</v>
      </c>
      <c r="AH497" s="3">
        <v>23042714.84</v>
      </c>
      <c r="AI497" s="3">
        <v>23919164.52</v>
      </c>
      <c r="AJ497" s="3">
        <v>22882298.710000001</v>
      </c>
      <c r="AK497" s="3">
        <v>35609228.43</v>
      </c>
      <c r="AL497" s="3">
        <v>30341975.16</v>
      </c>
      <c r="AM497" s="3">
        <v>26258723.359999999</v>
      </c>
      <c r="AN497" s="3">
        <v>43485635.159999996</v>
      </c>
      <c r="AO497" s="3">
        <v>22667518.649999999</v>
      </c>
      <c r="AP497" s="3">
        <v>28709235.609999999</v>
      </c>
      <c r="AQ497" s="3">
        <v>26057481.260000002</v>
      </c>
      <c r="AR497" s="3">
        <v>22924290.32</v>
      </c>
      <c r="AS497" s="3">
        <v>31852619.739999998</v>
      </c>
      <c r="AT497" s="3">
        <v>29067290</v>
      </c>
      <c r="AU497" s="3">
        <v>27418014.620000001</v>
      </c>
      <c r="AV497" s="3">
        <v>7296418.5599999996</v>
      </c>
      <c r="AW497" s="3">
        <v>41245680</v>
      </c>
      <c r="AX497" s="3">
        <v>59861108.100000001</v>
      </c>
      <c r="AY497" s="3">
        <v>59099280</v>
      </c>
      <c r="AZ497" s="3">
        <v>44245481.700000003</v>
      </c>
      <c r="BA497" s="3">
        <v>77238855.489999995</v>
      </c>
      <c r="BB497" s="3">
        <v>73580338.510000005</v>
      </c>
      <c r="BC497" s="3">
        <v>38222556.549999997</v>
      </c>
      <c r="BD497" s="3">
        <v>131266438.70999999</v>
      </c>
      <c r="BE497" s="3">
        <v>34407627.719999999</v>
      </c>
      <c r="BF497" s="3">
        <v>14408332.43</v>
      </c>
      <c r="BG497" s="3">
        <v>38713934.640000001</v>
      </c>
      <c r="BH497" s="3">
        <v>50797629.810000002</v>
      </c>
      <c r="BI497" s="3">
        <v>28286463.870000001</v>
      </c>
      <c r="BJ497" s="3">
        <v>25524267.43</v>
      </c>
      <c r="BK497" s="3">
        <v>27482608.390000001</v>
      </c>
      <c r="BL497" s="3">
        <v>48446068.780000001</v>
      </c>
      <c r="BM497" s="3">
        <v>47004102.380000003</v>
      </c>
      <c r="BN497" s="3">
        <v>89693505.620000005</v>
      </c>
      <c r="BO497" s="3">
        <v>14912747.140000001</v>
      </c>
      <c r="BP497" s="3">
        <v>12574059.029999999</v>
      </c>
      <c r="BQ497" s="3">
        <v>29915786.129999999</v>
      </c>
      <c r="BR497" s="3">
        <v>22081307.579999998</v>
      </c>
      <c r="BS497" s="3">
        <v>16783330.68</v>
      </c>
      <c r="BT497" s="3">
        <v>18039453</v>
      </c>
      <c r="BU497" s="3">
        <v>18058183.550000001</v>
      </c>
      <c r="BV497" s="3">
        <v>13260768.390000001</v>
      </c>
      <c r="BW497" s="3">
        <v>16025863.550000001</v>
      </c>
      <c r="BX497" s="3">
        <v>12624061.18</v>
      </c>
    </row>
    <row r="498" spans="1:76" x14ac:dyDescent="0.25">
      <c r="A498" s="2">
        <v>44834</v>
      </c>
      <c r="B498" t="s">
        <v>990</v>
      </c>
      <c r="C498" t="s">
        <v>991</v>
      </c>
      <c r="D498" s="3">
        <v>22938955.859999999</v>
      </c>
      <c r="E498" s="3">
        <v>22149012</v>
      </c>
      <c r="F498" s="3">
        <v>33833271.560000002</v>
      </c>
      <c r="G498" s="3">
        <v>29679760</v>
      </c>
      <c r="H498" s="3">
        <v>24963720</v>
      </c>
      <c r="I498" s="3">
        <v>21831837.949999999</v>
      </c>
      <c r="J498" s="4">
        <v>0</v>
      </c>
      <c r="K498" s="3">
        <v>13764296.130000001</v>
      </c>
      <c r="L498" s="3">
        <v>1339852.5900000001</v>
      </c>
      <c r="M498" s="3">
        <v>1484950</v>
      </c>
      <c r="N498" s="3">
        <v>1443250</v>
      </c>
      <c r="O498" s="3">
        <v>1776504.33</v>
      </c>
      <c r="P498" s="3">
        <v>8963029.0299999993</v>
      </c>
      <c r="Q498" s="3">
        <v>1533840</v>
      </c>
      <c r="R498" s="3">
        <v>4141989.64</v>
      </c>
      <c r="S498" s="3">
        <v>3911520</v>
      </c>
      <c r="T498" s="3">
        <v>4506378.57</v>
      </c>
      <c r="U498" s="3">
        <v>4768890.4800000004</v>
      </c>
      <c r="V498" s="3">
        <v>9614416.4499999993</v>
      </c>
      <c r="W498" s="4">
        <v>0</v>
      </c>
      <c r="X498" s="3">
        <v>4821210.32</v>
      </c>
      <c r="Y498" s="3">
        <v>1812140</v>
      </c>
      <c r="Z498" s="3">
        <v>5609156.0700000003</v>
      </c>
      <c r="AA498" s="3">
        <v>2679780</v>
      </c>
      <c r="AB498" s="3">
        <v>3895652.33</v>
      </c>
      <c r="AC498" s="3">
        <v>1550920</v>
      </c>
      <c r="AD498" s="3">
        <v>1063660</v>
      </c>
      <c r="AE498" s="3">
        <v>2060039.37</v>
      </c>
      <c r="AF498" s="4">
        <v>0</v>
      </c>
      <c r="AG498" s="3">
        <v>9391485.4800000004</v>
      </c>
      <c r="AH498" s="3">
        <v>2065370</v>
      </c>
      <c r="AI498" s="3">
        <v>1260900</v>
      </c>
      <c r="AJ498" s="3">
        <v>1498020</v>
      </c>
      <c r="AK498" s="3">
        <v>2836400</v>
      </c>
      <c r="AL498" s="3">
        <v>2202870</v>
      </c>
      <c r="AM498" s="3">
        <v>2009950</v>
      </c>
      <c r="AN498" s="3">
        <v>1047500.58</v>
      </c>
      <c r="AO498" s="3">
        <v>1369560</v>
      </c>
      <c r="AP498" s="3">
        <v>780300</v>
      </c>
      <c r="AQ498" s="3">
        <v>2058395.67</v>
      </c>
      <c r="AR498" s="3">
        <v>13505853.119999999</v>
      </c>
      <c r="AS498" s="3">
        <v>736860</v>
      </c>
      <c r="AT498" s="3">
        <v>1201240</v>
      </c>
      <c r="AU498" s="3">
        <v>1287960</v>
      </c>
      <c r="AV498" s="3">
        <v>643920</v>
      </c>
      <c r="AW498" s="3">
        <v>1247140</v>
      </c>
      <c r="AX498" s="4">
        <v>0</v>
      </c>
      <c r="AY498" s="3">
        <v>2230200</v>
      </c>
      <c r="AZ498" s="4">
        <v>0</v>
      </c>
      <c r="BA498" s="3">
        <v>3546550</v>
      </c>
      <c r="BB498" s="4">
        <v>0</v>
      </c>
      <c r="BC498" s="4">
        <v>0</v>
      </c>
      <c r="BD498" s="3">
        <v>7716009.0499999998</v>
      </c>
      <c r="BE498" s="3">
        <v>350100</v>
      </c>
      <c r="BF498" s="4">
        <v>0</v>
      </c>
      <c r="BG498" s="4">
        <v>0</v>
      </c>
      <c r="BH498" s="3">
        <v>656488.21</v>
      </c>
      <c r="BI498" s="4">
        <v>0</v>
      </c>
      <c r="BJ498" s="3">
        <v>2201870</v>
      </c>
      <c r="BK498" s="3">
        <v>1117968.3899999999</v>
      </c>
      <c r="BL498" s="3">
        <v>415180</v>
      </c>
      <c r="BM498" s="3">
        <v>1754110</v>
      </c>
      <c r="BN498" s="3">
        <v>5476400</v>
      </c>
      <c r="BO498" s="3">
        <v>1353049</v>
      </c>
      <c r="BP498" s="3">
        <v>1391800</v>
      </c>
      <c r="BQ498" s="3">
        <v>819720</v>
      </c>
      <c r="BR498" s="3">
        <v>177360</v>
      </c>
      <c r="BS498" s="4">
        <v>0</v>
      </c>
      <c r="BT498" s="3">
        <v>314760</v>
      </c>
      <c r="BU498" s="3">
        <v>776910</v>
      </c>
      <c r="BV498" s="4">
        <v>0</v>
      </c>
      <c r="BW498" s="4">
        <v>0</v>
      </c>
      <c r="BX498" s="4">
        <v>0</v>
      </c>
    </row>
    <row r="499" spans="1:76" x14ac:dyDescent="0.25">
      <c r="A499" s="2">
        <v>44834</v>
      </c>
      <c r="B499" t="s">
        <v>992</v>
      </c>
      <c r="C499" t="s">
        <v>993</v>
      </c>
      <c r="D499" s="3">
        <v>120000</v>
      </c>
      <c r="E499" s="3">
        <v>474389.46</v>
      </c>
      <c r="F499" s="3">
        <v>120000</v>
      </c>
      <c r="G499" s="3">
        <v>120000</v>
      </c>
      <c r="H499" s="3">
        <v>120000</v>
      </c>
      <c r="I499" s="3">
        <v>120000</v>
      </c>
      <c r="J499" s="3">
        <v>120000</v>
      </c>
      <c r="K499" s="3">
        <v>120000</v>
      </c>
      <c r="L499" s="4">
        <v>0</v>
      </c>
      <c r="M499" s="3">
        <v>40000</v>
      </c>
      <c r="N499" s="4">
        <v>0</v>
      </c>
      <c r="O499" s="4">
        <v>0</v>
      </c>
      <c r="P499" s="4">
        <v>0</v>
      </c>
      <c r="Q499" s="4">
        <v>0</v>
      </c>
      <c r="R499" s="3">
        <v>100000</v>
      </c>
      <c r="S499" s="4">
        <v>0</v>
      </c>
      <c r="T499" s="3">
        <v>42000</v>
      </c>
      <c r="U499" s="3">
        <v>6566448.8399999999</v>
      </c>
      <c r="V499" s="4">
        <v>0</v>
      </c>
      <c r="W499" s="4">
        <v>0</v>
      </c>
      <c r="X499" s="4">
        <v>0</v>
      </c>
      <c r="Y499" s="4">
        <v>0</v>
      </c>
      <c r="Z499" s="3">
        <v>192000</v>
      </c>
      <c r="AA499" s="4">
        <v>0</v>
      </c>
      <c r="AB499" s="3">
        <v>120000</v>
      </c>
      <c r="AC499" s="3">
        <v>268800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3">
        <v>132258.06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3">
        <v>201600</v>
      </c>
      <c r="BU499" s="4">
        <v>0</v>
      </c>
      <c r="BV499" s="4">
        <v>0</v>
      </c>
      <c r="BW499" s="4">
        <v>0</v>
      </c>
      <c r="BX499" s="4">
        <v>0</v>
      </c>
    </row>
    <row r="500" spans="1:76" x14ac:dyDescent="0.25">
      <c r="A500" s="2">
        <v>44834</v>
      </c>
      <c r="B500" t="s">
        <v>994</v>
      </c>
      <c r="C500" t="s">
        <v>995</v>
      </c>
      <c r="D500" s="3">
        <v>23051866.109999999</v>
      </c>
      <c r="E500" s="3">
        <v>19722439.07</v>
      </c>
      <c r="F500" s="3">
        <v>22829626.300000001</v>
      </c>
      <c r="G500" s="3">
        <v>15787173.83</v>
      </c>
      <c r="H500" s="3">
        <v>17591938.100000001</v>
      </c>
      <c r="I500" s="3">
        <v>11767128.029999999</v>
      </c>
      <c r="J500" s="3">
        <v>9442295.7699999996</v>
      </c>
      <c r="K500" s="3">
        <v>10641923.890000001</v>
      </c>
      <c r="L500" s="3">
        <v>4222512.8899999997</v>
      </c>
      <c r="M500" s="3">
        <v>3773536.68</v>
      </c>
      <c r="N500" s="4">
        <v>0</v>
      </c>
      <c r="O500" s="3">
        <v>1472800</v>
      </c>
      <c r="P500" s="3">
        <v>3683698</v>
      </c>
      <c r="Q500" s="3">
        <v>1196348.19</v>
      </c>
      <c r="R500" s="3">
        <v>6098189.2400000002</v>
      </c>
      <c r="S500" s="3">
        <v>1039488.71</v>
      </c>
      <c r="T500" s="3">
        <v>2450885.7999999998</v>
      </c>
      <c r="U500" s="3">
        <v>1339076.48</v>
      </c>
      <c r="V500" s="3">
        <v>4102856.42</v>
      </c>
      <c r="W500" s="4">
        <v>0</v>
      </c>
      <c r="X500" s="3">
        <v>2959418.28</v>
      </c>
      <c r="Y500" s="3">
        <v>1563473.64</v>
      </c>
      <c r="Z500" s="3">
        <v>5242041.9000000004</v>
      </c>
      <c r="AA500" s="3">
        <v>2808697.32</v>
      </c>
      <c r="AB500" s="3">
        <v>4966461.8</v>
      </c>
      <c r="AC500" s="3">
        <v>1645677.42</v>
      </c>
      <c r="AD500" s="3">
        <v>2348601.61</v>
      </c>
      <c r="AE500" s="3">
        <v>1393933.38</v>
      </c>
      <c r="AF500" s="3">
        <v>209600</v>
      </c>
      <c r="AG500" s="3">
        <v>1713152.15</v>
      </c>
      <c r="AH500" s="3">
        <v>1127700.02</v>
      </c>
      <c r="AI500" s="3">
        <v>1137439.79</v>
      </c>
      <c r="AJ500" s="3">
        <v>1085970.97</v>
      </c>
      <c r="AK500" s="3">
        <v>1586783.35</v>
      </c>
      <c r="AL500" s="4">
        <v>0</v>
      </c>
      <c r="AM500" s="3">
        <v>1267681.2</v>
      </c>
      <c r="AN500" s="3">
        <v>2005966.67</v>
      </c>
      <c r="AO500" s="3">
        <v>924673.64</v>
      </c>
      <c r="AP500" s="3">
        <v>1481200.01</v>
      </c>
      <c r="AQ500" s="3">
        <v>1200004.0900000001</v>
      </c>
      <c r="AR500" s="3">
        <v>1297100</v>
      </c>
      <c r="AS500" s="3">
        <v>1406555.91</v>
      </c>
      <c r="AT500" s="3">
        <v>1370581.19</v>
      </c>
      <c r="AU500" s="3">
        <v>1271072.05</v>
      </c>
      <c r="AV500" s="3">
        <v>193200</v>
      </c>
      <c r="AW500" s="3">
        <v>1920100</v>
      </c>
      <c r="AX500" s="3">
        <v>950212.89</v>
      </c>
      <c r="AY500" s="3">
        <v>2696400</v>
      </c>
      <c r="AZ500" s="3">
        <v>1176863.6499999999</v>
      </c>
      <c r="BA500" s="3">
        <v>3086462</v>
      </c>
      <c r="BB500" s="3">
        <v>2835916.39</v>
      </c>
      <c r="BC500" s="3">
        <v>1645124.75</v>
      </c>
      <c r="BD500" s="4">
        <v>0</v>
      </c>
      <c r="BE500" s="3">
        <v>1545149.12</v>
      </c>
      <c r="BF500" s="3">
        <v>1540171.83</v>
      </c>
      <c r="BG500" s="3">
        <v>1781025.81</v>
      </c>
      <c r="BH500" s="3">
        <v>2348202.7000000002</v>
      </c>
      <c r="BI500" s="3">
        <v>1181916.1299999999</v>
      </c>
      <c r="BJ500" s="3">
        <v>1517668.27</v>
      </c>
      <c r="BK500" s="3">
        <v>1042303.23</v>
      </c>
      <c r="BL500" s="3">
        <v>1608377.96</v>
      </c>
      <c r="BM500" s="3">
        <v>1846576.88</v>
      </c>
      <c r="BN500" s="3">
        <v>3585400.85</v>
      </c>
      <c r="BO500" s="3">
        <v>186000</v>
      </c>
      <c r="BP500" s="3">
        <v>506683.33</v>
      </c>
      <c r="BQ500" s="3">
        <v>1445131.19</v>
      </c>
      <c r="BR500" s="3">
        <v>134790</v>
      </c>
      <c r="BS500" s="3">
        <v>416748.32</v>
      </c>
      <c r="BT500" s="3">
        <v>390600</v>
      </c>
      <c r="BU500" s="3">
        <v>196933.33</v>
      </c>
      <c r="BV500" s="3">
        <v>354045.7</v>
      </c>
      <c r="BW500" s="3">
        <v>263802.14</v>
      </c>
      <c r="BX500" s="3">
        <v>362216.13</v>
      </c>
    </row>
    <row r="501" spans="1:76" x14ac:dyDescent="0.25">
      <c r="A501" s="2">
        <v>44834</v>
      </c>
      <c r="B501" t="s">
        <v>996</v>
      </c>
      <c r="C501" t="s">
        <v>997</v>
      </c>
      <c r="D501" s="3">
        <v>4298783.83</v>
      </c>
      <c r="E501" s="3">
        <v>1938205.39</v>
      </c>
      <c r="F501" s="3">
        <v>1873246.24</v>
      </c>
      <c r="G501" s="3">
        <v>1264861.51</v>
      </c>
      <c r="H501" s="3">
        <v>1726726.67</v>
      </c>
      <c r="I501" s="3">
        <v>368970.97</v>
      </c>
      <c r="J501" s="3">
        <v>10779279.939999999</v>
      </c>
      <c r="K501" s="3">
        <v>621741.93999999994</v>
      </c>
      <c r="L501" s="3">
        <v>237600</v>
      </c>
      <c r="M501" s="3">
        <v>186250</v>
      </c>
      <c r="N501" s="3">
        <v>3233523.32</v>
      </c>
      <c r="O501" s="3">
        <v>237600</v>
      </c>
      <c r="P501" s="4">
        <v>0</v>
      </c>
      <c r="Q501" s="4">
        <v>0</v>
      </c>
      <c r="R501" s="3">
        <v>483450</v>
      </c>
      <c r="S501" s="3">
        <v>134400</v>
      </c>
      <c r="T501" s="3">
        <v>506400</v>
      </c>
      <c r="U501" s="4">
        <v>0</v>
      </c>
      <c r="V501" s="3">
        <v>689100</v>
      </c>
      <c r="W501" s="3">
        <v>404833.34</v>
      </c>
      <c r="X501" s="4">
        <v>0</v>
      </c>
      <c r="Y501" s="4">
        <v>0</v>
      </c>
      <c r="Z501" s="3">
        <v>99000</v>
      </c>
      <c r="AA501" s="3">
        <v>118800</v>
      </c>
      <c r="AB501" s="3">
        <v>237600</v>
      </c>
      <c r="AC501" s="4">
        <v>0</v>
      </c>
      <c r="AD501" s="3">
        <v>207900</v>
      </c>
      <c r="AE501" s="4">
        <v>0</v>
      </c>
      <c r="AF501" s="3">
        <v>123500</v>
      </c>
      <c r="AG501" s="4">
        <v>0</v>
      </c>
      <c r="AH501" s="3">
        <v>134400</v>
      </c>
      <c r="AI501" s="4">
        <v>0</v>
      </c>
      <c r="AJ501" s="4">
        <v>0</v>
      </c>
      <c r="AK501" s="4">
        <v>0</v>
      </c>
      <c r="AL501" s="3">
        <v>1376456.67</v>
      </c>
      <c r="AM501" s="3">
        <v>118800</v>
      </c>
      <c r="AN501" s="3">
        <v>118800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3">
        <v>118800</v>
      </c>
      <c r="AX501" s="3">
        <v>2308083.88</v>
      </c>
      <c r="AY501" s="3">
        <v>945600</v>
      </c>
      <c r="AZ501" s="3">
        <v>609990.31000000006</v>
      </c>
      <c r="BA501" s="3">
        <v>347100</v>
      </c>
      <c r="BB501" s="3">
        <v>118800</v>
      </c>
      <c r="BC501" s="3">
        <v>108900</v>
      </c>
      <c r="BD501" s="3">
        <v>7076876.0199999996</v>
      </c>
      <c r="BE501" s="4">
        <v>0</v>
      </c>
      <c r="BF501" s="4">
        <v>0</v>
      </c>
      <c r="BG501" s="3">
        <v>201600</v>
      </c>
      <c r="BH501" s="4">
        <v>0</v>
      </c>
      <c r="BI501" s="3">
        <v>112000</v>
      </c>
      <c r="BJ501" s="4">
        <v>0</v>
      </c>
      <c r="BK501" s="4">
        <v>0</v>
      </c>
      <c r="BL501" s="3">
        <v>118800</v>
      </c>
      <c r="BM501" s="4">
        <v>0</v>
      </c>
      <c r="BN501" s="3">
        <v>148500</v>
      </c>
      <c r="BO501" s="3">
        <v>118800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3">
        <v>118800</v>
      </c>
      <c r="BV501" s="4">
        <v>0</v>
      </c>
      <c r="BW501" s="4">
        <v>0</v>
      </c>
      <c r="BX501" s="3">
        <v>118800</v>
      </c>
    </row>
    <row r="502" spans="1:76" x14ac:dyDescent="0.25">
      <c r="A502" s="2">
        <v>44834</v>
      </c>
      <c r="B502" t="s">
        <v>998</v>
      </c>
      <c r="C502" t="s">
        <v>999</v>
      </c>
      <c r="D502" s="4">
        <v>0</v>
      </c>
      <c r="E502" s="4">
        <v>0</v>
      </c>
      <c r="F502" s="3">
        <v>2371860</v>
      </c>
      <c r="G502" s="4">
        <v>0</v>
      </c>
      <c r="H502" s="4">
        <v>0</v>
      </c>
      <c r="I502" s="3">
        <v>3139660</v>
      </c>
      <c r="J502" s="4">
        <v>0</v>
      </c>
      <c r="K502" s="3">
        <v>930570</v>
      </c>
      <c r="L502" s="3">
        <v>117970</v>
      </c>
      <c r="M502" s="3">
        <v>1901740</v>
      </c>
      <c r="N502" s="3">
        <v>258118.75</v>
      </c>
      <c r="O502" s="3">
        <v>1230467.3999999999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3">
        <v>2444609.8199999998</v>
      </c>
      <c r="W502" s="4">
        <v>0</v>
      </c>
      <c r="X502" s="4">
        <v>0</v>
      </c>
      <c r="Y502" s="4">
        <v>0</v>
      </c>
      <c r="Z502" s="4">
        <v>0</v>
      </c>
      <c r="AA502" s="3">
        <v>474894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3">
        <v>493010</v>
      </c>
      <c r="AX502" s="4">
        <v>0</v>
      </c>
      <c r="AY502" s="4">
        <v>0</v>
      </c>
      <c r="AZ502" s="3">
        <v>2855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3">
        <v>426315</v>
      </c>
      <c r="BN502" s="3">
        <v>1732320</v>
      </c>
      <c r="BO502" s="4">
        <v>0</v>
      </c>
      <c r="BP502" s="4">
        <v>0</v>
      </c>
      <c r="BQ502" s="3">
        <v>207350</v>
      </c>
      <c r="BR502" s="4">
        <v>0</v>
      </c>
      <c r="BS502" s="4">
        <v>0</v>
      </c>
      <c r="BT502" s="4">
        <v>0</v>
      </c>
      <c r="BU502" s="3">
        <v>230460</v>
      </c>
      <c r="BV502" s="4">
        <v>0</v>
      </c>
      <c r="BW502" s="4">
        <v>0</v>
      </c>
      <c r="BX502" s="4">
        <v>0</v>
      </c>
    </row>
    <row r="503" spans="1:76" x14ac:dyDescent="0.25">
      <c r="A503" s="2">
        <v>44834</v>
      </c>
      <c r="B503" t="s">
        <v>1000</v>
      </c>
      <c r="C503" t="s">
        <v>1001</v>
      </c>
      <c r="D503" s="3">
        <v>534858.78</v>
      </c>
      <c r="E503" s="3">
        <v>414494.22</v>
      </c>
      <c r="F503" s="3">
        <v>493401.44</v>
      </c>
      <c r="G503" s="3">
        <v>240108.34</v>
      </c>
      <c r="H503" s="3">
        <v>234622.74</v>
      </c>
      <c r="I503" s="3">
        <v>80385.05</v>
      </c>
      <c r="J503" s="3">
        <v>471980.2</v>
      </c>
      <c r="K503" s="3">
        <v>130537.73</v>
      </c>
      <c r="L503" s="3">
        <v>42395.519999999997</v>
      </c>
      <c r="M503" s="3">
        <v>48928.22</v>
      </c>
      <c r="N503" s="3">
        <v>35656.86</v>
      </c>
      <c r="O503" s="3">
        <v>40204.33</v>
      </c>
      <c r="P503" s="3">
        <v>674500</v>
      </c>
      <c r="Q503" s="4">
        <v>0</v>
      </c>
      <c r="R503" s="4">
        <v>0</v>
      </c>
      <c r="S503" s="4">
        <v>0</v>
      </c>
      <c r="T503" s="3">
        <v>24403.98</v>
      </c>
      <c r="U503" s="4">
        <v>0</v>
      </c>
      <c r="V503" s="3">
        <v>43642.559999999998</v>
      </c>
      <c r="W503" s="4">
        <v>0</v>
      </c>
      <c r="X503" s="3">
        <v>24015.66</v>
      </c>
      <c r="Y503" s="4">
        <v>0</v>
      </c>
      <c r="Z503" s="3">
        <v>17253.990000000002</v>
      </c>
      <c r="AA503" s="3">
        <v>10980.72</v>
      </c>
      <c r="AB503" s="3">
        <v>28864.62</v>
      </c>
      <c r="AC503" s="3">
        <v>3326.25</v>
      </c>
      <c r="AD503" s="3">
        <v>57888.78</v>
      </c>
      <c r="AE503" s="3">
        <v>32634.95</v>
      </c>
      <c r="AF503" s="4">
        <v>0</v>
      </c>
      <c r="AG503" s="4">
        <v>0</v>
      </c>
      <c r="AH503" s="3">
        <v>1831.5</v>
      </c>
      <c r="AI503" s="4">
        <v>0</v>
      </c>
      <c r="AJ503" s="4">
        <v>0</v>
      </c>
      <c r="AK503" s="3">
        <v>4461.1000000000004</v>
      </c>
      <c r="AL503" s="3">
        <v>11382.24</v>
      </c>
      <c r="AM503" s="3">
        <v>36610.92</v>
      </c>
      <c r="AN503" s="3">
        <v>25044.6</v>
      </c>
      <c r="AO503" s="4">
        <v>0</v>
      </c>
      <c r="AP503" s="3">
        <v>10859.7</v>
      </c>
      <c r="AQ503" s="3">
        <v>18550.2</v>
      </c>
      <c r="AR503" s="4">
        <v>0</v>
      </c>
      <c r="AS503" s="3">
        <v>1515.12</v>
      </c>
      <c r="AT503" s="3">
        <v>12843.3</v>
      </c>
      <c r="AU503" s="3">
        <v>7309.14</v>
      </c>
      <c r="AV503" s="4">
        <v>0</v>
      </c>
      <c r="AW503" s="4">
        <v>0</v>
      </c>
      <c r="AX503" s="3">
        <v>156008.64000000001</v>
      </c>
      <c r="AY503" s="4">
        <v>0</v>
      </c>
      <c r="AZ503" s="4">
        <v>0</v>
      </c>
      <c r="BA503" s="4">
        <v>0</v>
      </c>
      <c r="BB503" s="3">
        <v>28635.48</v>
      </c>
      <c r="BC503" s="4">
        <v>0</v>
      </c>
      <c r="BD503" s="3">
        <v>119590.92</v>
      </c>
      <c r="BE503" s="4">
        <v>0</v>
      </c>
      <c r="BF503" s="4">
        <v>0</v>
      </c>
      <c r="BG503" s="4">
        <v>0</v>
      </c>
      <c r="BH503" s="3">
        <v>16313.09</v>
      </c>
      <c r="BI503" s="4">
        <v>0</v>
      </c>
      <c r="BJ503" s="4">
        <v>0</v>
      </c>
      <c r="BK503" s="3">
        <v>13057.58</v>
      </c>
      <c r="BL503" s="3">
        <v>13319.18</v>
      </c>
      <c r="BM503" s="3">
        <v>19069.919999999998</v>
      </c>
      <c r="BN503" s="3">
        <v>56922.78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3">
        <v>2140.08</v>
      </c>
      <c r="BV503" s="4">
        <v>0</v>
      </c>
      <c r="BW503" s="3">
        <v>1811.68</v>
      </c>
      <c r="BX503" s="4">
        <v>0</v>
      </c>
    </row>
    <row r="504" spans="1:76" x14ac:dyDescent="0.25">
      <c r="A504" s="2">
        <v>44834</v>
      </c>
      <c r="B504" t="s">
        <v>1002</v>
      </c>
      <c r="C504" t="s">
        <v>1003</v>
      </c>
      <c r="D504" s="4">
        <v>0</v>
      </c>
      <c r="E504" s="3">
        <v>105751.44</v>
      </c>
      <c r="F504" s="3">
        <v>81253.06</v>
      </c>
      <c r="G504" s="3">
        <v>25212</v>
      </c>
      <c r="H504" s="4">
        <v>0</v>
      </c>
      <c r="I504" s="3">
        <v>71472.460000000006</v>
      </c>
      <c r="J504" s="4">
        <v>0</v>
      </c>
      <c r="K504" s="4">
        <v>0</v>
      </c>
      <c r="L504" s="4">
        <v>0</v>
      </c>
      <c r="M504" s="3">
        <v>2521.1999999999998</v>
      </c>
      <c r="N504" s="4">
        <v>0</v>
      </c>
      <c r="O504" s="4">
        <v>0</v>
      </c>
      <c r="P504" s="3">
        <v>50400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3">
        <v>20751.240000000002</v>
      </c>
      <c r="Y504" s="4">
        <v>0</v>
      </c>
      <c r="Z504" s="4">
        <v>0</v>
      </c>
      <c r="AA504" s="4">
        <v>0</v>
      </c>
      <c r="AB504" s="3">
        <v>4107.2</v>
      </c>
      <c r="AC504" s="4">
        <v>0</v>
      </c>
      <c r="AD504" s="4">
        <v>0</v>
      </c>
      <c r="AE504" s="4">
        <v>0</v>
      </c>
      <c r="AF504" s="4">
        <v>0</v>
      </c>
      <c r="AG504" s="3">
        <v>1259.8800000000001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</row>
    <row r="505" spans="1:76" x14ac:dyDescent="0.25">
      <c r="A505" s="2">
        <v>44834</v>
      </c>
      <c r="B505" t="s">
        <v>1004</v>
      </c>
      <c r="C505" t="s">
        <v>1005</v>
      </c>
      <c r="D505" s="3">
        <v>37147.199999999997</v>
      </c>
      <c r="E505" s="3">
        <v>12606</v>
      </c>
      <c r="F505" s="3">
        <v>74782.8</v>
      </c>
      <c r="G505" s="3">
        <v>10644</v>
      </c>
      <c r="H505" s="3">
        <v>17648.400000000001</v>
      </c>
      <c r="I505" s="3">
        <v>6125.48</v>
      </c>
      <c r="J505" s="3">
        <v>21204.2</v>
      </c>
      <c r="K505" s="4">
        <v>0</v>
      </c>
      <c r="L505" s="3">
        <v>5042.3999999999996</v>
      </c>
      <c r="M505" s="4">
        <v>0</v>
      </c>
      <c r="N505" s="3">
        <v>15127.2</v>
      </c>
      <c r="O505" s="3">
        <v>14937.6</v>
      </c>
      <c r="P505" s="4">
        <v>0</v>
      </c>
      <c r="Q505" s="4">
        <v>0</v>
      </c>
      <c r="R505" s="4">
        <v>0</v>
      </c>
      <c r="S505" s="3">
        <v>22406.400000000001</v>
      </c>
      <c r="T505" s="4">
        <v>0</v>
      </c>
      <c r="U505" s="4">
        <v>0</v>
      </c>
      <c r="V505" s="4">
        <v>0</v>
      </c>
      <c r="W505" s="4">
        <v>0</v>
      </c>
      <c r="X505" s="3">
        <v>2521.1999999999998</v>
      </c>
      <c r="Y505" s="4">
        <v>0</v>
      </c>
      <c r="Z505" s="4">
        <v>0</v>
      </c>
      <c r="AA505" s="3">
        <v>32775.599999999999</v>
      </c>
      <c r="AB505" s="3">
        <v>1026.8</v>
      </c>
      <c r="AC505" s="4">
        <v>0</v>
      </c>
      <c r="AD505" s="4">
        <v>0</v>
      </c>
      <c r="AE505" s="4">
        <v>0</v>
      </c>
      <c r="AF505" s="4">
        <v>0</v>
      </c>
      <c r="AG505" s="3">
        <v>9241.2000000000007</v>
      </c>
      <c r="AH505" s="3">
        <v>13444.8</v>
      </c>
      <c r="AI505" s="4">
        <v>0</v>
      </c>
      <c r="AJ505" s="4">
        <v>0</v>
      </c>
      <c r="AK505" s="3">
        <v>43969.2</v>
      </c>
      <c r="AL505" s="4">
        <v>0</v>
      </c>
      <c r="AM505" s="4">
        <v>0</v>
      </c>
      <c r="AN505" s="3">
        <v>10084.799999999999</v>
      </c>
      <c r="AO505" s="4">
        <v>0</v>
      </c>
      <c r="AP505" s="3">
        <v>5042.3999999999996</v>
      </c>
      <c r="AQ505" s="4">
        <v>0</v>
      </c>
      <c r="AR505" s="4">
        <v>0</v>
      </c>
      <c r="AS505" s="4">
        <v>0</v>
      </c>
      <c r="AT505" s="3">
        <v>6769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3">
        <v>12080.4</v>
      </c>
      <c r="BE505" s="4">
        <v>0</v>
      </c>
      <c r="BF505" s="4">
        <v>0</v>
      </c>
      <c r="BG505" s="3">
        <v>12457.2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3">
        <v>5042.3999999999996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</row>
    <row r="506" spans="1:76" x14ac:dyDescent="0.25">
      <c r="A506" s="2">
        <v>44834</v>
      </c>
      <c r="B506" t="s">
        <v>1006</v>
      </c>
      <c r="C506" t="s">
        <v>1007</v>
      </c>
      <c r="D506" s="3">
        <v>6610.8</v>
      </c>
      <c r="E506" s="3">
        <v>10084.799999999999</v>
      </c>
      <c r="F506" s="3">
        <v>34612.199999999997</v>
      </c>
      <c r="G506" s="4">
        <v>0</v>
      </c>
      <c r="H506" s="4">
        <v>0</v>
      </c>
      <c r="I506" s="3">
        <v>53534</v>
      </c>
      <c r="J506" s="4">
        <v>0</v>
      </c>
      <c r="K506" s="4">
        <v>0</v>
      </c>
      <c r="L506" s="3">
        <v>1680.8</v>
      </c>
      <c r="M506" s="3">
        <v>2521.1999999999998</v>
      </c>
      <c r="N506" s="4">
        <v>0</v>
      </c>
      <c r="O506" s="4">
        <v>0</v>
      </c>
      <c r="P506" s="4">
        <v>0</v>
      </c>
      <c r="Q506" s="4">
        <v>0</v>
      </c>
      <c r="R506" s="3">
        <v>5216.3999999999996</v>
      </c>
      <c r="S506" s="3">
        <v>11203.2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3">
        <v>14283.6</v>
      </c>
      <c r="AB506" s="3">
        <v>1026.8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3">
        <v>13591</v>
      </c>
      <c r="AJ506" s="4">
        <v>0</v>
      </c>
      <c r="AK506" s="4">
        <v>0</v>
      </c>
      <c r="AL506" s="4">
        <v>0</v>
      </c>
      <c r="AM506" s="4">
        <v>0</v>
      </c>
      <c r="AN506" s="3">
        <v>5042.3999999999996</v>
      </c>
      <c r="AO506" s="3">
        <v>26605.200000000001</v>
      </c>
      <c r="AP506" s="4">
        <v>0</v>
      </c>
      <c r="AQ506" s="3">
        <v>10084.799999999999</v>
      </c>
      <c r="AR506" s="4">
        <v>0</v>
      </c>
      <c r="AS506" s="4">
        <v>0</v>
      </c>
      <c r="AT506" s="3">
        <v>2567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3">
        <v>3080.4</v>
      </c>
      <c r="BI506" s="4">
        <v>0</v>
      </c>
      <c r="BJ506" s="3">
        <v>15127.2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</row>
    <row r="507" spans="1:76" x14ac:dyDescent="0.25">
      <c r="A507" s="2">
        <v>44834</v>
      </c>
      <c r="B507" t="s">
        <v>1008</v>
      </c>
      <c r="C507" t="s">
        <v>1009</v>
      </c>
      <c r="D507" s="3">
        <v>9950226</v>
      </c>
      <c r="E507" s="3">
        <v>8297100</v>
      </c>
      <c r="F507" s="3">
        <v>11580253.23</v>
      </c>
      <c r="G507" s="3">
        <v>8481507.6300000008</v>
      </c>
      <c r="H507" s="3">
        <v>6472945.1600000001</v>
      </c>
      <c r="I507" s="3">
        <v>5796067.0999999996</v>
      </c>
      <c r="J507" s="3">
        <v>15731180</v>
      </c>
      <c r="K507" s="3">
        <v>3198300</v>
      </c>
      <c r="L507" s="3">
        <v>2593345.4700000002</v>
      </c>
      <c r="M507" s="3">
        <v>2106900</v>
      </c>
      <c r="N507" s="3">
        <v>980275</v>
      </c>
      <c r="O507" s="3">
        <v>1211920</v>
      </c>
      <c r="P507" s="3">
        <v>674360</v>
      </c>
      <c r="Q507" s="3">
        <v>2400420</v>
      </c>
      <c r="R507" s="3">
        <v>2865420</v>
      </c>
      <c r="S507" s="3">
        <v>1433100</v>
      </c>
      <c r="T507" s="3">
        <v>1999860</v>
      </c>
      <c r="U507" s="3">
        <v>1546380</v>
      </c>
      <c r="V507" s="3">
        <v>2696400</v>
      </c>
      <c r="W507" s="3">
        <v>833926.8</v>
      </c>
      <c r="X507" s="3">
        <v>621570</v>
      </c>
      <c r="Y507" s="3">
        <v>2040660</v>
      </c>
      <c r="Z507" s="3">
        <v>271260</v>
      </c>
      <c r="AA507" s="3">
        <v>2291660</v>
      </c>
      <c r="AB507" s="3">
        <v>2592039.13</v>
      </c>
      <c r="AC507" s="3">
        <v>545778</v>
      </c>
      <c r="AD507" s="3">
        <v>778340</v>
      </c>
      <c r="AE507" s="3">
        <v>626100</v>
      </c>
      <c r="AF507" s="3">
        <v>1655407.5</v>
      </c>
      <c r="AG507" s="3">
        <v>1110005.81</v>
      </c>
      <c r="AH507" s="3">
        <v>1015268.8</v>
      </c>
      <c r="AI507" s="3">
        <v>474320</v>
      </c>
      <c r="AJ507" s="3">
        <v>617160</v>
      </c>
      <c r="AK507" s="3">
        <v>2417606.77</v>
      </c>
      <c r="AL507" s="4">
        <v>0</v>
      </c>
      <c r="AM507" s="4">
        <v>0</v>
      </c>
      <c r="AN507" s="3">
        <v>1504060</v>
      </c>
      <c r="AO507" s="3">
        <v>307200</v>
      </c>
      <c r="AP507" s="3">
        <v>252120</v>
      </c>
      <c r="AQ507" s="3">
        <v>925440</v>
      </c>
      <c r="AR507" s="4">
        <v>0</v>
      </c>
      <c r="AS507" s="3">
        <v>978240</v>
      </c>
      <c r="AT507" s="3">
        <v>2737997.74</v>
      </c>
      <c r="AU507" s="3">
        <v>787440</v>
      </c>
      <c r="AV507" s="3">
        <v>257162.4</v>
      </c>
      <c r="AW507" s="3">
        <v>1663220</v>
      </c>
      <c r="AX507" s="3">
        <v>2415780</v>
      </c>
      <c r="AY507" s="3">
        <v>1213080</v>
      </c>
      <c r="AZ507" s="3">
        <v>1318982.3999999999</v>
      </c>
      <c r="BA507" s="3">
        <v>1658631.67</v>
      </c>
      <c r="BB507" s="3">
        <v>2515380</v>
      </c>
      <c r="BC507" s="3">
        <v>3027022.8</v>
      </c>
      <c r="BD507" s="3">
        <v>2366480</v>
      </c>
      <c r="BE507" s="3">
        <v>1249412.3999999999</v>
      </c>
      <c r="BF507" s="3">
        <v>596059.80000000005</v>
      </c>
      <c r="BG507" s="3">
        <v>1213455</v>
      </c>
      <c r="BH507" s="3">
        <v>2484540</v>
      </c>
      <c r="BI507" s="4">
        <v>0</v>
      </c>
      <c r="BJ507" s="3">
        <v>988050</v>
      </c>
      <c r="BK507" s="3">
        <v>1871160</v>
      </c>
      <c r="BL507" s="3">
        <v>1222020</v>
      </c>
      <c r="BM507" s="3">
        <v>1676890</v>
      </c>
      <c r="BN507" s="3">
        <v>1090510</v>
      </c>
      <c r="BO507" s="3">
        <v>1414656.8</v>
      </c>
      <c r="BP507" s="3">
        <v>397920</v>
      </c>
      <c r="BQ507" s="3">
        <v>1118100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</row>
    <row r="508" spans="1:76" x14ac:dyDescent="0.25">
      <c r="A508" s="2">
        <v>44834</v>
      </c>
      <c r="B508" t="s">
        <v>1010</v>
      </c>
      <c r="C508" t="s">
        <v>1011</v>
      </c>
      <c r="D508" s="3">
        <v>12684174</v>
      </c>
      <c r="E508" s="3">
        <v>5258640</v>
      </c>
      <c r="F508" s="3">
        <v>10446320</v>
      </c>
      <c r="G508" s="3">
        <v>6093565.29</v>
      </c>
      <c r="H508" s="3">
        <v>12144480</v>
      </c>
      <c r="I508" s="3">
        <v>9343975.5399999991</v>
      </c>
      <c r="J508" s="4">
        <v>0</v>
      </c>
      <c r="K508" s="3">
        <v>1033080</v>
      </c>
      <c r="L508" s="3">
        <v>1210800.8</v>
      </c>
      <c r="M508" s="3">
        <v>557677.32999999996</v>
      </c>
      <c r="N508" s="3">
        <v>395440</v>
      </c>
      <c r="O508" s="3">
        <v>1038480</v>
      </c>
      <c r="P508" s="3">
        <v>2650900</v>
      </c>
      <c r="Q508" s="3">
        <v>339540</v>
      </c>
      <c r="R508" s="3">
        <v>604230</v>
      </c>
      <c r="S508" s="3">
        <v>1895160</v>
      </c>
      <c r="T508" s="3">
        <v>822530</v>
      </c>
      <c r="U508" s="3">
        <v>1098642.3999999999</v>
      </c>
      <c r="V508" s="3">
        <v>1607940</v>
      </c>
      <c r="W508" s="4">
        <v>0</v>
      </c>
      <c r="X508" s="3">
        <v>1916220</v>
      </c>
      <c r="Y508" s="3">
        <v>326250.96000000002</v>
      </c>
      <c r="Z508" s="3">
        <v>312780</v>
      </c>
      <c r="AA508" s="3">
        <v>1149820</v>
      </c>
      <c r="AB508" s="3">
        <v>1845750</v>
      </c>
      <c r="AC508" s="3">
        <v>545417.5</v>
      </c>
      <c r="AD508" s="3">
        <v>314460</v>
      </c>
      <c r="AE508" s="3">
        <v>587700</v>
      </c>
      <c r="AF508" s="4">
        <v>0</v>
      </c>
      <c r="AG508" s="3">
        <v>454238.71</v>
      </c>
      <c r="AH508" s="3">
        <v>380013.6</v>
      </c>
      <c r="AI508" s="3">
        <v>1502450</v>
      </c>
      <c r="AJ508" s="4">
        <v>0</v>
      </c>
      <c r="AK508" s="3">
        <v>828373.23</v>
      </c>
      <c r="AL508" s="4">
        <v>0</v>
      </c>
      <c r="AM508" s="3">
        <v>1714620</v>
      </c>
      <c r="AN508" s="3">
        <v>517400</v>
      </c>
      <c r="AO508" s="3">
        <v>1196520</v>
      </c>
      <c r="AP508" s="3">
        <v>905740</v>
      </c>
      <c r="AQ508" s="3">
        <v>809760</v>
      </c>
      <c r="AR508" s="3">
        <v>2239707.6</v>
      </c>
      <c r="AS508" s="3">
        <v>295800</v>
      </c>
      <c r="AT508" s="3">
        <v>658740</v>
      </c>
      <c r="AU508" s="3">
        <v>633420</v>
      </c>
      <c r="AV508" s="4">
        <v>0</v>
      </c>
      <c r="AW508" s="3">
        <v>307660</v>
      </c>
      <c r="AX508" s="4">
        <v>0</v>
      </c>
      <c r="AY508" s="3">
        <v>858120</v>
      </c>
      <c r="AZ508" s="4">
        <v>0</v>
      </c>
      <c r="BA508" s="3">
        <v>1118100</v>
      </c>
      <c r="BB508" s="4">
        <v>0</v>
      </c>
      <c r="BC508" s="4">
        <v>0</v>
      </c>
      <c r="BD508" s="3">
        <v>676650</v>
      </c>
      <c r="BE508" s="3">
        <v>818570</v>
      </c>
      <c r="BF508" s="4">
        <v>0</v>
      </c>
      <c r="BG508" s="4">
        <v>0</v>
      </c>
      <c r="BH508" s="3">
        <v>660780</v>
      </c>
      <c r="BI508" s="3">
        <v>1931790</v>
      </c>
      <c r="BJ508" s="3">
        <v>1355010</v>
      </c>
      <c r="BK508" s="3">
        <v>638100</v>
      </c>
      <c r="BL508" s="4">
        <v>0</v>
      </c>
      <c r="BM508" s="3">
        <v>1076470</v>
      </c>
      <c r="BN508" s="3">
        <v>443870</v>
      </c>
      <c r="BO508" s="3">
        <v>593712.6</v>
      </c>
      <c r="BP508" s="3">
        <v>658320</v>
      </c>
      <c r="BQ508" s="3">
        <v>589560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</row>
    <row r="509" spans="1:76" x14ac:dyDescent="0.25">
      <c r="A509" s="2">
        <v>44834</v>
      </c>
      <c r="B509" t="s">
        <v>1012</v>
      </c>
      <c r="C509" t="s">
        <v>1013</v>
      </c>
      <c r="D509" s="3">
        <v>65886606.009999998</v>
      </c>
      <c r="E509" s="3">
        <v>8458335.2400000002</v>
      </c>
      <c r="F509" s="3">
        <v>28644051</v>
      </c>
      <c r="G509" s="3">
        <v>15364387.68</v>
      </c>
      <c r="H509" s="3">
        <v>25700576.510000002</v>
      </c>
      <c r="I509" s="3">
        <v>8748142.3200000003</v>
      </c>
      <c r="J509" s="3">
        <v>12892631.74</v>
      </c>
      <c r="K509" s="3">
        <v>23290430.800000001</v>
      </c>
      <c r="L509" s="3">
        <v>2009553</v>
      </c>
      <c r="M509" s="3">
        <v>14636629.08</v>
      </c>
      <c r="N509" s="3">
        <v>6422232</v>
      </c>
      <c r="O509" s="3">
        <v>3825323.48</v>
      </c>
      <c r="P509" s="3">
        <v>4772375.55</v>
      </c>
      <c r="Q509" s="3">
        <v>987842</v>
      </c>
      <c r="R509" s="3">
        <v>18120933</v>
      </c>
      <c r="S509" s="3">
        <v>824468</v>
      </c>
      <c r="T509" s="3">
        <v>4717924.49</v>
      </c>
      <c r="U509" s="3">
        <v>12304191.48</v>
      </c>
      <c r="V509" s="3">
        <v>5043754.09</v>
      </c>
      <c r="W509" s="3">
        <v>941810</v>
      </c>
      <c r="X509" s="3">
        <v>1398920.37</v>
      </c>
      <c r="Y509" s="3">
        <v>1010148.25</v>
      </c>
      <c r="Z509" s="3">
        <v>4670981.34</v>
      </c>
      <c r="AA509" s="3">
        <v>753456.23</v>
      </c>
      <c r="AB509" s="3">
        <v>13021853.91</v>
      </c>
      <c r="AC509" s="3">
        <v>1656049</v>
      </c>
      <c r="AD509" s="3">
        <v>2473251</v>
      </c>
      <c r="AE509" s="3">
        <v>1858873</v>
      </c>
      <c r="AF509" s="3">
        <v>3470212.4</v>
      </c>
      <c r="AG509" s="3">
        <v>2559760.71</v>
      </c>
      <c r="AH509" s="3">
        <v>2274490.13</v>
      </c>
      <c r="AI509" s="3">
        <v>229098</v>
      </c>
      <c r="AJ509" s="3">
        <v>495965</v>
      </c>
      <c r="AK509" s="3">
        <v>2203285.59</v>
      </c>
      <c r="AL509" s="3">
        <v>1371421.94</v>
      </c>
      <c r="AM509" s="3">
        <v>1322533.8999999999</v>
      </c>
      <c r="AN509" s="3">
        <v>1905382.26</v>
      </c>
      <c r="AO509" s="3">
        <v>673656.14</v>
      </c>
      <c r="AP509" s="3">
        <v>736052.47</v>
      </c>
      <c r="AQ509" s="3">
        <v>571117</v>
      </c>
      <c r="AR509" s="3">
        <v>488400</v>
      </c>
      <c r="AS509" s="3">
        <v>579659.16</v>
      </c>
      <c r="AT509" s="3">
        <v>1161496</v>
      </c>
      <c r="AU509" s="3">
        <v>336830</v>
      </c>
      <c r="AV509" s="3">
        <v>615426.29</v>
      </c>
      <c r="AW509" s="3">
        <v>40260</v>
      </c>
      <c r="AX509" s="3">
        <v>6321590</v>
      </c>
      <c r="AY509" s="3">
        <v>5299613.78</v>
      </c>
      <c r="AZ509" s="3">
        <v>2248645</v>
      </c>
      <c r="BA509" s="3">
        <v>10000462.369999999</v>
      </c>
      <c r="BB509" s="3">
        <v>5786031.2999999998</v>
      </c>
      <c r="BC509" s="3">
        <v>3970800</v>
      </c>
      <c r="BD509" s="3">
        <v>8717669.8000000007</v>
      </c>
      <c r="BE509" s="3">
        <v>1546437.66</v>
      </c>
      <c r="BF509" s="3">
        <v>298242.48</v>
      </c>
      <c r="BG509" s="3">
        <v>718616.63</v>
      </c>
      <c r="BH509" s="3">
        <v>972542.61</v>
      </c>
      <c r="BI509" s="3">
        <v>410634</v>
      </c>
      <c r="BJ509" s="3">
        <v>2091636.15</v>
      </c>
      <c r="BK509" s="3">
        <v>1686021</v>
      </c>
      <c r="BL509" s="3">
        <v>4703118.38</v>
      </c>
      <c r="BM509" s="3">
        <v>3637409.86</v>
      </c>
      <c r="BN509" s="3">
        <v>10218351</v>
      </c>
      <c r="BO509" s="3">
        <v>1715868.68</v>
      </c>
      <c r="BP509" s="3">
        <v>1138429.97</v>
      </c>
      <c r="BQ509" s="3">
        <v>2433598.67</v>
      </c>
      <c r="BR509" s="3">
        <v>571612.93000000005</v>
      </c>
      <c r="BS509" s="3">
        <v>1916497.5</v>
      </c>
      <c r="BT509" s="3">
        <v>1872848</v>
      </c>
      <c r="BU509" s="3">
        <v>2385403</v>
      </c>
      <c r="BV509" s="3">
        <v>2781475.67</v>
      </c>
      <c r="BW509" s="3">
        <v>4369322.76</v>
      </c>
      <c r="BX509" s="3">
        <v>447640</v>
      </c>
    </row>
    <row r="510" spans="1:76" x14ac:dyDescent="0.25">
      <c r="A510" s="2">
        <v>44834</v>
      </c>
      <c r="B510" t="s">
        <v>1014</v>
      </c>
      <c r="C510" t="s">
        <v>1015</v>
      </c>
      <c r="D510" s="3">
        <v>13868632.869999999</v>
      </c>
      <c r="E510" s="3">
        <v>241831.33</v>
      </c>
      <c r="F510" s="3">
        <v>13336936</v>
      </c>
      <c r="G510" s="3">
        <v>3751542.2</v>
      </c>
      <c r="H510" s="3">
        <v>422252</v>
      </c>
      <c r="I510" s="3">
        <v>2963738</v>
      </c>
      <c r="J510" s="4">
        <v>0</v>
      </c>
      <c r="K510" s="3">
        <v>10826691.5</v>
      </c>
      <c r="L510" s="4">
        <v>0</v>
      </c>
      <c r="M510" s="3">
        <v>471437.5</v>
      </c>
      <c r="N510" s="4">
        <v>0</v>
      </c>
      <c r="O510" s="3">
        <v>244027.5</v>
      </c>
      <c r="P510" s="4">
        <v>0</v>
      </c>
      <c r="Q510" s="4">
        <v>0</v>
      </c>
      <c r="R510" s="3">
        <v>426280</v>
      </c>
      <c r="S510" s="4">
        <v>0</v>
      </c>
      <c r="T510" s="3">
        <v>665596</v>
      </c>
      <c r="U510" s="3">
        <v>3990121</v>
      </c>
      <c r="V510" s="3">
        <v>874488.26</v>
      </c>
      <c r="W510" s="4">
        <v>0</v>
      </c>
      <c r="X510" s="4">
        <v>0</v>
      </c>
      <c r="Y510" s="4">
        <v>0</v>
      </c>
      <c r="Z510" s="3">
        <v>163866.92000000001</v>
      </c>
      <c r="AA510" s="3">
        <v>146064.13</v>
      </c>
      <c r="AB510" s="3">
        <v>650325.13</v>
      </c>
      <c r="AC510" s="3">
        <v>280690</v>
      </c>
      <c r="AD510" s="3">
        <v>960151</v>
      </c>
      <c r="AE510" s="3">
        <v>1027258</v>
      </c>
      <c r="AF510" s="4">
        <v>0</v>
      </c>
      <c r="AG510" s="3">
        <v>70404</v>
      </c>
      <c r="AH510" s="3">
        <v>136795</v>
      </c>
      <c r="AI510" s="3">
        <v>936153.23</v>
      </c>
      <c r="AJ510" s="4">
        <v>0</v>
      </c>
      <c r="AK510" s="3">
        <v>115749</v>
      </c>
      <c r="AL510" s="3">
        <v>468480</v>
      </c>
      <c r="AM510" s="3">
        <v>947954.38</v>
      </c>
      <c r="AN510" s="3">
        <v>791005</v>
      </c>
      <c r="AO510" s="3">
        <v>636743</v>
      </c>
      <c r="AP510" s="3">
        <v>281585</v>
      </c>
      <c r="AQ510" s="3">
        <v>105059</v>
      </c>
      <c r="AR510" s="3">
        <v>966640</v>
      </c>
      <c r="AS510" s="3">
        <v>962040</v>
      </c>
      <c r="AT510" s="3">
        <v>653479</v>
      </c>
      <c r="AU510" s="3">
        <v>230788.48000000001</v>
      </c>
      <c r="AV510" s="3">
        <v>333613</v>
      </c>
      <c r="AW510" s="3">
        <v>2010570</v>
      </c>
      <c r="AX510" s="4">
        <v>0</v>
      </c>
      <c r="AY510" s="4">
        <v>0</v>
      </c>
      <c r="AZ510" s="4">
        <v>0</v>
      </c>
      <c r="BA510" s="3">
        <v>1681234.34</v>
      </c>
      <c r="BB510" s="3">
        <v>238650</v>
      </c>
      <c r="BC510" s="4">
        <v>0</v>
      </c>
      <c r="BD510" s="3">
        <v>133560</v>
      </c>
      <c r="BE510" s="3">
        <v>460850</v>
      </c>
      <c r="BF510" s="4">
        <v>0</v>
      </c>
      <c r="BG510" s="4">
        <v>0</v>
      </c>
      <c r="BH510" s="3">
        <v>253733</v>
      </c>
      <c r="BI510" s="3">
        <v>1384360</v>
      </c>
      <c r="BJ510" s="3">
        <v>1443891.36</v>
      </c>
      <c r="BK510" s="3">
        <v>1098495</v>
      </c>
      <c r="BL510" s="3">
        <v>941296.36</v>
      </c>
      <c r="BM510" s="3">
        <v>2114046</v>
      </c>
      <c r="BN510" s="3">
        <v>213747</v>
      </c>
      <c r="BO510" s="3">
        <v>145219</v>
      </c>
      <c r="BP510" s="3">
        <v>908423</v>
      </c>
      <c r="BQ510" s="3">
        <v>453546</v>
      </c>
      <c r="BR510" s="3">
        <v>363726</v>
      </c>
      <c r="BS510" s="3">
        <v>94020</v>
      </c>
      <c r="BT510" s="4">
        <v>0</v>
      </c>
      <c r="BU510" s="3">
        <v>930345</v>
      </c>
      <c r="BV510" s="3">
        <v>2015394</v>
      </c>
      <c r="BW510" s="3">
        <v>568111.27</v>
      </c>
      <c r="BX510" s="3">
        <v>988602</v>
      </c>
    </row>
    <row r="511" spans="1:76" x14ac:dyDescent="0.25">
      <c r="A511" s="2">
        <v>44834</v>
      </c>
      <c r="B511" t="s">
        <v>1016</v>
      </c>
      <c r="C511" t="s">
        <v>1017</v>
      </c>
      <c r="D511" s="3">
        <v>76436242.659999996</v>
      </c>
      <c r="E511" s="3">
        <v>53064825.390000001</v>
      </c>
      <c r="F511" s="3">
        <v>75396154</v>
      </c>
      <c r="G511" s="3">
        <v>29188331.989999998</v>
      </c>
      <c r="H511" s="3">
        <v>56794847</v>
      </c>
      <c r="I511" s="3">
        <v>22824516.449999999</v>
      </c>
      <c r="J511" s="3">
        <v>76691730.560000002</v>
      </c>
      <c r="K511" s="3">
        <v>32848855.199999999</v>
      </c>
      <c r="L511" s="3">
        <v>14320423.67</v>
      </c>
      <c r="M511" s="3">
        <v>19262398.48</v>
      </c>
      <c r="N511" s="3">
        <v>9437918.1400000006</v>
      </c>
      <c r="O511" s="3">
        <v>7207203.7300000004</v>
      </c>
      <c r="P511" s="3">
        <v>12354376.060000001</v>
      </c>
      <c r="Q511" s="3">
        <v>812287.37</v>
      </c>
      <c r="R511" s="3">
        <v>30868650.399999999</v>
      </c>
      <c r="S511" s="3">
        <v>3435560</v>
      </c>
      <c r="T511" s="3">
        <v>7445847.2699999996</v>
      </c>
      <c r="U511" s="3">
        <v>18311439</v>
      </c>
      <c r="V511" s="3">
        <v>12129762.9</v>
      </c>
      <c r="W511" s="3">
        <v>1382310</v>
      </c>
      <c r="X511" s="3">
        <v>5346531.29</v>
      </c>
      <c r="Y511" s="3">
        <v>5845266.6399999997</v>
      </c>
      <c r="Z511" s="3">
        <v>17880768.789999999</v>
      </c>
      <c r="AA511" s="3">
        <v>5993070.3799999999</v>
      </c>
      <c r="AB511" s="3">
        <v>24459754.579999998</v>
      </c>
      <c r="AC511" s="3">
        <v>4928023.09</v>
      </c>
      <c r="AD511" s="3">
        <v>8159176.9000000004</v>
      </c>
      <c r="AE511" s="3">
        <v>1011272.71</v>
      </c>
      <c r="AF511" s="3">
        <v>8043106.6699999999</v>
      </c>
      <c r="AG511" s="3">
        <v>5196206.2300000004</v>
      </c>
      <c r="AH511" s="3">
        <v>2540066</v>
      </c>
      <c r="AI511" s="3">
        <v>1879051.76</v>
      </c>
      <c r="AJ511" s="3">
        <v>3571590.32</v>
      </c>
      <c r="AK511" s="3">
        <v>5468168.3300000001</v>
      </c>
      <c r="AL511" s="3">
        <v>3909054.31</v>
      </c>
      <c r="AM511" s="3">
        <v>3946920.18</v>
      </c>
      <c r="AN511" s="3">
        <v>7098272.04</v>
      </c>
      <c r="AO511" s="3">
        <v>3500040.77</v>
      </c>
      <c r="AP511" s="3">
        <v>4073362</v>
      </c>
      <c r="AQ511" s="3">
        <v>3249459.94</v>
      </c>
      <c r="AR511" s="4">
        <v>0</v>
      </c>
      <c r="AS511" s="3">
        <v>2373538</v>
      </c>
      <c r="AT511" s="3">
        <v>3646056.57</v>
      </c>
      <c r="AU511" s="3">
        <v>2784105.31</v>
      </c>
      <c r="AV511" s="3">
        <v>154860</v>
      </c>
      <c r="AW511" s="3">
        <v>5898832.5099999998</v>
      </c>
      <c r="AX511" s="3">
        <v>11824208</v>
      </c>
      <c r="AY511" s="3">
        <v>12134901</v>
      </c>
      <c r="AZ511" s="3">
        <v>7400331</v>
      </c>
      <c r="BA511" s="3">
        <v>10294751.810000001</v>
      </c>
      <c r="BB511" s="3">
        <v>10906349</v>
      </c>
      <c r="BC511" s="3">
        <v>10199648</v>
      </c>
      <c r="BD511" s="3">
        <v>23835401.25</v>
      </c>
      <c r="BE511" s="3">
        <v>3888954.34</v>
      </c>
      <c r="BF511" s="3">
        <v>1811436.7</v>
      </c>
      <c r="BG511" s="3">
        <v>3050972.75</v>
      </c>
      <c r="BH511" s="3">
        <v>4464760</v>
      </c>
      <c r="BI511" s="4">
        <v>0</v>
      </c>
      <c r="BJ511" s="3">
        <v>1594787.14</v>
      </c>
      <c r="BK511" s="3">
        <v>2017110</v>
      </c>
      <c r="BL511" s="3">
        <v>6810440</v>
      </c>
      <c r="BM511" s="3">
        <v>5656396.5800000001</v>
      </c>
      <c r="BN511" s="3">
        <v>18052087</v>
      </c>
      <c r="BO511" s="3">
        <v>1684668</v>
      </c>
      <c r="BP511" s="3">
        <v>2918671</v>
      </c>
      <c r="BQ511" s="3">
        <v>2849242.97</v>
      </c>
      <c r="BR511" s="3">
        <v>3447594.5</v>
      </c>
      <c r="BS511" s="3">
        <v>2987026.8</v>
      </c>
      <c r="BT511" s="3">
        <v>2887175</v>
      </c>
      <c r="BU511" s="3">
        <v>2259966.96</v>
      </c>
      <c r="BV511" s="4">
        <v>0</v>
      </c>
      <c r="BW511" s="3">
        <v>2037480.92</v>
      </c>
      <c r="BX511" s="3">
        <v>1280755</v>
      </c>
    </row>
    <row r="512" spans="1:76" x14ac:dyDescent="0.25">
      <c r="A512" s="2">
        <v>44834</v>
      </c>
      <c r="B512" t="s">
        <v>1018</v>
      </c>
      <c r="C512" t="s">
        <v>1019</v>
      </c>
      <c r="D512" s="3">
        <v>62186615.310000002</v>
      </c>
      <c r="E512" s="3">
        <v>27049297.75</v>
      </c>
      <c r="F512" s="3">
        <v>34540391</v>
      </c>
      <c r="G512" s="3">
        <v>27112987.649999999</v>
      </c>
      <c r="H512" s="3">
        <v>25051409</v>
      </c>
      <c r="I512" s="3">
        <v>17297239.199999999</v>
      </c>
      <c r="J512" s="4">
        <v>0</v>
      </c>
      <c r="K512" s="3">
        <v>13513979</v>
      </c>
      <c r="L512" s="3">
        <v>4762588</v>
      </c>
      <c r="M512" s="3">
        <v>4326355.51</v>
      </c>
      <c r="N512" s="3">
        <v>968591</v>
      </c>
      <c r="O512" s="3">
        <v>2308850.4300000002</v>
      </c>
      <c r="P512" s="3">
        <v>5921272.5800000001</v>
      </c>
      <c r="Q512" s="3">
        <v>3713434.63</v>
      </c>
      <c r="R512" s="4">
        <v>0</v>
      </c>
      <c r="S512" s="3">
        <v>1548900</v>
      </c>
      <c r="T512" s="3">
        <v>7989400.2000000002</v>
      </c>
      <c r="U512" s="3">
        <v>8708196</v>
      </c>
      <c r="V512" s="3">
        <v>9408696</v>
      </c>
      <c r="W512" s="3">
        <v>374340</v>
      </c>
      <c r="X512" s="3">
        <v>2412731.2799999998</v>
      </c>
      <c r="Y512" s="3">
        <v>743620</v>
      </c>
      <c r="Z512" s="3">
        <v>2349629.0099999998</v>
      </c>
      <c r="AA512" s="3">
        <v>3172118.55</v>
      </c>
      <c r="AB512" s="3">
        <v>1053389</v>
      </c>
      <c r="AC512" s="3">
        <v>3234222.05</v>
      </c>
      <c r="AD512" s="3">
        <v>2031599.4</v>
      </c>
      <c r="AE512" s="3">
        <v>8745307.7899999991</v>
      </c>
      <c r="AF512" s="4">
        <v>0</v>
      </c>
      <c r="AG512" s="3">
        <v>1816978.19</v>
      </c>
      <c r="AH512" s="3">
        <v>1303474</v>
      </c>
      <c r="AI512" s="3">
        <v>2566719.36</v>
      </c>
      <c r="AJ512" s="3">
        <v>1718136.98</v>
      </c>
      <c r="AK512" s="3">
        <v>3326801.14</v>
      </c>
      <c r="AL512" s="3">
        <v>4333943.55</v>
      </c>
      <c r="AM512" s="3">
        <v>3378390</v>
      </c>
      <c r="AN512" s="3">
        <v>3047041.81</v>
      </c>
      <c r="AO512" s="3">
        <v>3711614.24</v>
      </c>
      <c r="AP512" s="3">
        <v>2145142.75</v>
      </c>
      <c r="AQ512" s="3">
        <v>2067952.06</v>
      </c>
      <c r="AR512" s="3">
        <v>5694092.2800000003</v>
      </c>
      <c r="AS512" s="3">
        <v>3835499.89</v>
      </c>
      <c r="AT512" s="3">
        <v>1416240</v>
      </c>
      <c r="AU512" s="3">
        <v>3506053.06</v>
      </c>
      <c r="AV512" s="3">
        <v>2322492</v>
      </c>
      <c r="AW512" s="3">
        <v>1849750</v>
      </c>
      <c r="AX512" s="4">
        <v>0</v>
      </c>
      <c r="AY512" s="4">
        <v>0</v>
      </c>
      <c r="AZ512" s="4">
        <v>0</v>
      </c>
      <c r="BA512" s="3">
        <v>5580729.2599999998</v>
      </c>
      <c r="BB512" s="4">
        <v>0</v>
      </c>
      <c r="BC512" s="4">
        <v>0</v>
      </c>
      <c r="BD512" s="3">
        <v>9925778</v>
      </c>
      <c r="BE512" s="3">
        <v>667245</v>
      </c>
      <c r="BF512" s="3">
        <v>1871176.42</v>
      </c>
      <c r="BG512" s="3">
        <v>2993661.04</v>
      </c>
      <c r="BH512" s="3">
        <v>6046810.9699999997</v>
      </c>
      <c r="BI512" s="3">
        <v>3670030</v>
      </c>
      <c r="BJ512" s="3">
        <v>3852626.71</v>
      </c>
      <c r="BK512" s="3">
        <v>3930740</v>
      </c>
      <c r="BL512" s="3">
        <v>3522954.22</v>
      </c>
      <c r="BM512" s="3">
        <v>3168784.22</v>
      </c>
      <c r="BN512" s="3">
        <v>2633940</v>
      </c>
      <c r="BO512" s="3">
        <v>834494</v>
      </c>
      <c r="BP512" s="3">
        <v>1237166.42</v>
      </c>
      <c r="BQ512" s="3">
        <v>2829347.2</v>
      </c>
      <c r="BR512" s="3">
        <v>1319890.82</v>
      </c>
      <c r="BS512" s="3">
        <v>1346740.6</v>
      </c>
      <c r="BT512" s="3">
        <v>1602054</v>
      </c>
      <c r="BU512" s="3">
        <v>2316864.6</v>
      </c>
      <c r="BV512" s="3">
        <v>3001500</v>
      </c>
      <c r="BW512" s="3">
        <v>380533.55</v>
      </c>
      <c r="BX512" s="3">
        <v>1017870</v>
      </c>
    </row>
    <row r="513" spans="1:76" x14ac:dyDescent="0.25">
      <c r="A513" s="2">
        <v>44834</v>
      </c>
      <c r="B513" t="s">
        <v>1020</v>
      </c>
      <c r="C513" t="s">
        <v>1021</v>
      </c>
      <c r="D513" s="3">
        <v>2265614</v>
      </c>
      <c r="E513" s="3">
        <v>1396868.33</v>
      </c>
      <c r="F513" s="4">
        <v>0</v>
      </c>
      <c r="G513" s="3">
        <v>1002386.54</v>
      </c>
      <c r="H513" s="4">
        <v>0</v>
      </c>
      <c r="I513" s="3">
        <v>1263510</v>
      </c>
      <c r="J513" s="4">
        <v>0</v>
      </c>
      <c r="K513" s="3">
        <v>441090</v>
      </c>
      <c r="L513" s="3">
        <v>6331358.25</v>
      </c>
      <c r="M513" s="3">
        <v>592715</v>
      </c>
      <c r="N513" s="3">
        <v>6679276.25</v>
      </c>
      <c r="O513" s="3">
        <v>1550460</v>
      </c>
      <c r="P513" s="3">
        <v>7084939</v>
      </c>
      <c r="Q513" s="3">
        <v>588807.04</v>
      </c>
      <c r="R513" s="3">
        <v>38398724.600000001</v>
      </c>
      <c r="S513" s="3">
        <v>1066525.53</v>
      </c>
      <c r="T513" s="3">
        <v>4661469.7</v>
      </c>
      <c r="U513" s="3">
        <v>3704714</v>
      </c>
      <c r="V513" s="3">
        <v>7813661</v>
      </c>
      <c r="W513" s="4">
        <v>0</v>
      </c>
      <c r="X513" s="3">
        <v>2495148.75</v>
      </c>
      <c r="Y513" s="4">
        <v>0</v>
      </c>
      <c r="Z513" s="3">
        <v>124840</v>
      </c>
      <c r="AA513" s="3">
        <v>1645181.5</v>
      </c>
      <c r="AB513" s="3">
        <v>1158490</v>
      </c>
      <c r="AC513" s="3">
        <v>293530</v>
      </c>
      <c r="AD513" s="4">
        <v>0</v>
      </c>
      <c r="AE513" s="3">
        <v>4740843.01</v>
      </c>
      <c r="AF513" s="4">
        <v>0</v>
      </c>
      <c r="AG513" s="3">
        <v>655543.72</v>
      </c>
      <c r="AH513" s="4">
        <v>0</v>
      </c>
      <c r="AI513" s="4">
        <v>0</v>
      </c>
      <c r="AJ513" s="4">
        <v>0</v>
      </c>
      <c r="AK513" s="3">
        <v>41775.599999999999</v>
      </c>
      <c r="AL513" s="3">
        <v>68119.899999999994</v>
      </c>
      <c r="AM513" s="4">
        <v>0</v>
      </c>
      <c r="AN513" s="4">
        <v>0</v>
      </c>
      <c r="AO513" s="3">
        <v>23000</v>
      </c>
      <c r="AP513" s="4">
        <v>0</v>
      </c>
      <c r="AQ513" s="3">
        <v>49900</v>
      </c>
      <c r="AR513" s="4">
        <v>0</v>
      </c>
      <c r="AS513" s="3">
        <v>906410</v>
      </c>
      <c r="AT513" s="3">
        <v>492650</v>
      </c>
      <c r="AU513" s="3">
        <v>1714960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3">
        <v>2200</v>
      </c>
      <c r="BD513" s="4">
        <v>0</v>
      </c>
      <c r="BE513" s="4">
        <v>0</v>
      </c>
      <c r="BF513" s="3">
        <v>482258.65</v>
      </c>
      <c r="BG513" s="4">
        <v>0</v>
      </c>
      <c r="BH513" s="3">
        <v>625890</v>
      </c>
      <c r="BI513" s="3">
        <v>982277.2</v>
      </c>
      <c r="BJ513" s="4">
        <v>0</v>
      </c>
      <c r="BK513" s="4">
        <v>0</v>
      </c>
      <c r="BL513" s="4">
        <v>0</v>
      </c>
      <c r="BM513" s="4">
        <v>0</v>
      </c>
      <c r="BN513" s="3">
        <v>271360</v>
      </c>
      <c r="BO513" s="4">
        <v>0</v>
      </c>
      <c r="BP513" s="4">
        <v>0</v>
      </c>
      <c r="BQ513" s="4">
        <v>0</v>
      </c>
      <c r="BR513" s="4">
        <v>0</v>
      </c>
      <c r="BS513" s="3">
        <v>158890</v>
      </c>
      <c r="BT513" s="3">
        <v>2037854.5</v>
      </c>
      <c r="BU513" s="3">
        <v>859840</v>
      </c>
      <c r="BV513" s="4">
        <v>0</v>
      </c>
      <c r="BW513" s="4">
        <v>0</v>
      </c>
      <c r="BX513" s="4">
        <v>0</v>
      </c>
    </row>
    <row r="514" spans="1:76" x14ac:dyDescent="0.25">
      <c r="A514" s="2">
        <v>44834</v>
      </c>
      <c r="B514" t="s">
        <v>1022</v>
      </c>
      <c r="C514" t="s">
        <v>1023</v>
      </c>
      <c r="D514" s="3">
        <v>943080</v>
      </c>
      <c r="E514" s="4">
        <v>0</v>
      </c>
      <c r="F514" s="4">
        <v>0</v>
      </c>
      <c r="G514" s="3">
        <v>1418724.63</v>
      </c>
      <c r="H514" s="4">
        <v>0</v>
      </c>
      <c r="I514" s="4">
        <v>0</v>
      </c>
      <c r="J514" s="4">
        <v>0</v>
      </c>
      <c r="K514" s="4">
        <v>0</v>
      </c>
      <c r="L514" s="3">
        <v>5020745.2699999996</v>
      </c>
      <c r="M514" s="4">
        <v>0</v>
      </c>
      <c r="N514" s="3">
        <v>813678</v>
      </c>
      <c r="O514" s="4">
        <v>0</v>
      </c>
      <c r="P514" s="3">
        <v>3019755.5</v>
      </c>
      <c r="Q514" s="4">
        <v>0</v>
      </c>
      <c r="R514" s="3">
        <v>278400</v>
      </c>
      <c r="S514" s="4">
        <v>0</v>
      </c>
      <c r="T514" s="3">
        <v>712711</v>
      </c>
      <c r="U514" s="4">
        <v>0</v>
      </c>
      <c r="V514" s="3">
        <v>2237106</v>
      </c>
      <c r="W514" s="4">
        <v>0</v>
      </c>
      <c r="X514" s="3">
        <v>1297017.3500000001</v>
      </c>
      <c r="Y514" s="4">
        <v>0</v>
      </c>
      <c r="Z514" s="4">
        <v>0</v>
      </c>
      <c r="AA514" s="3">
        <v>575841.04</v>
      </c>
      <c r="AB514" s="3">
        <v>179110</v>
      </c>
      <c r="AC514" s="3">
        <v>10000</v>
      </c>
      <c r="AD514" s="4">
        <v>0</v>
      </c>
      <c r="AE514" s="3">
        <v>2152196.0499999998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3">
        <v>15000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3">
        <v>55000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3">
        <v>127300</v>
      </c>
      <c r="BF514" s="4">
        <v>0</v>
      </c>
      <c r="BG514" s="3">
        <v>519432.13</v>
      </c>
      <c r="BH514" s="3">
        <v>2353879</v>
      </c>
      <c r="BI514" s="3">
        <v>487350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3">
        <v>103315</v>
      </c>
      <c r="BT514" s="3">
        <v>1827710</v>
      </c>
      <c r="BU514" s="3">
        <v>678122</v>
      </c>
      <c r="BV514" s="4">
        <v>0</v>
      </c>
      <c r="BW514" s="4">
        <v>0</v>
      </c>
      <c r="BX514" s="4">
        <v>0</v>
      </c>
    </row>
    <row r="515" spans="1:76" x14ac:dyDescent="0.25">
      <c r="A515" s="2">
        <v>44834</v>
      </c>
      <c r="B515" t="s">
        <v>1024</v>
      </c>
      <c r="C515" t="s">
        <v>1025</v>
      </c>
      <c r="D515" s="3">
        <v>12791898.220000001</v>
      </c>
      <c r="E515" s="3">
        <v>5308132.0199999996</v>
      </c>
      <c r="F515" s="3">
        <v>11304834.84</v>
      </c>
      <c r="G515" s="3">
        <v>3813472.84</v>
      </c>
      <c r="H515" s="3">
        <v>5412035</v>
      </c>
      <c r="I515" s="3">
        <v>1171540</v>
      </c>
      <c r="J515" s="3">
        <v>14846546.439999999</v>
      </c>
      <c r="K515" s="3">
        <v>1534470.84</v>
      </c>
      <c r="L515" s="3">
        <v>253443</v>
      </c>
      <c r="M515" s="3">
        <v>3333465.15</v>
      </c>
      <c r="N515" s="4">
        <v>0</v>
      </c>
      <c r="O515" s="3">
        <v>68250</v>
      </c>
      <c r="P515" s="4">
        <v>0</v>
      </c>
      <c r="Q515" s="3">
        <v>240645.16</v>
      </c>
      <c r="R515" s="3">
        <v>1415002</v>
      </c>
      <c r="S515" s="3">
        <v>165924</v>
      </c>
      <c r="T515" s="3">
        <v>779375</v>
      </c>
      <c r="U515" s="3">
        <v>1094849.2</v>
      </c>
      <c r="V515" s="3">
        <v>632920</v>
      </c>
      <c r="W515" s="4">
        <v>0</v>
      </c>
      <c r="X515" s="3">
        <v>1112214.19</v>
      </c>
      <c r="Y515" s="3">
        <v>373297.74</v>
      </c>
      <c r="Z515" s="3">
        <v>652008</v>
      </c>
      <c r="AA515" s="3">
        <v>425870</v>
      </c>
      <c r="AB515" s="3">
        <v>2916475.8</v>
      </c>
      <c r="AC515" s="3">
        <v>339832.58</v>
      </c>
      <c r="AD515" s="3">
        <v>72220</v>
      </c>
      <c r="AE515" s="4">
        <v>0</v>
      </c>
      <c r="AF515" s="3">
        <v>936920</v>
      </c>
      <c r="AG515" s="4">
        <v>0</v>
      </c>
      <c r="AH515" s="3">
        <v>47806.45</v>
      </c>
      <c r="AI515" s="3">
        <v>272999.74</v>
      </c>
      <c r="AJ515" s="3">
        <v>46218.45</v>
      </c>
      <c r="AK515" s="4">
        <v>0</v>
      </c>
      <c r="AL515" s="3">
        <v>273000</v>
      </c>
      <c r="AM515" s="3">
        <v>225900</v>
      </c>
      <c r="AN515" s="4">
        <v>0</v>
      </c>
      <c r="AO515" s="3">
        <v>286680</v>
      </c>
      <c r="AP515" s="3">
        <v>98338.71</v>
      </c>
      <c r="AQ515" s="3">
        <v>46258.33</v>
      </c>
      <c r="AR515" s="4">
        <v>0</v>
      </c>
      <c r="AS515" s="4">
        <v>0</v>
      </c>
      <c r="AT515" s="3">
        <v>201648.39</v>
      </c>
      <c r="AU515" s="3">
        <v>234300</v>
      </c>
      <c r="AV515" s="3">
        <v>95560</v>
      </c>
      <c r="AW515" s="3">
        <v>295750</v>
      </c>
      <c r="AX515" s="4">
        <v>0</v>
      </c>
      <c r="AY515" s="3">
        <v>403772.97</v>
      </c>
      <c r="AZ515" s="3">
        <v>401580</v>
      </c>
      <c r="BA515" s="3">
        <v>194250</v>
      </c>
      <c r="BB515" s="4">
        <v>0</v>
      </c>
      <c r="BC515" s="3">
        <v>513474.81</v>
      </c>
      <c r="BD515" s="3">
        <v>2896204.76</v>
      </c>
      <c r="BE515" s="3">
        <v>303621.94</v>
      </c>
      <c r="BF515" s="3">
        <v>1306738.07</v>
      </c>
      <c r="BG515" s="4">
        <v>0</v>
      </c>
      <c r="BH515" s="3">
        <v>69008.33</v>
      </c>
      <c r="BI515" s="3">
        <v>22750</v>
      </c>
      <c r="BJ515" s="3">
        <v>1100708.6499999999</v>
      </c>
      <c r="BK515" s="3">
        <v>462466.67</v>
      </c>
      <c r="BL515" s="3">
        <v>657174.99</v>
      </c>
      <c r="BM515" s="3">
        <v>451259.24</v>
      </c>
      <c r="BN515" s="3">
        <v>3171423.16</v>
      </c>
      <c r="BO515" s="3">
        <v>478375</v>
      </c>
      <c r="BP515" s="3">
        <v>149680.29999999999</v>
      </c>
      <c r="BQ515" s="3">
        <v>632042.57999999996</v>
      </c>
      <c r="BR515" s="3">
        <v>343530</v>
      </c>
      <c r="BS515" s="4">
        <v>0</v>
      </c>
      <c r="BT515" s="3">
        <v>360005.16</v>
      </c>
      <c r="BU515" s="4">
        <v>0</v>
      </c>
      <c r="BV515" s="4">
        <v>0</v>
      </c>
      <c r="BW515" s="4">
        <v>0</v>
      </c>
      <c r="BX515" s="4">
        <v>0</v>
      </c>
    </row>
    <row r="516" spans="1:76" x14ac:dyDescent="0.25">
      <c r="A516" s="2">
        <v>44834</v>
      </c>
      <c r="B516" t="s">
        <v>1026</v>
      </c>
      <c r="C516" t="s">
        <v>1027</v>
      </c>
      <c r="D516" s="3">
        <v>10770425.5</v>
      </c>
      <c r="E516" s="3">
        <v>6317390.3300000001</v>
      </c>
      <c r="F516" s="3">
        <v>15456469.99</v>
      </c>
      <c r="G516" s="3">
        <v>7023261.4000000004</v>
      </c>
      <c r="H516" s="3">
        <v>7843164</v>
      </c>
      <c r="I516" s="3">
        <v>6665987.96</v>
      </c>
      <c r="J516" s="4">
        <v>0</v>
      </c>
      <c r="K516" s="3">
        <v>4946348</v>
      </c>
      <c r="L516" s="3">
        <v>755017</v>
      </c>
      <c r="M516" s="3">
        <v>2252512.2599999998</v>
      </c>
      <c r="N516" s="3">
        <v>1063893.26</v>
      </c>
      <c r="O516" s="3">
        <v>282000</v>
      </c>
      <c r="P516" s="3">
        <v>1621281.82</v>
      </c>
      <c r="Q516" s="3">
        <v>382340</v>
      </c>
      <c r="R516" s="3">
        <v>2251320</v>
      </c>
      <c r="S516" s="3">
        <v>484956</v>
      </c>
      <c r="T516" s="3">
        <v>302560</v>
      </c>
      <c r="U516" s="3">
        <v>243666.8</v>
      </c>
      <c r="V516" s="3">
        <v>238360</v>
      </c>
      <c r="W516" s="3">
        <v>546760</v>
      </c>
      <c r="X516" s="3">
        <v>572780</v>
      </c>
      <c r="Y516" s="3">
        <v>814440</v>
      </c>
      <c r="Z516" s="3">
        <v>2026462</v>
      </c>
      <c r="AA516" s="3">
        <v>218820</v>
      </c>
      <c r="AB516" s="3">
        <v>799130</v>
      </c>
      <c r="AC516" s="3">
        <v>678430</v>
      </c>
      <c r="AD516" s="3">
        <v>439740</v>
      </c>
      <c r="AE516" s="3">
        <v>490855</v>
      </c>
      <c r="AF516" s="3">
        <v>573348.43000000005</v>
      </c>
      <c r="AG516" s="3">
        <v>594840</v>
      </c>
      <c r="AH516" s="3">
        <v>247800</v>
      </c>
      <c r="AI516" s="3">
        <v>270840</v>
      </c>
      <c r="AJ516" s="3">
        <v>283883.32</v>
      </c>
      <c r="AK516" s="3">
        <v>567750.97</v>
      </c>
      <c r="AL516" s="3">
        <v>355080</v>
      </c>
      <c r="AM516" s="3">
        <v>517890</v>
      </c>
      <c r="AN516" s="3">
        <v>788160</v>
      </c>
      <c r="AO516" s="3">
        <v>667320</v>
      </c>
      <c r="AP516" s="3">
        <v>238200</v>
      </c>
      <c r="AQ516" s="3">
        <v>367750</v>
      </c>
      <c r="AR516" s="3">
        <v>450001.55</v>
      </c>
      <c r="AS516" s="3">
        <v>518160</v>
      </c>
      <c r="AT516" s="3">
        <v>396200</v>
      </c>
      <c r="AU516" s="3">
        <v>338940</v>
      </c>
      <c r="AV516" s="3">
        <v>659040</v>
      </c>
      <c r="AW516" s="3">
        <v>556298.9</v>
      </c>
      <c r="AX516" s="3">
        <v>1069827.68</v>
      </c>
      <c r="AY516" s="3">
        <v>602400</v>
      </c>
      <c r="AZ516" s="3">
        <v>67134.69</v>
      </c>
      <c r="BA516" s="3">
        <v>1171320</v>
      </c>
      <c r="BB516" s="3">
        <v>989440</v>
      </c>
      <c r="BC516" s="4">
        <v>0</v>
      </c>
      <c r="BD516" s="3">
        <v>1866875.05</v>
      </c>
      <c r="BE516" s="3">
        <v>1179135.19</v>
      </c>
      <c r="BF516" s="4">
        <v>0</v>
      </c>
      <c r="BG516" s="3">
        <v>916180.65</v>
      </c>
      <c r="BH516" s="3">
        <v>756820.65</v>
      </c>
      <c r="BI516" s="3">
        <v>1096490</v>
      </c>
      <c r="BJ516" s="3">
        <v>882720</v>
      </c>
      <c r="BK516" s="3">
        <v>761558.23</v>
      </c>
      <c r="BL516" s="3">
        <v>1212240</v>
      </c>
      <c r="BM516" s="3">
        <v>1011860</v>
      </c>
      <c r="BN516" s="3">
        <v>2587756.02</v>
      </c>
      <c r="BO516" s="3">
        <v>298785</v>
      </c>
      <c r="BP516" s="3">
        <v>420434</v>
      </c>
      <c r="BQ516" s="3">
        <v>1203360</v>
      </c>
      <c r="BR516" s="3">
        <v>450660</v>
      </c>
      <c r="BS516" s="3">
        <v>863000</v>
      </c>
      <c r="BT516" s="3">
        <v>305483.33</v>
      </c>
      <c r="BU516" s="3">
        <v>229245</v>
      </c>
      <c r="BV516" s="3">
        <v>187250</v>
      </c>
      <c r="BW516" s="3">
        <v>497760</v>
      </c>
      <c r="BX516" s="3">
        <v>307100</v>
      </c>
    </row>
    <row r="517" spans="1:76" x14ac:dyDescent="0.25">
      <c r="A517" s="2">
        <v>44834</v>
      </c>
      <c r="B517" t="s">
        <v>1028</v>
      </c>
      <c r="C517" t="s">
        <v>1029</v>
      </c>
      <c r="D517" s="3">
        <v>62280</v>
      </c>
      <c r="E517" s="3">
        <v>48925</v>
      </c>
      <c r="F517" s="3">
        <v>32540</v>
      </c>
      <c r="G517" s="3">
        <v>87338</v>
      </c>
      <c r="H517" s="3">
        <v>112350.82</v>
      </c>
      <c r="I517" s="3">
        <v>8220</v>
      </c>
      <c r="J517" s="3">
        <v>151733.35</v>
      </c>
      <c r="K517" s="4">
        <v>0</v>
      </c>
      <c r="L517" s="4">
        <v>0</v>
      </c>
      <c r="M517" s="3">
        <v>44925</v>
      </c>
      <c r="N517" s="3">
        <v>3260</v>
      </c>
      <c r="O517" s="4">
        <v>0</v>
      </c>
      <c r="P517" s="4">
        <v>0</v>
      </c>
      <c r="Q517" s="3">
        <v>14190</v>
      </c>
      <c r="R517" s="3">
        <v>29183.06</v>
      </c>
      <c r="S517" s="3">
        <v>4110</v>
      </c>
      <c r="T517" s="3">
        <v>13170</v>
      </c>
      <c r="U517" s="3">
        <v>1530.97</v>
      </c>
      <c r="V517" s="3">
        <v>12180</v>
      </c>
      <c r="W517" s="4">
        <v>0</v>
      </c>
      <c r="X517" s="3">
        <v>454800</v>
      </c>
      <c r="Y517" s="4">
        <v>0</v>
      </c>
      <c r="Z517" s="3">
        <v>5660</v>
      </c>
      <c r="AA517" s="4">
        <v>0</v>
      </c>
      <c r="AB517" s="3">
        <v>19540</v>
      </c>
      <c r="AC517" s="3">
        <v>9270</v>
      </c>
      <c r="AD517" s="4">
        <v>0</v>
      </c>
      <c r="AE517" s="3">
        <v>24250</v>
      </c>
      <c r="AF517" s="3">
        <v>12879.6</v>
      </c>
      <c r="AG517" s="4">
        <v>0</v>
      </c>
      <c r="AH517" s="4">
        <v>0</v>
      </c>
      <c r="AI517" s="3">
        <v>7500</v>
      </c>
      <c r="AJ517" s="4">
        <v>0</v>
      </c>
      <c r="AK517" s="4">
        <v>0</v>
      </c>
      <c r="AL517" s="3">
        <v>90866.67</v>
      </c>
      <c r="AM517" s="4">
        <v>0</v>
      </c>
      <c r="AN517" s="3">
        <v>9240</v>
      </c>
      <c r="AO517" s="4">
        <v>0</v>
      </c>
      <c r="AP517" s="3">
        <v>0</v>
      </c>
      <c r="AQ517" s="4">
        <v>0</v>
      </c>
      <c r="AR517" s="4">
        <v>0</v>
      </c>
      <c r="AS517" s="3">
        <v>3132.56</v>
      </c>
      <c r="AT517" s="3">
        <v>5880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3">
        <v>10110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3">
        <v>1890</v>
      </c>
      <c r="BI517" s="3">
        <v>585</v>
      </c>
      <c r="BJ517" s="4">
        <v>0</v>
      </c>
      <c r="BK517" s="3">
        <v>6890</v>
      </c>
      <c r="BL517" s="3">
        <v>6960</v>
      </c>
      <c r="BM517" s="4">
        <v>0</v>
      </c>
      <c r="BN517" s="3">
        <v>14080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3">
        <v>3960</v>
      </c>
    </row>
    <row r="518" spans="1:76" x14ac:dyDescent="0.25">
      <c r="A518" s="2">
        <v>44834</v>
      </c>
      <c r="B518" t="s">
        <v>1030</v>
      </c>
      <c r="C518" t="s">
        <v>1031</v>
      </c>
      <c r="D518" s="4">
        <v>0</v>
      </c>
      <c r="E518" s="3">
        <v>19800</v>
      </c>
      <c r="F518" s="4">
        <v>0</v>
      </c>
      <c r="G518" s="3">
        <v>10565.5</v>
      </c>
      <c r="H518" s="4">
        <v>0</v>
      </c>
      <c r="I518" s="3">
        <v>16809.669999999998</v>
      </c>
      <c r="J518" s="4">
        <v>0</v>
      </c>
      <c r="K518" s="3">
        <v>22395</v>
      </c>
      <c r="L518" s="4">
        <v>0</v>
      </c>
      <c r="M518" s="3">
        <v>1719.84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990</v>
      </c>
      <c r="V518" s="4">
        <v>0</v>
      </c>
      <c r="W518" s="4">
        <v>0</v>
      </c>
      <c r="X518" s="3">
        <v>186000</v>
      </c>
      <c r="Y518" s="4">
        <v>0</v>
      </c>
      <c r="Z518" s="3">
        <v>27164.5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3">
        <v>5703.8</v>
      </c>
      <c r="AL518" s="4">
        <v>0</v>
      </c>
      <c r="AM518" s="3">
        <v>577.5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3">
        <v>15403.75</v>
      </c>
      <c r="BI518" s="3">
        <v>763.98</v>
      </c>
      <c r="BJ518" s="4">
        <v>0</v>
      </c>
      <c r="BK518" s="4">
        <v>0</v>
      </c>
      <c r="BL518" s="4">
        <v>0</v>
      </c>
      <c r="BM518" s="4">
        <v>0</v>
      </c>
      <c r="BN518" s="3">
        <v>765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</row>
    <row r="519" spans="1:76" x14ac:dyDescent="0.25">
      <c r="A519" s="2">
        <v>44834</v>
      </c>
      <c r="B519" t="s">
        <v>1034</v>
      </c>
      <c r="C519" t="s">
        <v>1035</v>
      </c>
      <c r="D519" s="3">
        <v>338442.25</v>
      </c>
      <c r="E519" s="3">
        <v>201647.26</v>
      </c>
      <c r="F519" s="3">
        <v>166298.92000000001</v>
      </c>
      <c r="G519" s="3">
        <v>54560</v>
      </c>
      <c r="H519" s="3">
        <v>56575</v>
      </c>
      <c r="I519" s="3">
        <v>53750</v>
      </c>
      <c r="J519" s="3">
        <v>26918.22</v>
      </c>
      <c r="K519" s="4">
        <v>0</v>
      </c>
      <c r="L519" s="3">
        <v>3000</v>
      </c>
      <c r="M519" s="4">
        <v>0</v>
      </c>
      <c r="N519" s="3">
        <v>8340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3">
        <v>4500</v>
      </c>
      <c r="BC519" s="4">
        <v>0</v>
      </c>
      <c r="BD519" s="3">
        <v>34345</v>
      </c>
      <c r="BE519" s="4">
        <v>0</v>
      </c>
      <c r="BF519" s="4">
        <v>0</v>
      </c>
      <c r="BG519" s="4">
        <v>0</v>
      </c>
      <c r="BH519" s="4">
        <v>0</v>
      </c>
      <c r="BI519" s="3">
        <v>18000</v>
      </c>
      <c r="BJ519" s="3">
        <v>40500</v>
      </c>
      <c r="BK519" s="3">
        <v>57000</v>
      </c>
      <c r="BL519" s="3">
        <v>86500</v>
      </c>
      <c r="BM519" s="3">
        <v>18000</v>
      </c>
      <c r="BN519" s="4">
        <v>0</v>
      </c>
      <c r="BO519" s="4">
        <v>0</v>
      </c>
      <c r="BP519" s="4">
        <v>0</v>
      </c>
      <c r="BQ519" s="3">
        <v>36000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</row>
    <row r="520" spans="1:76" x14ac:dyDescent="0.25">
      <c r="A520" s="2">
        <v>44834</v>
      </c>
      <c r="B520" t="s">
        <v>1036</v>
      </c>
      <c r="C520" t="s">
        <v>1037</v>
      </c>
      <c r="D520" s="4">
        <v>0</v>
      </c>
      <c r="E520" s="4">
        <v>0</v>
      </c>
      <c r="F520" s="3">
        <v>14400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3">
        <v>173378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3">
        <v>79744.19</v>
      </c>
      <c r="Y520" s="4">
        <v>0</v>
      </c>
      <c r="Z520" s="3">
        <v>44700</v>
      </c>
      <c r="AA520" s="4">
        <v>0</v>
      </c>
      <c r="AB520" s="4">
        <v>0</v>
      </c>
      <c r="AC520" s="4">
        <v>0</v>
      </c>
      <c r="AD520" s="4">
        <v>0</v>
      </c>
      <c r="AE520" s="3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</row>
    <row r="521" spans="1:76" x14ac:dyDescent="0.25">
      <c r="A521" s="2">
        <v>44834</v>
      </c>
      <c r="B521" t="s">
        <v>1038</v>
      </c>
      <c r="C521" t="s">
        <v>1039</v>
      </c>
      <c r="D521" s="3">
        <v>9834998.0299999993</v>
      </c>
      <c r="E521" s="4">
        <v>0</v>
      </c>
      <c r="F521" s="3">
        <v>7359401.0800000001</v>
      </c>
      <c r="G521" s="3">
        <v>4556656.7699999996</v>
      </c>
      <c r="H521" s="3">
        <v>7380272.0499999998</v>
      </c>
      <c r="I521" s="3">
        <v>2090691.4</v>
      </c>
      <c r="J521" s="3">
        <v>6511094.75</v>
      </c>
      <c r="K521" s="3">
        <v>2198826.46</v>
      </c>
      <c r="L521" s="3">
        <v>787341.48</v>
      </c>
      <c r="M521" s="3">
        <v>1765615.98</v>
      </c>
      <c r="N521" s="4">
        <v>0</v>
      </c>
      <c r="O521" s="3">
        <v>506400</v>
      </c>
      <c r="P521" s="4">
        <v>0</v>
      </c>
      <c r="Q521" s="3">
        <v>134960</v>
      </c>
      <c r="R521" s="3">
        <v>1894060.76</v>
      </c>
      <c r="S521" s="4">
        <v>0</v>
      </c>
      <c r="T521" s="4">
        <v>0</v>
      </c>
      <c r="U521" s="4">
        <v>0</v>
      </c>
      <c r="V521" s="3">
        <v>1494958.06</v>
      </c>
      <c r="W521" s="4">
        <v>0</v>
      </c>
      <c r="X521" s="4">
        <v>0</v>
      </c>
      <c r="Y521" s="4">
        <v>0</v>
      </c>
      <c r="Z521" s="3">
        <v>2061795.5</v>
      </c>
      <c r="AA521" s="3">
        <v>522000</v>
      </c>
      <c r="AB521" s="3">
        <v>1392877.55</v>
      </c>
      <c r="AC521" s="4">
        <v>0</v>
      </c>
      <c r="AD521" s="3">
        <v>387600</v>
      </c>
      <c r="AE521" s="3">
        <v>123200</v>
      </c>
      <c r="AF521" s="4">
        <v>0</v>
      </c>
      <c r="AG521" s="3">
        <v>201600</v>
      </c>
      <c r="AH521" s="4">
        <v>0</v>
      </c>
      <c r="AI521" s="3">
        <v>209367.74</v>
      </c>
      <c r="AJ521" s="3">
        <v>201600</v>
      </c>
      <c r="AK521" s="3">
        <v>201600</v>
      </c>
      <c r="AL521" s="4">
        <v>0</v>
      </c>
      <c r="AM521" s="3">
        <v>298000</v>
      </c>
      <c r="AN521" s="3">
        <v>320400</v>
      </c>
      <c r="AO521" s="3">
        <v>134400</v>
      </c>
      <c r="AP521" s="3">
        <v>224000</v>
      </c>
      <c r="AQ521" s="3">
        <v>100986.67</v>
      </c>
      <c r="AR521" s="4">
        <v>0</v>
      </c>
      <c r="AS521" s="4">
        <v>0</v>
      </c>
      <c r="AT521" s="4">
        <v>0</v>
      </c>
      <c r="AU521" s="4">
        <v>0</v>
      </c>
      <c r="AV521" s="3">
        <v>67200</v>
      </c>
      <c r="AW521" s="3">
        <v>460400</v>
      </c>
      <c r="AX521" s="4">
        <v>0</v>
      </c>
      <c r="AY521" s="4">
        <v>0</v>
      </c>
      <c r="AZ521" s="4">
        <v>0</v>
      </c>
      <c r="BA521" s="3">
        <v>128700</v>
      </c>
      <c r="BB521" s="3">
        <v>522000</v>
      </c>
      <c r="BC521" s="3">
        <v>293700</v>
      </c>
      <c r="BD521" s="4">
        <v>0</v>
      </c>
      <c r="BE521" s="4">
        <v>0</v>
      </c>
      <c r="BF521" s="4">
        <v>0</v>
      </c>
      <c r="BG521" s="4">
        <v>0</v>
      </c>
      <c r="BH521" s="3">
        <v>145600</v>
      </c>
      <c r="BI521" s="3">
        <v>22400</v>
      </c>
      <c r="BJ521" s="3">
        <v>149000</v>
      </c>
      <c r="BK521" s="3">
        <v>61600</v>
      </c>
      <c r="BL521" s="3">
        <v>186000</v>
      </c>
      <c r="BM521" s="3">
        <v>313987.09999999998</v>
      </c>
      <c r="BN521" s="3">
        <v>1230664.52</v>
      </c>
      <c r="BO521" s="3">
        <v>553560</v>
      </c>
      <c r="BP521" s="3">
        <v>134400</v>
      </c>
      <c r="BQ521" s="3">
        <v>134400</v>
      </c>
      <c r="BR521" s="3">
        <v>554400</v>
      </c>
      <c r="BS521" s="3">
        <v>67200</v>
      </c>
      <c r="BT521" s="4">
        <v>0</v>
      </c>
      <c r="BU521" s="3">
        <v>253200</v>
      </c>
      <c r="BV521" s="3">
        <v>131329.03</v>
      </c>
      <c r="BW521" s="3">
        <v>131329.03</v>
      </c>
      <c r="BX521" s="3">
        <v>186000</v>
      </c>
    </row>
    <row r="522" spans="1:76" x14ac:dyDescent="0.25">
      <c r="A522" s="2">
        <v>44834</v>
      </c>
      <c r="B522" t="s">
        <v>1040</v>
      </c>
      <c r="C522" t="s">
        <v>1041</v>
      </c>
      <c r="D522" s="3">
        <v>84000</v>
      </c>
      <c r="E522" s="4">
        <v>0</v>
      </c>
      <c r="F522" s="3">
        <v>45500</v>
      </c>
      <c r="G522" s="3">
        <v>168000</v>
      </c>
      <c r="H522" s="3">
        <v>84000</v>
      </c>
      <c r="I522" s="3">
        <v>168000</v>
      </c>
      <c r="J522" s="3">
        <v>126000</v>
      </c>
      <c r="K522" s="3">
        <v>126000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3">
        <v>35583.33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</row>
    <row r="523" spans="1:76" x14ac:dyDescent="0.25">
      <c r="A523" s="2">
        <v>44834</v>
      </c>
      <c r="B523" t="s">
        <v>1042</v>
      </c>
      <c r="C523" t="s">
        <v>1043</v>
      </c>
      <c r="D523" s="3">
        <v>46896405</v>
      </c>
      <c r="E523" s="3">
        <v>19896930</v>
      </c>
      <c r="F523" s="3">
        <v>21645970</v>
      </c>
      <c r="G523" s="3">
        <v>16667940</v>
      </c>
      <c r="H523" s="3">
        <v>12963085</v>
      </c>
      <c r="I523" s="3">
        <v>10285956</v>
      </c>
      <c r="J523" s="3">
        <v>19485313</v>
      </c>
      <c r="K523" s="3">
        <v>10710235</v>
      </c>
      <c r="L523" s="3">
        <v>3494070</v>
      </c>
      <c r="M523" s="3">
        <v>4365635</v>
      </c>
      <c r="N523" s="3">
        <v>12824830</v>
      </c>
      <c r="O523" s="4">
        <v>0</v>
      </c>
      <c r="P523" s="3">
        <v>3501149</v>
      </c>
      <c r="Q523" s="3">
        <v>913500</v>
      </c>
      <c r="R523" s="3">
        <v>15178950.5</v>
      </c>
      <c r="S523" s="3">
        <v>917900</v>
      </c>
      <c r="T523" s="3">
        <v>1578975</v>
      </c>
      <c r="U523" s="3">
        <v>5232275</v>
      </c>
      <c r="V523" s="3">
        <v>4180832</v>
      </c>
      <c r="W523" s="3">
        <v>513900</v>
      </c>
      <c r="X523" s="3">
        <v>1450000</v>
      </c>
      <c r="Y523" s="3">
        <v>930000</v>
      </c>
      <c r="Z523" s="3">
        <v>8116038.5</v>
      </c>
      <c r="AA523" s="3">
        <v>1147280</v>
      </c>
      <c r="AB523" s="3">
        <v>2163462</v>
      </c>
      <c r="AC523" s="3">
        <v>809270</v>
      </c>
      <c r="AD523" s="3">
        <v>1502660</v>
      </c>
      <c r="AE523" s="4">
        <v>0</v>
      </c>
      <c r="AF523" s="4">
        <v>0</v>
      </c>
      <c r="AG523" s="3">
        <v>830800</v>
      </c>
      <c r="AH523" s="3">
        <v>475280</v>
      </c>
      <c r="AI523" s="3">
        <v>656360</v>
      </c>
      <c r="AJ523" s="3">
        <v>498560</v>
      </c>
      <c r="AK523" s="3">
        <v>1063107.5</v>
      </c>
      <c r="AL523" s="3">
        <v>120000</v>
      </c>
      <c r="AM523" s="3">
        <v>532040</v>
      </c>
      <c r="AN523" s="3">
        <v>1393120</v>
      </c>
      <c r="AO523" s="3">
        <v>753980</v>
      </c>
      <c r="AP523" s="3">
        <v>849890</v>
      </c>
      <c r="AQ523" s="3">
        <v>416880</v>
      </c>
      <c r="AR523" s="3">
        <v>5885538.25</v>
      </c>
      <c r="AS523" s="3">
        <v>974370</v>
      </c>
      <c r="AT523" s="3">
        <v>833040</v>
      </c>
      <c r="AU523" s="3">
        <v>572264</v>
      </c>
      <c r="AV523" s="3">
        <v>2299120</v>
      </c>
      <c r="AW523" s="4">
        <v>0</v>
      </c>
      <c r="AX523" s="4">
        <v>0</v>
      </c>
      <c r="AY523" s="3">
        <v>18773616.75</v>
      </c>
      <c r="AZ523" s="4">
        <v>0</v>
      </c>
      <c r="BA523" s="3">
        <v>2848260</v>
      </c>
      <c r="BB523" s="3">
        <v>2279490</v>
      </c>
      <c r="BC523" s="4">
        <v>0</v>
      </c>
      <c r="BD523" s="3">
        <v>19017945.25</v>
      </c>
      <c r="BE523" s="3">
        <v>1087540</v>
      </c>
      <c r="BF523" s="4">
        <v>0</v>
      </c>
      <c r="BG523" s="3">
        <v>914460</v>
      </c>
      <c r="BH523" s="3">
        <v>381480</v>
      </c>
      <c r="BI523" s="3">
        <v>557100</v>
      </c>
      <c r="BJ523" s="3">
        <v>805320</v>
      </c>
      <c r="BK523" s="3">
        <v>806640</v>
      </c>
      <c r="BL523" s="4">
        <v>0</v>
      </c>
      <c r="BM523" s="3">
        <v>1531170</v>
      </c>
      <c r="BN523" s="3">
        <v>4277280</v>
      </c>
      <c r="BO523" s="3">
        <v>505440</v>
      </c>
      <c r="BP523" s="3">
        <v>310300</v>
      </c>
      <c r="BQ523" s="3">
        <v>404640</v>
      </c>
      <c r="BR523" s="3">
        <v>506640</v>
      </c>
      <c r="BS523" s="3">
        <v>388080</v>
      </c>
      <c r="BT523" s="3">
        <v>971700</v>
      </c>
      <c r="BU523" s="3">
        <v>819120</v>
      </c>
      <c r="BV523" s="3">
        <v>477360</v>
      </c>
      <c r="BW523" s="3">
        <v>554920</v>
      </c>
      <c r="BX523" s="3">
        <v>286080</v>
      </c>
    </row>
    <row r="524" spans="1:76" x14ac:dyDescent="0.25">
      <c r="A524" s="2">
        <v>44834</v>
      </c>
      <c r="B524" t="s">
        <v>1044</v>
      </c>
      <c r="C524" t="s">
        <v>1045</v>
      </c>
      <c r="D524" s="3">
        <v>128460</v>
      </c>
      <c r="E524" s="3">
        <v>141300</v>
      </c>
      <c r="F524" s="3">
        <v>196350</v>
      </c>
      <c r="G524" s="3">
        <v>27240</v>
      </c>
      <c r="H524" s="4">
        <v>0</v>
      </c>
      <c r="I524" s="3">
        <v>92370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3">
        <v>80940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</row>
    <row r="525" spans="1:76" x14ac:dyDescent="0.25">
      <c r="A525" s="2">
        <v>44834</v>
      </c>
      <c r="B525" t="s">
        <v>1046</v>
      </c>
      <c r="C525" t="s">
        <v>1047</v>
      </c>
      <c r="D525" s="3">
        <v>83040</v>
      </c>
      <c r="E525" s="4">
        <v>0</v>
      </c>
      <c r="F525" s="3">
        <v>113970</v>
      </c>
      <c r="G525" s="3">
        <v>40320</v>
      </c>
      <c r="H525" s="4">
        <v>0</v>
      </c>
      <c r="I525" s="4">
        <v>0</v>
      </c>
      <c r="J525" s="4">
        <v>0</v>
      </c>
      <c r="K525" s="3">
        <v>99690</v>
      </c>
      <c r="L525" s="3">
        <v>32940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3">
        <v>7000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3">
        <v>34440</v>
      </c>
      <c r="AC525" s="4">
        <v>0</v>
      </c>
      <c r="AD525" s="4">
        <v>0</v>
      </c>
      <c r="AE525" s="3">
        <v>45870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</row>
    <row r="526" spans="1:76" x14ac:dyDescent="0.25">
      <c r="A526" s="2">
        <v>44834</v>
      </c>
      <c r="B526" t="s">
        <v>1048</v>
      </c>
      <c r="C526" t="s">
        <v>1049</v>
      </c>
      <c r="D526" s="3">
        <v>10562166.970000001</v>
      </c>
      <c r="E526" s="3">
        <v>3661799.02</v>
      </c>
      <c r="F526" s="3">
        <v>9477495.4399999995</v>
      </c>
      <c r="G526" s="3">
        <v>5898601.0800000001</v>
      </c>
      <c r="H526" s="3">
        <v>6369620.9199999999</v>
      </c>
      <c r="I526" s="3">
        <v>2501453.63</v>
      </c>
      <c r="J526" s="3">
        <v>6350350.9000000004</v>
      </c>
      <c r="K526" s="3">
        <v>3973160.6</v>
      </c>
      <c r="L526" s="3">
        <v>1644598.22</v>
      </c>
      <c r="M526" s="3">
        <v>2191752.2599999998</v>
      </c>
      <c r="N526" s="3">
        <v>1200155.42</v>
      </c>
      <c r="O526" s="3">
        <v>735242.33</v>
      </c>
      <c r="P526" s="4">
        <v>0</v>
      </c>
      <c r="Q526" s="3">
        <v>482881.85</v>
      </c>
      <c r="R526" s="3">
        <v>3542929.66</v>
      </c>
      <c r="S526" s="3">
        <v>495993.95</v>
      </c>
      <c r="T526" s="3">
        <v>1841291.96</v>
      </c>
      <c r="U526" s="3">
        <v>5703555.5800000001</v>
      </c>
      <c r="V526" s="3">
        <v>1903269.13</v>
      </c>
      <c r="W526" s="3">
        <v>224076.05</v>
      </c>
      <c r="X526" s="4">
        <v>0</v>
      </c>
      <c r="Y526" s="3">
        <v>1124608.19</v>
      </c>
      <c r="Z526" s="3">
        <v>2347935.46</v>
      </c>
      <c r="AA526" s="3">
        <v>1009845.25</v>
      </c>
      <c r="AB526" s="3">
        <v>2221549.2999999998</v>
      </c>
      <c r="AC526" s="3">
        <v>803642.45</v>
      </c>
      <c r="AD526" s="3">
        <v>995523.74</v>
      </c>
      <c r="AE526" s="3">
        <v>804576.69</v>
      </c>
      <c r="AF526" s="3">
        <v>536265.97</v>
      </c>
      <c r="AG526" s="3">
        <v>619396.56000000006</v>
      </c>
      <c r="AH526" s="3">
        <v>356300.7</v>
      </c>
      <c r="AI526" s="3">
        <v>413924.09</v>
      </c>
      <c r="AJ526" s="3">
        <v>451268.1</v>
      </c>
      <c r="AK526" s="3">
        <v>438574.17</v>
      </c>
      <c r="AL526" s="3">
        <v>481848.7</v>
      </c>
      <c r="AM526" s="3">
        <v>425118.27</v>
      </c>
      <c r="AN526" s="3">
        <v>769060.81</v>
      </c>
      <c r="AO526" s="3">
        <v>443481.57</v>
      </c>
      <c r="AP526" s="3">
        <v>545538.31000000006</v>
      </c>
      <c r="AQ526" s="3">
        <v>312741.33</v>
      </c>
      <c r="AR526" s="3">
        <v>18042.52</v>
      </c>
      <c r="AS526" s="3">
        <v>456501.59</v>
      </c>
      <c r="AT526" s="3">
        <v>417747.4</v>
      </c>
      <c r="AU526" s="3">
        <v>371642.57</v>
      </c>
      <c r="AV526" s="3">
        <v>112066.17</v>
      </c>
      <c r="AW526" s="4">
        <v>0</v>
      </c>
      <c r="AX526" s="3">
        <v>927130.27</v>
      </c>
      <c r="AY526" s="4">
        <v>0</v>
      </c>
      <c r="AZ526" s="4">
        <v>0</v>
      </c>
      <c r="BA526" s="4">
        <v>0</v>
      </c>
      <c r="BB526" s="3">
        <v>1292898.58</v>
      </c>
      <c r="BC526" s="3">
        <v>594481.79</v>
      </c>
      <c r="BD526" s="3">
        <v>2242512.38</v>
      </c>
      <c r="BE526" s="3">
        <v>153739.92000000001</v>
      </c>
      <c r="BF526" s="4">
        <v>0</v>
      </c>
      <c r="BG526" s="3">
        <v>603081.28</v>
      </c>
      <c r="BH526" s="3">
        <v>819414.75</v>
      </c>
      <c r="BI526" s="3">
        <v>469041.08</v>
      </c>
      <c r="BJ526" s="3">
        <v>418139.36</v>
      </c>
      <c r="BK526" s="3">
        <v>454874.14</v>
      </c>
      <c r="BL526" s="3">
        <v>755205.76</v>
      </c>
      <c r="BM526" s="3">
        <v>758147.23</v>
      </c>
      <c r="BN526" s="3">
        <v>1590772.92</v>
      </c>
      <c r="BO526" s="3">
        <v>326450.25</v>
      </c>
      <c r="BP526" s="3">
        <v>278850.38</v>
      </c>
      <c r="BQ526" s="3">
        <v>606110.92000000004</v>
      </c>
      <c r="BR526" s="3">
        <v>480982.53</v>
      </c>
      <c r="BS526" s="3">
        <v>319822.59999999998</v>
      </c>
      <c r="BT526" s="3">
        <v>348853.68</v>
      </c>
      <c r="BU526" s="3">
        <v>348448.27</v>
      </c>
      <c r="BV526" s="3">
        <v>239055.37</v>
      </c>
      <c r="BW526" s="3">
        <v>309124.46999999997</v>
      </c>
      <c r="BX526" s="3">
        <v>215425.23</v>
      </c>
    </row>
    <row r="527" spans="1:76" x14ac:dyDescent="0.25">
      <c r="A527" s="2">
        <v>44834</v>
      </c>
      <c r="B527" t="s">
        <v>1050</v>
      </c>
      <c r="C527" t="s">
        <v>1051</v>
      </c>
      <c r="D527" s="3">
        <v>15843250.58</v>
      </c>
      <c r="E527" s="3">
        <v>11078382.33</v>
      </c>
      <c r="F527" s="3">
        <v>14216243.15</v>
      </c>
      <c r="G527" s="3">
        <v>8847901.7300000004</v>
      </c>
      <c r="H527" s="3">
        <v>9554431.4100000001</v>
      </c>
      <c r="I527" s="3">
        <v>3752180.43</v>
      </c>
      <c r="J527" s="3">
        <v>9525526.4499999993</v>
      </c>
      <c r="K527" s="3">
        <v>5959740.9000000004</v>
      </c>
      <c r="L527" s="3">
        <v>2466897.33</v>
      </c>
      <c r="M527" s="3">
        <v>3288168.42</v>
      </c>
      <c r="N527" s="3">
        <v>1800232.75</v>
      </c>
      <c r="O527" s="3">
        <v>1101051.75</v>
      </c>
      <c r="P527" s="3">
        <v>4092195</v>
      </c>
      <c r="Q527" s="3">
        <v>978223.18</v>
      </c>
      <c r="R527" s="3">
        <v>5314394.49</v>
      </c>
      <c r="S527" s="3">
        <v>743990.93</v>
      </c>
      <c r="T527" s="3">
        <v>2761937.93</v>
      </c>
      <c r="U527" s="3">
        <v>1971298.28</v>
      </c>
      <c r="V527" s="3">
        <v>2854903.66</v>
      </c>
      <c r="W527" s="3">
        <v>336114.08</v>
      </c>
      <c r="X527" s="3">
        <v>1542707.74</v>
      </c>
      <c r="Y527" s="3">
        <v>1686912.38</v>
      </c>
      <c r="Z527" s="3">
        <v>3258353.39</v>
      </c>
      <c r="AA527" s="3">
        <v>1514768.19</v>
      </c>
      <c r="AB527" s="3">
        <v>3332356.36</v>
      </c>
      <c r="AC527" s="3">
        <v>1127524.32</v>
      </c>
      <c r="AD527" s="3">
        <v>1493375.93</v>
      </c>
      <c r="AE527" s="3">
        <v>1206865.06</v>
      </c>
      <c r="AF527" s="3">
        <v>804398.95</v>
      </c>
      <c r="AG527" s="3">
        <v>924855.69</v>
      </c>
      <c r="AH527" s="3">
        <v>534451.04</v>
      </c>
      <c r="AI527" s="3">
        <v>620886.14</v>
      </c>
      <c r="AJ527" s="3">
        <v>676902.16</v>
      </c>
      <c r="AK527" s="3">
        <v>657873.26</v>
      </c>
      <c r="AL527" s="3">
        <v>703756.36</v>
      </c>
      <c r="AM527" s="3">
        <v>637677.4</v>
      </c>
      <c r="AN527" s="3">
        <v>1153591.22</v>
      </c>
      <c r="AO527" s="3">
        <v>665222.36</v>
      </c>
      <c r="AP527" s="3">
        <v>818307.47</v>
      </c>
      <c r="AQ527" s="3">
        <v>469112.02</v>
      </c>
      <c r="AR527" s="3">
        <v>659374.99</v>
      </c>
      <c r="AS527" s="3">
        <v>684752.4</v>
      </c>
      <c r="AT527" s="3">
        <v>626473.1</v>
      </c>
      <c r="AU527" s="3">
        <v>557465.89</v>
      </c>
      <c r="AV527" s="3">
        <v>168085.76000000001</v>
      </c>
      <c r="AW527" s="3">
        <v>1177570.3</v>
      </c>
      <c r="AX527" s="3">
        <v>1504600.72</v>
      </c>
      <c r="AY527" s="3">
        <v>1536922.8</v>
      </c>
      <c r="AZ527" s="4">
        <v>0</v>
      </c>
      <c r="BA527" s="4">
        <v>0</v>
      </c>
      <c r="BB527" s="3">
        <v>1812873.25</v>
      </c>
      <c r="BC527" s="3">
        <v>891529.55</v>
      </c>
      <c r="BD527" s="3">
        <v>3363768.55</v>
      </c>
      <c r="BE527" s="3">
        <v>230609.88</v>
      </c>
      <c r="BF527" s="4">
        <v>0</v>
      </c>
      <c r="BG527" s="3">
        <v>911717.85</v>
      </c>
      <c r="BH527" s="3">
        <v>1229122.1599999999</v>
      </c>
      <c r="BI527" s="3">
        <v>703561.62</v>
      </c>
      <c r="BJ527" s="3">
        <v>627209.01</v>
      </c>
      <c r="BK527" s="3">
        <v>682311.2</v>
      </c>
      <c r="BL527" s="3">
        <v>1132808.69</v>
      </c>
      <c r="BM527" s="3">
        <v>1137220.8899999999</v>
      </c>
      <c r="BN527" s="3">
        <v>2386159.39</v>
      </c>
      <c r="BO527" s="3">
        <v>489390.97</v>
      </c>
      <c r="BP527" s="3">
        <v>418275.57</v>
      </c>
      <c r="BQ527" s="3">
        <v>909166.39</v>
      </c>
      <c r="BR527" s="3">
        <v>667760.09</v>
      </c>
      <c r="BS527" s="3">
        <v>479733.92</v>
      </c>
      <c r="BT527" s="3">
        <v>514339.73</v>
      </c>
      <c r="BU527" s="3">
        <v>522672.41</v>
      </c>
      <c r="BV527" s="3">
        <v>358583.05</v>
      </c>
      <c r="BW527" s="3">
        <v>463686.71</v>
      </c>
      <c r="BX527" s="3">
        <v>323137.84000000003</v>
      </c>
    </row>
    <row r="528" spans="1:76" x14ac:dyDescent="0.25">
      <c r="A528" s="2">
        <v>44834</v>
      </c>
      <c r="B528" t="s">
        <v>1052</v>
      </c>
      <c r="C528" t="s">
        <v>1053</v>
      </c>
      <c r="D528" s="3">
        <v>630984.6</v>
      </c>
      <c r="E528" s="3">
        <v>340479</v>
      </c>
      <c r="F528" s="3">
        <v>622878</v>
      </c>
      <c r="G528" s="3">
        <v>340047.39</v>
      </c>
      <c r="H528" s="3">
        <v>441981</v>
      </c>
      <c r="I528" s="3">
        <v>355919.14</v>
      </c>
      <c r="J528" s="3">
        <v>401954.7</v>
      </c>
      <c r="K528" s="3">
        <v>126941.4</v>
      </c>
      <c r="L528" s="3">
        <v>104592.6</v>
      </c>
      <c r="M528" s="3">
        <v>79936.2</v>
      </c>
      <c r="N528" s="3">
        <v>41270.49</v>
      </c>
      <c r="O528" s="3">
        <v>67206</v>
      </c>
      <c r="P528" s="3">
        <v>100448.4</v>
      </c>
      <c r="Q528" s="3">
        <v>70217.100000000006</v>
      </c>
      <c r="R528" s="3">
        <v>93307.5</v>
      </c>
      <c r="S528" s="3">
        <v>99847.8</v>
      </c>
      <c r="T528" s="3">
        <v>84671.7</v>
      </c>
      <c r="U528" s="3">
        <v>239556.2</v>
      </c>
      <c r="V528" s="3">
        <v>52939.1</v>
      </c>
      <c r="W528" s="3">
        <v>41576.1</v>
      </c>
      <c r="X528" s="3">
        <v>119924.1</v>
      </c>
      <c r="Y528" s="3">
        <v>61989.33</v>
      </c>
      <c r="Z528" s="3">
        <v>17521.2</v>
      </c>
      <c r="AA528" s="3">
        <v>103243.8</v>
      </c>
      <c r="AB528" s="3">
        <v>115601.28</v>
      </c>
      <c r="AC528" s="3">
        <v>32638.799999999999</v>
      </c>
      <c r="AD528" s="3">
        <v>34435.800000000003</v>
      </c>
      <c r="AE528" s="3">
        <v>36414</v>
      </c>
      <c r="AF528" s="3">
        <v>38352.6</v>
      </c>
      <c r="AG528" s="3">
        <v>26106.73</v>
      </c>
      <c r="AH528" s="3">
        <v>42001.1</v>
      </c>
      <c r="AI528" s="3">
        <v>59412.3</v>
      </c>
      <c r="AJ528" s="3">
        <v>18514.8</v>
      </c>
      <c r="AK528" s="3">
        <v>70827.600000000006</v>
      </c>
      <c r="AL528" s="4">
        <v>0</v>
      </c>
      <c r="AM528" s="3">
        <v>51438.6</v>
      </c>
      <c r="AN528" s="3">
        <v>60643.8</v>
      </c>
      <c r="AO528" s="3">
        <v>42171</v>
      </c>
      <c r="AP528" s="3">
        <v>34735.800000000003</v>
      </c>
      <c r="AQ528" s="3">
        <v>33764.199999999997</v>
      </c>
      <c r="AR528" s="3">
        <v>31744.799999999999</v>
      </c>
      <c r="AS528" s="3">
        <v>18565.2</v>
      </c>
      <c r="AT528" s="3">
        <v>147529.44</v>
      </c>
      <c r="AU528" s="3">
        <v>9619.2000000000007</v>
      </c>
      <c r="AV528" s="4">
        <v>0</v>
      </c>
      <c r="AW528" s="3">
        <v>58956</v>
      </c>
      <c r="AX528" s="3">
        <v>72240.3</v>
      </c>
      <c r="AY528" s="3">
        <v>52894.8</v>
      </c>
      <c r="AZ528" s="4">
        <v>0</v>
      </c>
      <c r="BA528" s="4">
        <v>0</v>
      </c>
      <c r="BB528" s="3">
        <v>75461.399999999994</v>
      </c>
      <c r="BC528" s="3">
        <v>59211.3</v>
      </c>
      <c r="BD528" s="3">
        <v>20998.799999999999</v>
      </c>
      <c r="BE528" s="3">
        <v>20310.3</v>
      </c>
      <c r="BF528" s="4">
        <v>0</v>
      </c>
      <c r="BG528" s="4">
        <v>0</v>
      </c>
      <c r="BH528" s="3">
        <v>39843</v>
      </c>
      <c r="BI528" s="3">
        <v>47788.2</v>
      </c>
      <c r="BJ528" s="3">
        <v>70291.8</v>
      </c>
      <c r="BK528" s="3">
        <v>56923.199999999997</v>
      </c>
      <c r="BL528" s="3">
        <v>36660.6</v>
      </c>
      <c r="BM528" s="3">
        <v>61295.4</v>
      </c>
      <c r="BN528" s="3">
        <v>37890</v>
      </c>
      <c r="BO528" s="3">
        <v>39767</v>
      </c>
      <c r="BP528" s="3">
        <v>19206.900000000001</v>
      </c>
      <c r="BQ528" s="3">
        <v>51229.8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</row>
    <row r="529" spans="1:76" x14ac:dyDescent="0.25">
      <c r="A529" s="2">
        <v>44834</v>
      </c>
      <c r="B529" t="s">
        <v>1054</v>
      </c>
      <c r="C529" t="s">
        <v>1055</v>
      </c>
      <c r="D529" s="3">
        <v>559729</v>
      </c>
      <c r="E529" s="3">
        <v>325192</v>
      </c>
      <c r="F529" s="3">
        <v>623208</v>
      </c>
      <c r="G529" s="3">
        <v>317489</v>
      </c>
      <c r="H529" s="3">
        <v>325390</v>
      </c>
      <c r="I529" s="3">
        <v>220754</v>
      </c>
      <c r="J529" s="3">
        <v>413219</v>
      </c>
      <c r="K529" s="3">
        <v>164438</v>
      </c>
      <c r="L529" s="3">
        <v>16631</v>
      </c>
      <c r="M529" s="3">
        <v>123776</v>
      </c>
      <c r="N529" s="3">
        <v>32755</v>
      </c>
      <c r="O529" s="4">
        <v>0</v>
      </c>
      <c r="P529" s="4">
        <v>0</v>
      </c>
      <c r="Q529" s="3">
        <v>16500</v>
      </c>
      <c r="R529" s="3">
        <v>92087</v>
      </c>
      <c r="S529" s="3">
        <v>18834</v>
      </c>
      <c r="T529" s="3">
        <v>21300</v>
      </c>
      <c r="U529" s="3">
        <v>31500</v>
      </c>
      <c r="V529" s="3">
        <v>39655</v>
      </c>
      <c r="W529" s="3">
        <v>10650</v>
      </c>
      <c r="X529" s="3">
        <v>15900</v>
      </c>
      <c r="Y529" s="3">
        <v>24600</v>
      </c>
      <c r="Z529" s="3">
        <v>70370</v>
      </c>
      <c r="AA529" s="4">
        <v>0</v>
      </c>
      <c r="AB529" s="3">
        <v>94571</v>
      </c>
      <c r="AC529" s="3">
        <v>8625</v>
      </c>
      <c r="AD529" s="4">
        <v>0</v>
      </c>
      <c r="AE529" s="4">
        <v>0</v>
      </c>
      <c r="AF529" s="3">
        <v>6750</v>
      </c>
      <c r="AG529" s="3">
        <v>12150</v>
      </c>
      <c r="AH529" s="3">
        <v>8038</v>
      </c>
      <c r="AI529" s="3">
        <v>14100</v>
      </c>
      <c r="AJ529" s="3">
        <v>13071</v>
      </c>
      <c r="AK529" s="3">
        <v>17805</v>
      </c>
      <c r="AL529" s="3">
        <v>12900</v>
      </c>
      <c r="AM529" s="3">
        <v>19350</v>
      </c>
      <c r="AN529" s="3">
        <v>24231</v>
      </c>
      <c r="AO529" s="3">
        <v>19350</v>
      </c>
      <c r="AP529" s="3">
        <v>21750</v>
      </c>
      <c r="AQ529" s="3">
        <v>17171.04</v>
      </c>
      <c r="AR529" s="3">
        <v>25584</v>
      </c>
      <c r="AS529" s="3">
        <v>12900</v>
      </c>
      <c r="AT529" s="3">
        <v>18600</v>
      </c>
      <c r="AU529" s="3">
        <v>11400</v>
      </c>
      <c r="AV529" s="3">
        <v>21263</v>
      </c>
      <c r="AW529" s="3">
        <v>26966</v>
      </c>
      <c r="AX529" s="3">
        <v>16500</v>
      </c>
      <c r="AY529" s="3">
        <v>6183</v>
      </c>
      <c r="AZ529" s="3">
        <v>960</v>
      </c>
      <c r="BA529" s="3">
        <v>19950</v>
      </c>
      <c r="BB529" s="3">
        <v>13200</v>
      </c>
      <c r="BC529" s="3">
        <v>2937</v>
      </c>
      <c r="BD529" s="3">
        <v>110120</v>
      </c>
      <c r="BE529" s="3">
        <v>56524.84</v>
      </c>
      <c r="BF529" s="3">
        <v>36462</v>
      </c>
      <c r="BG529" s="3">
        <v>23522</v>
      </c>
      <c r="BH529" s="3">
        <v>19600</v>
      </c>
      <c r="BI529" s="3">
        <v>25800</v>
      </c>
      <c r="BJ529" s="4">
        <v>0</v>
      </c>
      <c r="BK529" s="4">
        <v>0</v>
      </c>
      <c r="BL529" s="4">
        <v>0</v>
      </c>
      <c r="BM529" s="4">
        <v>0</v>
      </c>
      <c r="BN529" s="3">
        <v>111874</v>
      </c>
      <c r="BO529" s="3">
        <v>4500</v>
      </c>
      <c r="BP529" s="3">
        <v>15271</v>
      </c>
      <c r="BQ529" s="4">
        <v>0</v>
      </c>
      <c r="BR529" s="4">
        <v>0</v>
      </c>
      <c r="BS529" s="4">
        <v>0</v>
      </c>
      <c r="BT529" s="3">
        <v>9675</v>
      </c>
      <c r="BU529" s="4">
        <v>0</v>
      </c>
      <c r="BV529" s="4">
        <v>0</v>
      </c>
      <c r="BW529" s="4">
        <v>0</v>
      </c>
      <c r="BX529" s="3">
        <v>1500</v>
      </c>
    </row>
    <row r="530" spans="1:76" x14ac:dyDescent="0.25">
      <c r="A530" s="2">
        <v>44834</v>
      </c>
      <c r="B530" t="s">
        <v>1056</v>
      </c>
      <c r="C530" t="s">
        <v>1057</v>
      </c>
      <c r="D530" s="3">
        <v>7475092</v>
      </c>
      <c r="E530" s="3">
        <v>2841667.6</v>
      </c>
      <c r="F530" s="3">
        <v>5269612</v>
      </c>
      <c r="G530" s="3">
        <v>2456612</v>
      </c>
      <c r="H530" s="3">
        <v>3287550</v>
      </c>
      <c r="I530" s="3">
        <v>1808897</v>
      </c>
      <c r="J530" s="3">
        <v>3116217</v>
      </c>
      <c r="K530" s="3">
        <v>2377600</v>
      </c>
      <c r="L530" s="3">
        <v>971647</v>
      </c>
      <c r="M530" s="3">
        <v>1230209</v>
      </c>
      <c r="N530" s="3">
        <v>446549</v>
      </c>
      <c r="O530" s="3">
        <v>439276</v>
      </c>
      <c r="P530" s="3">
        <v>915125</v>
      </c>
      <c r="Q530" s="3">
        <v>189395</v>
      </c>
      <c r="R530" s="3">
        <v>2981454</v>
      </c>
      <c r="S530" s="3">
        <v>184056</v>
      </c>
      <c r="T530" s="3">
        <v>758222</v>
      </c>
      <c r="U530" s="3">
        <v>1471263</v>
      </c>
      <c r="V530" s="3">
        <v>950930</v>
      </c>
      <c r="W530" s="3">
        <v>82982.5</v>
      </c>
      <c r="X530" s="3">
        <v>291075</v>
      </c>
      <c r="Y530" s="3">
        <v>241175</v>
      </c>
      <c r="Z530" s="3">
        <v>818776</v>
      </c>
      <c r="AA530" s="3">
        <v>327601</v>
      </c>
      <c r="AB530" s="3">
        <v>1177588</v>
      </c>
      <c r="AC530" s="3">
        <v>354097</v>
      </c>
      <c r="AD530" s="3">
        <v>413395.12</v>
      </c>
      <c r="AE530" s="3">
        <v>387326</v>
      </c>
      <c r="AF530" s="3">
        <v>399111</v>
      </c>
      <c r="AG530" s="3">
        <v>368988</v>
      </c>
      <c r="AH530" s="3">
        <v>189893</v>
      </c>
      <c r="AI530" s="3">
        <v>182279</v>
      </c>
      <c r="AJ530" s="3">
        <v>202996</v>
      </c>
      <c r="AK530" s="3">
        <v>374859</v>
      </c>
      <c r="AL530" s="3">
        <v>310806</v>
      </c>
      <c r="AM530" s="3">
        <v>339967</v>
      </c>
      <c r="AN530" s="3">
        <v>451769</v>
      </c>
      <c r="AO530" s="3">
        <v>297118</v>
      </c>
      <c r="AP530" s="3">
        <v>254995</v>
      </c>
      <c r="AQ530" s="3">
        <v>193157</v>
      </c>
      <c r="AR530" s="3">
        <v>251141</v>
      </c>
      <c r="AS530" s="3">
        <v>243397</v>
      </c>
      <c r="AT530" s="3">
        <v>212512</v>
      </c>
      <c r="AU530" s="3">
        <v>238033</v>
      </c>
      <c r="AV530" s="3">
        <v>88661</v>
      </c>
      <c r="AW530" s="3">
        <v>272254</v>
      </c>
      <c r="AX530" s="3">
        <v>558993</v>
      </c>
      <c r="AY530" s="3">
        <v>528918</v>
      </c>
      <c r="AZ530" s="3">
        <v>410097</v>
      </c>
      <c r="BA530" s="3">
        <v>822828</v>
      </c>
      <c r="BB530" s="3">
        <v>583262</v>
      </c>
      <c r="BC530" s="3">
        <v>68174</v>
      </c>
      <c r="BD530" s="3">
        <v>1328030.8</v>
      </c>
      <c r="BE530" s="3">
        <v>231595</v>
      </c>
      <c r="BF530" s="3">
        <v>140842.43</v>
      </c>
      <c r="BG530" s="3">
        <v>233514</v>
      </c>
      <c r="BH530" s="3">
        <v>414574</v>
      </c>
      <c r="BI530" s="3">
        <v>190718</v>
      </c>
      <c r="BJ530" s="3">
        <v>314558.49</v>
      </c>
      <c r="BK530" s="3">
        <v>287378</v>
      </c>
      <c r="BL530" s="3">
        <v>524183</v>
      </c>
      <c r="BM530" s="3">
        <v>482376</v>
      </c>
      <c r="BN530" s="3">
        <v>1102153</v>
      </c>
      <c r="BO530" s="3">
        <v>130746.4</v>
      </c>
      <c r="BP530" s="3">
        <v>213026</v>
      </c>
      <c r="BQ530" s="3">
        <v>281022</v>
      </c>
      <c r="BR530" s="3">
        <v>195750</v>
      </c>
      <c r="BS530" s="3">
        <v>196275.44</v>
      </c>
      <c r="BT530" s="3">
        <v>310156</v>
      </c>
      <c r="BU530" s="3">
        <v>226646</v>
      </c>
      <c r="BV530" s="3">
        <v>269433</v>
      </c>
      <c r="BW530" s="3">
        <v>235417</v>
      </c>
      <c r="BX530" s="3">
        <v>121418</v>
      </c>
    </row>
    <row r="531" spans="1:76" x14ac:dyDescent="0.25">
      <c r="A531" s="2">
        <v>44834</v>
      </c>
      <c r="B531" t="s">
        <v>1058</v>
      </c>
      <c r="C531" t="s">
        <v>1059</v>
      </c>
      <c r="D531" s="3">
        <v>144000</v>
      </c>
      <c r="E531" s="3">
        <v>72000</v>
      </c>
      <c r="F531" s="3">
        <v>179291</v>
      </c>
      <c r="G531" s="3">
        <v>72000</v>
      </c>
      <c r="H531" s="3">
        <v>7658.55</v>
      </c>
      <c r="I531" s="4">
        <v>0</v>
      </c>
      <c r="J531" s="4">
        <v>0</v>
      </c>
      <c r="K531" s="3">
        <v>246000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</row>
    <row r="532" spans="1:76" x14ac:dyDescent="0.25">
      <c r="A532" s="2">
        <v>44834</v>
      </c>
      <c r="B532" t="s">
        <v>1060</v>
      </c>
      <c r="C532" t="s">
        <v>1061</v>
      </c>
      <c r="D532" s="3">
        <v>1478319.61</v>
      </c>
      <c r="E532" s="3">
        <v>755825.5</v>
      </c>
      <c r="F532" s="3">
        <v>642708.98</v>
      </c>
      <c r="G532" s="3">
        <v>661364.78</v>
      </c>
      <c r="H532" s="3">
        <v>746873.52</v>
      </c>
      <c r="I532" s="3">
        <v>318336.14</v>
      </c>
      <c r="J532" s="3">
        <v>440243.3</v>
      </c>
      <c r="K532" s="3">
        <v>339921.72</v>
      </c>
      <c r="L532" s="3">
        <v>99806.27</v>
      </c>
      <c r="M532" s="3">
        <v>98829.6</v>
      </c>
      <c r="N532" s="3">
        <v>78323</v>
      </c>
      <c r="O532" s="3">
        <v>121022.2</v>
      </c>
      <c r="P532" s="3">
        <v>100765.53</v>
      </c>
      <c r="Q532" s="3">
        <v>49018.44</v>
      </c>
      <c r="R532" s="3">
        <v>437532.04</v>
      </c>
      <c r="S532" s="4">
        <v>0</v>
      </c>
      <c r="T532" s="3">
        <v>239708.84</v>
      </c>
      <c r="U532" s="3">
        <v>257158.39999999999</v>
      </c>
      <c r="V532" s="3">
        <v>86611.6</v>
      </c>
      <c r="W532" s="3">
        <v>27146.799999999999</v>
      </c>
      <c r="X532" s="3">
        <v>17680.400000000001</v>
      </c>
      <c r="Y532" s="4">
        <v>0</v>
      </c>
      <c r="Z532" s="3">
        <v>159480.31</v>
      </c>
      <c r="AA532" s="3">
        <v>63552</v>
      </c>
      <c r="AB532" s="4">
        <v>0</v>
      </c>
      <c r="AC532" s="3">
        <v>34937</v>
      </c>
      <c r="AD532" s="3">
        <v>80013.100000000006</v>
      </c>
      <c r="AE532" s="4">
        <v>0</v>
      </c>
      <c r="AF532" s="4">
        <v>0</v>
      </c>
      <c r="AG532" s="3">
        <v>26017.200000000001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>
        <v>88800.4</v>
      </c>
      <c r="AO532" s="3">
        <v>24381.599999999999</v>
      </c>
      <c r="AP532" s="3">
        <v>28105.200000000001</v>
      </c>
      <c r="AQ532" s="4">
        <v>0</v>
      </c>
      <c r="AR532" s="4">
        <v>0</v>
      </c>
      <c r="AS532" s="3">
        <v>16749.439999999999</v>
      </c>
      <c r="AT532" s="3">
        <v>66502.8</v>
      </c>
      <c r="AU532" s="4">
        <v>0</v>
      </c>
      <c r="AV532" s="4">
        <v>0</v>
      </c>
      <c r="AW532" s="4">
        <v>0</v>
      </c>
      <c r="AX532" s="3">
        <v>132984.6</v>
      </c>
      <c r="AY532" s="3">
        <v>89350.88</v>
      </c>
      <c r="AZ532" s="4">
        <v>0</v>
      </c>
      <c r="BA532" s="3">
        <v>158161</v>
      </c>
      <c r="BB532" s="3">
        <v>162599.6</v>
      </c>
      <c r="BC532" s="4">
        <v>0</v>
      </c>
      <c r="BD532" s="3">
        <v>454051.59</v>
      </c>
      <c r="BE532" s="4">
        <v>0</v>
      </c>
      <c r="BF532" s="3">
        <v>58499.199999999997</v>
      </c>
      <c r="BG532" s="4">
        <v>0</v>
      </c>
      <c r="BH532" s="3">
        <v>109519.82</v>
      </c>
      <c r="BI532" s="4">
        <v>0</v>
      </c>
      <c r="BJ532" s="3">
        <v>5472.8</v>
      </c>
      <c r="BK532" s="3">
        <v>16485.599999999999</v>
      </c>
      <c r="BL532" s="3">
        <v>92608</v>
      </c>
      <c r="BM532" s="3">
        <v>132110.18</v>
      </c>
      <c r="BN532" s="3">
        <v>251196.6</v>
      </c>
      <c r="BO532" s="3">
        <v>16625.400000000001</v>
      </c>
      <c r="BP532" s="4">
        <v>0</v>
      </c>
      <c r="BQ532" s="3">
        <v>37363.199999999997</v>
      </c>
      <c r="BR532" s="4">
        <v>0</v>
      </c>
      <c r="BS532" s="3">
        <v>15330.8</v>
      </c>
      <c r="BT532" s="4">
        <v>0</v>
      </c>
      <c r="BU532" s="3">
        <v>65869.34</v>
      </c>
      <c r="BV532" s="3">
        <v>2400</v>
      </c>
      <c r="BW532" s="4">
        <v>0</v>
      </c>
      <c r="BX532" s="4">
        <v>0</v>
      </c>
    </row>
    <row r="533" spans="1:76" x14ac:dyDescent="0.25">
      <c r="A533" s="2">
        <v>44834</v>
      </c>
      <c r="B533" t="s">
        <v>1062</v>
      </c>
      <c r="C533" t="s">
        <v>1063</v>
      </c>
      <c r="D533" s="3">
        <v>50480431.399999999</v>
      </c>
      <c r="E533" s="3">
        <v>31030739.690000001</v>
      </c>
      <c r="F533" s="3">
        <v>39047730.609999999</v>
      </c>
      <c r="G533" s="3">
        <v>26117449.530000001</v>
      </c>
      <c r="H533" s="3">
        <v>26131072</v>
      </c>
      <c r="I533" s="3">
        <v>13335026</v>
      </c>
      <c r="J533" s="3">
        <v>30504265</v>
      </c>
      <c r="K533" s="3">
        <v>17033420.969999999</v>
      </c>
      <c r="L533" s="3">
        <v>6734219.7599999998</v>
      </c>
      <c r="M533" s="3">
        <v>6839338.9199999999</v>
      </c>
      <c r="N533" s="3">
        <v>2403467.7400000002</v>
      </c>
      <c r="O533" s="3">
        <v>2791888.71</v>
      </c>
      <c r="P533" s="3">
        <v>6486215.0800000001</v>
      </c>
      <c r="Q533" s="3">
        <v>1453762.22</v>
      </c>
      <c r="R533" s="3">
        <v>16033304</v>
      </c>
      <c r="S533" s="3">
        <v>1382163.44</v>
      </c>
      <c r="T533" s="3">
        <v>3654858.4</v>
      </c>
      <c r="U533" s="3">
        <v>7775419.8600000003</v>
      </c>
      <c r="V533" s="3">
        <v>7424194.0999999996</v>
      </c>
      <c r="W533" s="3">
        <v>676010.75</v>
      </c>
      <c r="X533" s="3">
        <v>2996703.23</v>
      </c>
      <c r="Y533" s="3">
        <v>1948867.75</v>
      </c>
      <c r="Z533" s="3">
        <v>8951613.1500000004</v>
      </c>
      <c r="AA533" s="3">
        <v>1704725.81</v>
      </c>
      <c r="AB533" s="3">
        <v>8175086.2400000002</v>
      </c>
      <c r="AC533" s="3">
        <v>1533129.04</v>
      </c>
      <c r="AD533" s="3">
        <v>2221478.5299999998</v>
      </c>
      <c r="AE533" s="4">
        <v>0</v>
      </c>
      <c r="AF533" s="3">
        <v>1487863</v>
      </c>
      <c r="AG533" s="3">
        <v>2040709.58</v>
      </c>
      <c r="AH533" s="3">
        <v>993951</v>
      </c>
      <c r="AI533" s="3">
        <v>1317196</v>
      </c>
      <c r="AJ533" s="3">
        <v>1161950.6599999999</v>
      </c>
      <c r="AK533" s="3">
        <v>1815671</v>
      </c>
      <c r="AL533" s="3">
        <v>2441500</v>
      </c>
      <c r="AM533" s="3">
        <v>1504500</v>
      </c>
      <c r="AN533" s="3">
        <v>2650800</v>
      </c>
      <c r="AO533" s="3">
        <v>1429532</v>
      </c>
      <c r="AP533" s="3">
        <v>1522917</v>
      </c>
      <c r="AQ533" s="3">
        <v>1273500</v>
      </c>
      <c r="AR533" s="3">
        <v>1450500</v>
      </c>
      <c r="AS533" s="3">
        <v>1621500</v>
      </c>
      <c r="AT533" s="3">
        <v>1606671</v>
      </c>
      <c r="AU533" s="3">
        <v>1305246</v>
      </c>
      <c r="AV533" s="3">
        <v>487150</v>
      </c>
      <c r="AW533" s="3">
        <v>2612014</v>
      </c>
      <c r="AX533" s="3">
        <v>3211908</v>
      </c>
      <c r="AY533" s="3">
        <v>941500</v>
      </c>
      <c r="AZ533" s="3">
        <v>570000</v>
      </c>
      <c r="BA533" s="3">
        <v>5175118</v>
      </c>
      <c r="BB533" s="3">
        <v>4743744</v>
      </c>
      <c r="BC533" s="4">
        <v>0</v>
      </c>
      <c r="BD533" s="3">
        <v>33366707.640000001</v>
      </c>
      <c r="BE533" s="3">
        <v>2064930.21</v>
      </c>
      <c r="BF533" s="3">
        <v>1409177.42</v>
      </c>
      <c r="BG533" s="3">
        <v>1583661.29</v>
      </c>
      <c r="BH533" s="3">
        <v>2600978.69</v>
      </c>
      <c r="BI533" s="3">
        <v>1446403.23</v>
      </c>
      <c r="BJ533" s="3">
        <v>1249000</v>
      </c>
      <c r="BK533" s="3">
        <v>1674677.42</v>
      </c>
      <c r="BL533" s="3">
        <v>3070290.32</v>
      </c>
      <c r="BM533" s="3">
        <v>2810381.73</v>
      </c>
      <c r="BN533" s="3">
        <v>9169455.0999999996</v>
      </c>
      <c r="BO533" s="3">
        <v>1173844</v>
      </c>
      <c r="BP533" s="3">
        <v>921812</v>
      </c>
      <c r="BQ533" s="3">
        <v>1958000</v>
      </c>
      <c r="BR533" s="3">
        <v>1124209.67</v>
      </c>
      <c r="BS533" s="4">
        <v>0</v>
      </c>
      <c r="BT533" s="3">
        <v>1238979.03</v>
      </c>
      <c r="BU533" s="3">
        <v>1040000</v>
      </c>
      <c r="BV533" s="3">
        <v>1193177.42</v>
      </c>
      <c r="BW533" s="3">
        <v>1248774.19</v>
      </c>
      <c r="BX533" s="3">
        <v>878808</v>
      </c>
    </row>
    <row r="534" spans="1:76" x14ac:dyDescent="0.25">
      <c r="A534" s="2">
        <v>44834</v>
      </c>
      <c r="B534" t="s">
        <v>1064</v>
      </c>
      <c r="C534" t="s">
        <v>1065</v>
      </c>
      <c r="D534" s="3">
        <v>4677556.47</v>
      </c>
      <c r="E534" s="3">
        <v>1023005.57</v>
      </c>
      <c r="F534" s="3">
        <v>2326547.15</v>
      </c>
      <c r="G534" s="3">
        <v>964437</v>
      </c>
      <c r="H534" s="3">
        <v>905150</v>
      </c>
      <c r="I534" s="3">
        <v>151832.16</v>
      </c>
      <c r="J534" s="3">
        <v>1066404</v>
      </c>
      <c r="K534" s="3">
        <v>1709062.36</v>
      </c>
      <c r="L534" s="3">
        <v>686950</v>
      </c>
      <c r="M534" s="3">
        <v>1475639.81</v>
      </c>
      <c r="N534" s="3">
        <v>168500</v>
      </c>
      <c r="O534" s="3">
        <v>297983.63</v>
      </c>
      <c r="P534" s="3">
        <v>685776.96</v>
      </c>
      <c r="Q534" s="3">
        <v>71177</v>
      </c>
      <c r="R534" s="3">
        <v>1814988</v>
      </c>
      <c r="S534" s="3">
        <v>12000</v>
      </c>
      <c r="T534" s="3">
        <v>271058.75</v>
      </c>
      <c r="U534" s="3">
        <v>636280</v>
      </c>
      <c r="V534" s="3">
        <v>367370.96</v>
      </c>
      <c r="W534" s="3">
        <v>57000</v>
      </c>
      <c r="X534" s="3">
        <v>86132.38</v>
      </c>
      <c r="Y534" s="3">
        <v>59005</v>
      </c>
      <c r="Z534" s="3">
        <v>283350</v>
      </c>
      <c r="AA534" s="3">
        <v>56758.06</v>
      </c>
      <c r="AB534" s="3">
        <v>370296.53</v>
      </c>
      <c r="AC534" s="3">
        <v>51306</v>
      </c>
      <c r="AD534" s="3">
        <v>45274.239999999998</v>
      </c>
      <c r="AE534" s="3">
        <v>150000</v>
      </c>
      <c r="AF534" s="3">
        <v>130966</v>
      </c>
      <c r="AG534" s="3">
        <v>50779.05</v>
      </c>
      <c r="AH534" s="3">
        <v>39558</v>
      </c>
      <c r="AI534" s="3">
        <v>13403</v>
      </c>
      <c r="AJ534" s="3">
        <v>27612.75</v>
      </c>
      <c r="AK534" s="3">
        <v>74500</v>
      </c>
      <c r="AL534" s="3">
        <v>59000</v>
      </c>
      <c r="AM534" s="3">
        <v>37500</v>
      </c>
      <c r="AN534" s="3">
        <v>31403</v>
      </c>
      <c r="AO534" s="3">
        <v>42300</v>
      </c>
      <c r="AP534" s="3">
        <v>18000</v>
      </c>
      <c r="AQ534" s="4">
        <v>0</v>
      </c>
      <c r="AR534" s="3">
        <v>45000</v>
      </c>
      <c r="AS534" s="3">
        <v>7500</v>
      </c>
      <c r="AT534" s="3">
        <v>54000</v>
      </c>
      <c r="AU534" s="3">
        <v>9000</v>
      </c>
      <c r="AV534" s="3">
        <v>64500</v>
      </c>
      <c r="AW534" s="3">
        <v>62854.84</v>
      </c>
      <c r="AX534" s="3">
        <v>174767</v>
      </c>
      <c r="AY534" s="3">
        <v>193309</v>
      </c>
      <c r="AZ534" s="3">
        <v>129000</v>
      </c>
      <c r="BA534" s="3">
        <v>518478.89</v>
      </c>
      <c r="BB534" s="3">
        <v>223749</v>
      </c>
      <c r="BC534" s="3">
        <v>10000</v>
      </c>
      <c r="BD534" s="3">
        <v>131667</v>
      </c>
      <c r="BE534" s="3">
        <v>128849.47</v>
      </c>
      <c r="BF534" s="3">
        <v>118500</v>
      </c>
      <c r="BG534" s="4">
        <v>0</v>
      </c>
      <c r="BH534" s="3">
        <v>75135</v>
      </c>
      <c r="BI534" s="3">
        <v>31500</v>
      </c>
      <c r="BJ534" s="3">
        <v>123000</v>
      </c>
      <c r="BK534" s="3">
        <v>213000</v>
      </c>
      <c r="BL534" s="3">
        <v>139096.76999999999</v>
      </c>
      <c r="BM534" s="3">
        <v>116000</v>
      </c>
      <c r="BN534" s="3">
        <v>284485</v>
      </c>
      <c r="BO534" s="3">
        <v>90075</v>
      </c>
      <c r="BP534" s="3">
        <v>25000</v>
      </c>
      <c r="BQ534" s="3">
        <v>26650</v>
      </c>
      <c r="BR534" s="4">
        <v>0</v>
      </c>
      <c r="BS534" s="3">
        <v>80928</v>
      </c>
      <c r="BT534" s="3">
        <v>199000</v>
      </c>
      <c r="BU534" s="3">
        <v>248500</v>
      </c>
      <c r="BV534" s="3">
        <v>113500</v>
      </c>
      <c r="BW534" s="3">
        <v>131403.23000000001</v>
      </c>
      <c r="BX534" s="3">
        <v>13800</v>
      </c>
    </row>
    <row r="535" spans="1:76" x14ac:dyDescent="0.25">
      <c r="A535" s="2">
        <v>44834</v>
      </c>
      <c r="B535" t="s">
        <v>1066</v>
      </c>
      <c r="C535" t="s">
        <v>1067</v>
      </c>
      <c r="D535" s="3">
        <v>14556000</v>
      </c>
      <c r="E535" s="3">
        <v>3739935.5</v>
      </c>
      <c r="F535" s="4">
        <v>0</v>
      </c>
      <c r="G535" s="3">
        <v>27491500</v>
      </c>
      <c r="H535" s="3">
        <v>4607840</v>
      </c>
      <c r="I535" s="3">
        <v>68880</v>
      </c>
      <c r="J535" s="3">
        <v>11983336.75</v>
      </c>
      <c r="K535" s="3">
        <v>57129.03</v>
      </c>
      <c r="L535" s="4">
        <v>0</v>
      </c>
      <c r="M535" s="4">
        <v>0</v>
      </c>
      <c r="N535" s="3">
        <v>207500</v>
      </c>
      <c r="O535" s="4">
        <v>0</v>
      </c>
      <c r="P535" s="4">
        <v>0</v>
      </c>
      <c r="Q535" s="4">
        <v>0</v>
      </c>
      <c r="R535" s="3">
        <v>9000</v>
      </c>
      <c r="S535" s="4">
        <v>0</v>
      </c>
      <c r="T535" s="4">
        <v>0</v>
      </c>
      <c r="U535" s="4">
        <v>0</v>
      </c>
      <c r="V535" s="3">
        <v>16080</v>
      </c>
      <c r="W535" s="4">
        <v>0</v>
      </c>
      <c r="X535" s="4">
        <v>0</v>
      </c>
      <c r="Y535" s="4">
        <v>0</v>
      </c>
      <c r="Z535" s="3">
        <v>2000</v>
      </c>
      <c r="AA535" s="4">
        <v>0</v>
      </c>
      <c r="AB535" s="3">
        <v>15000</v>
      </c>
      <c r="AC535" s="4">
        <v>0</v>
      </c>
      <c r="AD535" s="4">
        <v>0</v>
      </c>
      <c r="AE535" s="3">
        <v>6000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>
        <v>3360</v>
      </c>
      <c r="AO535" s="4">
        <v>0</v>
      </c>
      <c r="AP535" s="3">
        <v>0</v>
      </c>
      <c r="AQ535" s="4">
        <v>0</v>
      </c>
      <c r="AR535" s="3">
        <v>7440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3">
        <v>3288875</v>
      </c>
      <c r="BB535" s="4">
        <v>0</v>
      </c>
      <c r="BC535" s="4">
        <v>0</v>
      </c>
      <c r="BD535" s="4">
        <v>0</v>
      </c>
      <c r="BE535" s="3">
        <v>30000</v>
      </c>
      <c r="BF535" s="4">
        <v>0</v>
      </c>
      <c r="BG535" s="3">
        <v>19800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3">
        <v>12000</v>
      </c>
    </row>
    <row r="536" spans="1:76" x14ac:dyDescent="0.25">
      <c r="A536" s="2">
        <v>44834</v>
      </c>
      <c r="B536" t="s">
        <v>1068</v>
      </c>
      <c r="C536" t="s">
        <v>1069</v>
      </c>
      <c r="D536" s="3">
        <v>802000</v>
      </c>
      <c r="E536" s="4">
        <v>0</v>
      </c>
      <c r="F536" s="4">
        <v>0</v>
      </c>
      <c r="G536" s="4">
        <v>0</v>
      </c>
      <c r="H536" s="3">
        <v>5592500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11000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3">
        <v>31000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3">
        <v>69000</v>
      </c>
    </row>
    <row r="537" spans="1:76" x14ac:dyDescent="0.25">
      <c r="A537" s="2">
        <v>44834</v>
      </c>
      <c r="B537" t="s">
        <v>1070</v>
      </c>
      <c r="C537" t="s">
        <v>1071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3">
        <v>6960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3">
        <v>283132.90000000002</v>
      </c>
      <c r="V537" s="4">
        <v>0</v>
      </c>
      <c r="W537" s="4">
        <v>0</v>
      </c>
      <c r="X537" s="4">
        <v>0</v>
      </c>
      <c r="Y537" s="4">
        <v>0</v>
      </c>
      <c r="Z537" s="3">
        <v>6720</v>
      </c>
      <c r="AA537" s="4">
        <v>0</v>
      </c>
      <c r="AB537" s="4">
        <v>0</v>
      </c>
      <c r="AC537" s="4">
        <v>0</v>
      </c>
      <c r="AD537" s="3">
        <v>9680</v>
      </c>
      <c r="AE537" s="4">
        <v>0</v>
      </c>
      <c r="AF537" s="4">
        <v>0</v>
      </c>
      <c r="AG537" s="4">
        <v>0</v>
      </c>
      <c r="AH537" s="3">
        <v>367.07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3">
        <v>367.07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</row>
    <row r="538" spans="1:76" x14ac:dyDescent="0.25">
      <c r="A538" s="2">
        <v>44834</v>
      </c>
      <c r="B538" t="s">
        <v>1072</v>
      </c>
      <c r="C538" t="s">
        <v>1073</v>
      </c>
      <c r="D538" s="3">
        <v>30216</v>
      </c>
      <c r="E538" s="3">
        <v>19116</v>
      </c>
      <c r="F538" s="3">
        <v>35544</v>
      </c>
      <c r="G538" s="3">
        <v>19815</v>
      </c>
      <c r="H538" s="4">
        <v>0</v>
      </c>
      <c r="I538" s="3">
        <v>13740</v>
      </c>
      <c r="J538" s="3">
        <v>29858.28</v>
      </c>
      <c r="K538" s="3">
        <v>11976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3">
        <v>4632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3">
        <v>1920</v>
      </c>
      <c r="AG538" s="3">
        <v>734.14</v>
      </c>
      <c r="AH538" s="3">
        <v>12200</v>
      </c>
      <c r="AI538" s="3">
        <v>734.14</v>
      </c>
      <c r="AJ538" s="3">
        <v>799.07</v>
      </c>
      <c r="AK538" s="3">
        <v>1166.1400000000001</v>
      </c>
      <c r="AL538" s="3">
        <v>734.14</v>
      </c>
      <c r="AM538" s="3">
        <v>1101.21</v>
      </c>
      <c r="AN538" s="3">
        <v>1533.21</v>
      </c>
      <c r="AO538" s="3">
        <v>1101.21</v>
      </c>
      <c r="AP538" s="3">
        <v>799.07</v>
      </c>
      <c r="AQ538" s="3">
        <v>12000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3">
        <v>2671</v>
      </c>
      <c r="BB538" s="4">
        <v>0</v>
      </c>
      <c r="BC538" s="4">
        <v>0</v>
      </c>
      <c r="BD538" s="4">
        <v>0</v>
      </c>
      <c r="BE538" s="3">
        <v>2342</v>
      </c>
      <c r="BF538" s="3">
        <v>2542</v>
      </c>
      <c r="BG538" s="4">
        <v>0</v>
      </c>
      <c r="BH538" s="3">
        <v>1158</v>
      </c>
      <c r="BI538" s="3">
        <v>1890</v>
      </c>
      <c r="BJ538" s="4">
        <v>0</v>
      </c>
      <c r="BK538" s="4">
        <v>0</v>
      </c>
      <c r="BL538" s="4">
        <v>0</v>
      </c>
      <c r="BM538" s="4">
        <v>0</v>
      </c>
      <c r="BN538" s="3">
        <v>8232</v>
      </c>
      <c r="BO538" s="3">
        <v>1440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</row>
    <row r="539" spans="1:76" x14ac:dyDescent="0.25">
      <c r="A539" s="2">
        <v>44834</v>
      </c>
      <c r="B539" t="s">
        <v>1074</v>
      </c>
      <c r="C539" t="s">
        <v>1075</v>
      </c>
      <c r="D539" s="3">
        <v>409784</v>
      </c>
      <c r="E539" s="3">
        <v>160505.32</v>
      </c>
      <c r="F539" s="3">
        <v>304456</v>
      </c>
      <c r="G539" s="3">
        <v>139544</v>
      </c>
      <c r="H539" s="3">
        <v>222000</v>
      </c>
      <c r="I539" s="3">
        <v>98260</v>
      </c>
      <c r="J539" s="3">
        <v>144363.72</v>
      </c>
      <c r="K539" s="3">
        <v>128568</v>
      </c>
      <c r="L539" s="3">
        <v>56582</v>
      </c>
      <c r="M539" s="3">
        <v>79684</v>
      </c>
      <c r="N539" s="3">
        <v>22707</v>
      </c>
      <c r="O539" s="3">
        <v>23800</v>
      </c>
      <c r="P539" s="3">
        <v>54726</v>
      </c>
      <c r="Q539" s="3">
        <v>11847</v>
      </c>
      <c r="R539" s="3">
        <v>182000</v>
      </c>
      <c r="S539" s="3">
        <v>12920</v>
      </c>
      <c r="T539" s="3">
        <v>44000</v>
      </c>
      <c r="U539" s="3">
        <v>84000</v>
      </c>
      <c r="V539" s="3">
        <v>55932</v>
      </c>
      <c r="W539" s="3">
        <v>5191</v>
      </c>
      <c r="X539" s="3">
        <v>15800</v>
      </c>
      <c r="Y539" s="3">
        <v>16757</v>
      </c>
      <c r="Z539" s="3">
        <v>58654</v>
      </c>
      <c r="AA539" s="3">
        <v>20608</v>
      </c>
      <c r="AB539" s="3">
        <v>71552</v>
      </c>
      <c r="AC539" s="3">
        <v>23000</v>
      </c>
      <c r="AD539" s="3">
        <v>23597</v>
      </c>
      <c r="AE539" s="3">
        <v>25066</v>
      </c>
      <c r="AF539" s="3">
        <v>22000</v>
      </c>
      <c r="AG539" s="3">
        <v>20600</v>
      </c>
      <c r="AH539" s="4">
        <v>0</v>
      </c>
      <c r="AI539" s="3">
        <v>14200</v>
      </c>
      <c r="AJ539" s="3">
        <v>12400</v>
      </c>
      <c r="AK539" s="3">
        <v>22000</v>
      </c>
      <c r="AL539" s="3">
        <v>20000</v>
      </c>
      <c r="AM539" s="3">
        <v>18800</v>
      </c>
      <c r="AN539" s="3">
        <v>25600</v>
      </c>
      <c r="AO539" s="3">
        <v>15800</v>
      </c>
      <c r="AP539" s="3">
        <v>15000</v>
      </c>
      <c r="AQ539" s="4">
        <v>0</v>
      </c>
      <c r="AR539" s="3">
        <v>13200</v>
      </c>
      <c r="AS539" s="3">
        <v>12288</v>
      </c>
      <c r="AT539" s="3">
        <v>13200</v>
      </c>
      <c r="AU539" s="3">
        <v>11872</v>
      </c>
      <c r="AV539" s="3">
        <v>6600</v>
      </c>
      <c r="AW539" s="3">
        <v>18200</v>
      </c>
      <c r="AX539" s="3">
        <v>28283</v>
      </c>
      <c r="AY539" s="3">
        <v>33128</v>
      </c>
      <c r="AZ539" s="4">
        <v>0</v>
      </c>
      <c r="BA539" s="3">
        <v>39329</v>
      </c>
      <c r="BB539" s="3">
        <v>32000</v>
      </c>
      <c r="BC539" s="4">
        <v>0</v>
      </c>
      <c r="BD539" s="3">
        <v>5432</v>
      </c>
      <c r="BE539" s="4">
        <v>0</v>
      </c>
      <c r="BF539" s="3">
        <v>6258</v>
      </c>
      <c r="BG539" s="3">
        <v>11609</v>
      </c>
      <c r="BH539" s="3">
        <v>23442</v>
      </c>
      <c r="BI539" s="3">
        <v>11874</v>
      </c>
      <c r="BJ539" s="3">
        <v>19698.7</v>
      </c>
      <c r="BK539" s="3">
        <v>15200</v>
      </c>
      <c r="BL539" s="3">
        <v>30600</v>
      </c>
      <c r="BM539" s="3">
        <v>27423</v>
      </c>
      <c r="BN539" s="3">
        <v>72167</v>
      </c>
      <c r="BO539" s="3">
        <v>7893</v>
      </c>
      <c r="BP539" s="3">
        <v>10800</v>
      </c>
      <c r="BQ539" s="3">
        <v>16318</v>
      </c>
      <c r="BR539" s="4">
        <v>0</v>
      </c>
      <c r="BS539" s="4">
        <v>0</v>
      </c>
      <c r="BT539" s="3">
        <v>20443</v>
      </c>
      <c r="BU539" s="3">
        <v>13231</v>
      </c>
      <c r="BV539" s="3">
        <v>13800</v>
      </c>
      <c r="BW539" s="3">
        <v>14577</v>
      </c>
      <c r="BX539" s="3">
        <v>7400</v>
      </c>
    </row>
    <row r="540" spans="1:76" x14ac:dyDescent="0.25">
      <c r="A540" s="2">
        <v>44834</v>
      </c>
      <c r="B540" t="s">
        <v>1076</v>
      </c>
      <c r="C540" t="s">
        <v>1077</v>
      </c>
      <c r="D540" s="3">
        <v>11356500</v>
      </c>
      <c r="E540" s="4">
        <v>0</v>
      </c>
      <c r="F540" s="4">
        <v>0</v>
      </c>
      <c r="G540" s="3">
        <v>17724250</v>
      </c>
      <c r="H540" s="3">
        <v>5920092.5</v>
      </c>
      <c r="I540" s="3">
        <v>18500</v>
      </c>
      <c r="J540" s="3">
        <v>4292500</v>
      </c>
      <c r="K540" s="3">
        <v>411500</v>
      </c>
      <c r="L540" s="4">
        <v>0</v>
      </c>
      <c r="M540" s="4">
        <v>0</v>
      </c>
      <c r="N540" s="4">
        <v>0</v>
      </c>
      <c r="O540" s="3">
        <v>505000</v>
      </c>
      <c r="P540" s="3">
        <v>1546000</v>
      </c>
      <c r="Q540" s="3">
        <v>377000</v>
      </c>
      <c r="R540" s="3">
        <v>4914340</v>
      </c>
      <c r="S540" s="3">
        <v>438500</v>
      </c>
      <c r="T540" s="3">
        <v>1179000</v>
      </c>
      <c r="U540" s="3">
        <v>2278500</v>
      </c>
      <c r="V540" s="3">
        <v>1970500</v>
      </c>
      <c r="W540" s="3">
        <v>161500</v>
      </c>
      <c r="X540" s="4">
        <v>0</v>
      </c>
      <c r="Y540" s="3">
        <v>603500</v>
      </c>
      <c r="Z540" s="4">
        <v>0</v>
      </c>
      <c r="AA540" s="3">
        <v>445500</v>
      </c>
      <c r="AB540" s="3">
        <v>5979500</v>
      </c>
      <c r="AC540" s="3">
        <v>451500</v>
      </c>
      <c r="AD540" s="3">
        <v>933970</v>
      </c>
      <c r="AE540" s="4">
        <v>0</v>
      </c>
      <c r="AF540" s="4">
        <v>0</v>
      </c>
      <c r="AG540" s="3">
        <v>342000</v>
      </c>
      <c r="AH540" s="3">
        <v>234000</v>
      </c>
      <c r="AI540" s="3">
        <v>273500</v>
      </c>
      <c r="AJ540" s="3">
        <v>365000</v>
      </c>
      <c r="AK540" s="3">
        <v>520000</v>
      </c>
      <c r="AL540" s="3">
        <v>394500</v>
      </c>
      <c r="AM540" s="3">
        <v>462500</v>
      </c>
      <c r="AN540" s="3">
        <v>557000</v>
      </c>
      <c r="AO540" s="3">
        <v>535000</v>
      </c>
      <c r="AP540" s="3">
        <v>414000</v>
      </c>
      <c r="AQ540" s="3">
        <v>320000</v>
      </c>
      <c r="AR540" s="4">
        <v>0</v>
      </c>
      <c r="AS540" s="3">
        <v>512000</v>
      </c>
      <c r="AT540" s="3">
        <v>398500</v>
      </c>
      <c r="AU540" s="3">
        <v>324500</v>
      </c>
      <c r="AV540" s="4">
        <v>0</v>
      </c>
      <c r="AW540" s="3">
        <v>302500</v>
      </c>
      <c r="AX540" s="4">
        <v>0</v>
      </c>
      <c r="AY540" s="4">
        <v>0</v>
      </c>
      <c r="AZ540" s="3">
        <v>485000</v>
      </c>
      <c r="BA540" s="3">
        <v>1171500</v>
      </c>
      <c r="BB540" s="3">
        <v>964000</v>
      </c>
      <c r="BC540" s="4">
        <v>0</v>
      </c>
      <c r="BD540" s="3">
        <v>1041000</v>
      </c>
      <c r="BE540" s="3">
        <v>313500</v>
      </c>
      <c r="BF540" s="3">
        <v>313000</v>
      </c>
      <c r="BG540" s="3">
        <v>420500</v>
      </c>
      <c r="BH540" s="3">
        <v>717000</v>
      </c>
      <c r="BI540" s="3">
        <v>14057.6</v>
      </c>
      <c r="BJ540" s="3">
        <v>549000</v>
      </c>
      <c r="BK540" s="3">
        <v>1011500</v>
      </c>
      <c r="BL540" s="3">
        <v>885500</v>
      </c>
      <c r="BM540" s="3">
        <v>689500</v>
      </c>
      <c r="BN540" s="3">
        <v>1992000</v>
      </c>
      <c r="BO540" s="3">
        <v>205000</v>
      </c>
      <c r="BP540" s="3">
        <v>337000</v>
      </c>
      <c r="BQ540" s="3">
        <v>430000</v>
      </c>
      <c r="BR540" s="3">
        <v>308500</v>
      </c>
      <c r="BS540" s="4">
        <v>0</v>
      </c>
      <c r="BT540" s="3">
        <v>406000</v>
      </c>
      <c r="BU540" s="4">
        <v>0</v>
      </c>
      <c r="BV540" s="3">
        <v>280500</v>
      </c>
      <c r="BW540" s="3">
        <v>378500</v>
      </c>
      <c r="BX540" s="4">
        <v>0</v>
      </c>
    </row>
    <row r="541" spans="1:76" x14ac:dyDescent="0.25">
      <c r="A541" s="2">
        <v>44834</v>
      </c>
      <c r="B541" t="s">
        <v>1078</v>
      </c>
      <c r="C541" t="s">
        <v>1079</v>
      </c>
      <c r="D541" s="3">
        <v>3592355.25</v>
      </c>
      <c r="E541" s="3">
        <v>3047042</v>
      </c>
      <c r="F541" s="3">
        <v>2932645</v>
      </c>
      <c r="G541" s="3">
        <v>2080566</v>
      </c>
      <c r="H541" s="3">
        <v>2318517</v>
      </c>
      <c r="I541" s="3">
        <v>1860150</v>
      </c>
      <c r="J541" s="3">
        <v>2953551</v>
      </c>
      <c r="K541" s="3">
        <v>1719561</v>
      </c>
      <c r="L541" s="3">
        <v>688665</v>
      </c>
      <c r="M541" s="3">
        <v>543250</v>
      </c>
      <c r="N541" s="3">
        <v>355013</v>
      </c>
      <c r="O541" s="3">
        <v>289496</v>
      </c>
      <c r="P541" s="3">
        <v>671320</v>
      </c>
      <c r="Q541" s="3">
        <v>216550</v>
      </c>
      <c r="R541" s="3">
        <v>704579.5</v>
      </c>
      <c r="S541" s="3">
        <v>166640</v>
      </c>
      <c r="T541" s="3">
        <v>492500</v>
      </c>
      <c r="U541" s="3">
        <v>514365</v>
      </c>
      <c r="V541" s="3">
        <v>937327</v>
      </c>
      <c r="W541" s="3">
        <v>94000</v>
      </c>
      <c r="X541" s="3">
        <v>520260</v>
      </c>
      <c r="Y541" s="3">
        <v>125110</v>
      </c>
      <c r="Z541" s="3">
        <v>885381</v>
      </c>
      <c r="AA541" s="3">
        <v>210324</v>
      </c>
      <c r="AB541" s="3">
        <v>708975</v>
      </c>
      <c r="AC541" s="3">
        <v>85650</v>
      </c>
      <c r="AD541" s="3">
        <v>378440</v>
      </c>
      <c r="AE541" s="4">
        <v>0</v>
      </c>
      <c r="AF541" s="3">
        <v>43650</v>
      </c>
      <c r="AG541" s="3">
        <v>52884.25</v>
      </c>
      <c r="AH541" s="3">
        <v>88568.5</v>
      </c>
      <c r="AI541" s="3">
        <v>114287</v>
      </c>
      <c r="AJ541" s="3">
        <v>233550</v>
      </c>
      <c r="AK541" s="3">
        <v>292130</v>
      </c>
      <c r="AL541" s="3">
        <v>258640</v>
      </c>
      <c r="AM541" s="3">
        <v>316241.25</v>
      </c>
      <c r="AN541" s="3">
        <v>417239.5</v>
      </c>
      <c r="AO541" s="3">
        <v>57371.75</v>
      </c>
      <c r="AP541" s="3">
        <v>195845.25</v>
      </c>
      <c r="AQ541" s="3">
        <v>100370</v>
      </c>
      <c r="AR541" s="4">
        <v>0</v>
      </c>
      <c r="AS541" s="3">
        <v>279872</v>
      </c>
      <c r="AT541" s="3">
        <v>169865</v>
      </c>
      <c r="AU541" s="3">
        <v>408185</v>
      </c>
      <c r="AV541" s="3">
        <v>14035</v>
      </c>
      <c r="AW541" s="3">
        <v>255484.5</v>
      </c>
      <c r="AX541" s="4">
        <v>0</v>
      </c>
      <c r="AY541" s="3">
        <v>69917.5</v>
      </c>
      <c r="AZ541" s="3">
        <v>43300</v>
      </c>
      <c r="BA541" s="3">
        <v>373350</v>
      </c>
      <c r="BB541" s="4">
        <v>0</v>
      </c>
      <c r="BC541" s="4">
        <v>0</v>
      </c>
      <c r="BD541" s="3">
        <v>627900</v>
      </c>
      <c r="BE541" s="4">
        <v>0</v>
      </c>
      <c r="BF541" s="3">
        <v>95934.75</v>
      </c>
      <c r="BG541" s="3">
        <v>276621.75</v>
      </c>
      <c r="BH541" s="3">
        <v>372110</v>
      </c>
      <c r="BI541" s="3">
        <v>379997</v>
      </c>
      <c r="BJ541" s="3">
        <v>197420</v>
      </c>
      <c r="BK541" s="3">
        <v>359392</v>
      </c>
      <c r="BL541" s="3">
        <v>199527</v>
      </c>
      <c r="BM541" s="3">
        <v>389779</v>
      </c>
      <c r="BN541" s="3">
        <v>345290</v>
      </c>
      <c r="BO541" s="3">
        <v>178087</v>
      </c>
      <c r="BP541" s="3">
        <v>78425</v>
      </c>
      <c r="BQ541" s="3">
        <v>270890</v>
      </c>
      <c r="BR541" s="4">
        <v>0</v>
      </c>
      <c r="BS541" s="4">
        <v>0</v>
      </c>
      <c r="BT541" s="3">
        <v>66904</v>
      </c>
      <c r="BU541" s="3">
        <v>6300</v>
      </c>
      <c r="BV541" s="3">
        <v>15292</v>
      </c>
      <c r="BW541" s="3">
        <v>68712</v>
      </c>
      <c r="BX541" s="3">
        <v>93410</v>
      </c>
    </row>
    <row r="542" spans="1:76" x14ac:dyDescent="0.25">
      <c r="A542" s="2">
        <v>44834</v>
      </c>
      <c r="B542" t="s">
        <v>1080</v>
      </c>
      <c r="C542" t="s">
        <v>1081</v>
      </c>
      <c r="D542" s="3">
        <v>4345377.05</v>
      </c>
      <c r="E542" s="3">
        <v>925120</v>
      </c>
      <c r="F542" s="3">
        <v>1222570</v>
      </c>
      <c r="G542" s="3">
        <v>806396.75</v>
      </c>
      <c r="H542" s="3">
        <v>739941.75</v>
      </c>
      <c r="I542" s="3">
        <v>528960.75</v>
      </c>
      <c r="J542" s="3">
        <v>1468024</v>
      </c>
      <c r="K542" s="3">
        <v>169074</v>
      </c>
      <c r="L542" s="3">
        <v>402476</v>
      </c>
      <c r="M542" s="3">
        <v>68976</v>
      </c>
      <c r="N542" s="3">
        <v>244905.5</v>
      </c>
      <c r="O542" s="3">
        <v>159559.25</v>
      </c>
      <c r="P542" s="3">
        <v>418936</v>
      </c>
      <c r="Q542" s="4">
        <v>0</v>
      </c>
      <c r="R542" s="3">
        <v>1157360.5</v>
      </c>
      <c r="S542" s="3">
        <v>79820</v>
      </c>
      <c r="T542" s="3">
        <v>284291</v>
      </c>
      <c r="U542" s="3">
        <v>625105</v>
      </c>
      <c r="V542" s="3">
        <v>447310</v>
      </c>
      <c r="W542" s="3">
        <v>25174.5</v>
      </c>
      <c r="X542" s="3">
        <v>107980</v>
      </c>
      <c r="Y542" s="3">
        <v>45246</v>
      </c>
      <c r="Z542" s="3">
        <v>242106</v>
      </c>
      <c r="AA542" s="3">
        <v>32410</v>
      </c>
      <c r="AB542" s="3">
        <v>13331296</v>
      </c>
      <c r="AC542" s="3">
        <v>38830</v>
      </c>
      <c r="AD542" s="3">
        <v>175598.2</v>
      </c>
      <c r="AE542" s="3">
        <v>6575</v>
      </c>
      <c r="AF542" s="3">
        <v>11823</v>
      </c>
      <c r="AG542" s="3">
        <v>145870.5</v>
      </c>
      <c r="AH542" s="3">
        <v>5620</v>
      </c>
      <c r="AI542" s="3">
        <v>212988</v>
      </c>
      <c r="AJ542" s="3">
        <v>94984</v>
      </c>
      <c r="AK542" s="3">
        <v>32029</v>
      </c>
      <c r="AL542" s="3">
        <v>220</v>
      </c>
      <c r="AM542" s="3">
        <v>22400</v>
      </c>
      <c r="AN542" s="3">
        <v>89932</v>
      </c>
      <c r="AO542" s="3">
        <v>48370</v>
      </c>
      <c r="AP542" s="3">
        <v>16274</v>
      </c>
      <c r="AQ542" s="3">
        <v>54200</v>
      </c>
      <c r="AR542" s="3">
        <v>128297</v>
      </c>
      <c r="AS542" s="3">
        <v>110153</v>
      </c>
      <c r="AT542" s="3">
        <v>93235</v>
      </c>
      <c r="AU542" s="3">
        <v>13687.5</v>
      </c>
      <c r="AV542" s="3">
        <v>13328</v>
      </c>
      <c r="AW542" s="3">
        <v>50617</v>
      </c>
      <c r="AX542" s="3">
        <v>118685</v>
      </c>
      <c r="AY542" s="3">
        <v>51247.5</v>
      </c>
      <c r="AZ542" s="3">
        <v>33624</v>
      </c>
      <c r="BA542" s="3">
        <v>232985.5</v>
      </c>
      <c r="BB542" s="3">
        <v>95975</v>
      </c>
      <c r="BC542" s="4">
        <v>0</v>
      </c>
      <c r="BD542" s="3">
        <v>280716.90999999997</v>
      </c>
      <c r="BE542" s="4">
        <v>0</v>
      </c>
      <c r="BF542" s="3">
        <v>65580</v>
      </c>
      <c r="BG542" s="3">
        <v>64039</v>
      </c>
      <c r="BH542" s="3">
        <v>108260.75</v>
      </c>
      <c r="BI542" s="3">
        <v>68621</v>
      </c>
      <c r="BJ542" s="3">
        <v>60915</v>
      </c>
      <c r="BK542" s="3">
        <v>17400</v>
      </c>
      <c r="BL542" s="3">
        <v>73180</v>
      </c>
      <c r="BM542" s="3">
        <v>95379.5</v>
      </c>
      <c r="BN542" s="3">
        <v>167363.5</v>
      </c>
      <c r="BO542" s="3">
        <v>26552</v>
      </c>
      <c r="BP542" s="3">
        <v>58230</v>
      </c>
      <c r="BQ542" s="3">
        <v>125095</v>
      </c>
      <c r="BR542" s="4">
        <v>0</v>
      </c>
      <c r="BS542" s="4">
        <v>0</v>
      </c>
      <c r="BT542" s="3">
        <v>22560</v>
      </c>
      <c r="BU542" s="4">
        <v>0</v>
      </c>
      <c r="BV542" s="3">
        <v>19547</v>
      </c>
      <c r="BW542" s="4">
        <v>0</v>
      </c>
      <c r="BX542" s="3">
        <v>43678</v>
      </c>
    </row>
    <row r="543" spans="1:76" x14ac:dyDescent="0.25">
      <c r="A543" s="2">
        <v>44834</v>
      </c>
      <c r="B543" t="s">
        <v>1082</v>
      </c>
      <c r="C543" t="s">
        <v>1083</v>
      </c>
      <c r="D543" s="4">
        <v>0</v>
      </c>
      <c r="E543" s="3">
        <v>36682.31</v>
      </c>
      <c r="F543" s="4">
        <v>0</v>
      </c>
      <c r="G543" s="4">
        <v>0</v>
      </c>
      <c r="H543" s="4">
        <v>0</v>
      </c>
      <c r="I543" s="4">
        <v>0</v>
      </c>
      <c r="J543" s="3">
        <v>37021.5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3">
        <v>37085.5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3">
        <v>8719.5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</row>
    <row r="544" spans="1:76" x14ac:dyDescent="0.25">
      <c r="A544" s="2">
        <v>44834</v>
      </c>
      <c r="B544" t="s">
        <v>1084</v>
      </c>
      <c r="C544" t="s">
        <v>1085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3">
        <v>115090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</row>
    <row r="545" spans="1:76" x14ac:dyDescent="0.25">
      <c r="A545" s="2">
        <v>44834</v>
      </c>
      <c r="B545" t="s">
        <v>1086</v>
      </c>
      <c r="C545" t="s">
        <v>1087</v>
      </c>
      <c r="D545" s="3">
        <v>93746.67</v>
      </c>
      <c r="E545" s="3">
        <v>16318.55</v>
      </c>
      <c r="F545" s="3">
        <v>71300</v>
      </c>
      <c r="G545" s="4">
        <v>0</v>
      </c>
      <c r="H545" s="3">
        <v>36452</v>
      </c>
      <c r="I545" s="4">
        <v>0</v>
      </c>
      <c r="J545" s="3">
        <v>12000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3">
        <v>15000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3">
        <v>20000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3">
        <v>1266.77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</row>
    <row r="546" spans="1:76" x14ac:dyDescent="0.25">
      <c r="A546" s="2">
        <v>44834</v>
      </c>
      <c r="B546" t="s">
        <v>1557</v>
      </c>
      <c r="C546" t="s">
        <v>1558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3">
        <v>830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</row>
    <row r="547" spans="1:76" x14ac:dyDescent="0.25">
      <c r="A547" s="2">
        <v>44834</v>
      </c>
      <c r="B547" t="s">
        <v>1088</v>
      </c>
      <c r="C547" t="s">
        <v>1089</v>
      </c>
      <c r="D547" s="3">
        <v>173867.4</v>
      </c>
      <c r="E547" s="3">
        <v>54357</v>
      </c>
      <c r="F547" s="3">
        <v>379042.02</v>
      </c>
      <c r="G547" s="3">
        <v>207593.76</v>
      </c>
      <c r="H547" s="3">
        <v>142041</v>
      </c>
      <c r="I547" s="3">
        <v>260608.2</v>
      </c>
      <c r="J547" s="3">
        <v>288976.2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</row>
    <row r="548" spans="1:76" x14ac:dyDescent="0.25">
      <c r="A548" s="2">
        <v>44834</v>
      </c>
      <c r="B548" t="s">
        <v>1090</v>
      </c>
      <c r="C548" t="s">
        <v>1079</v>
      </c>
      <c r="D548" s="3">
        <v>526465</v>
      </c>
      <c r="E548" s="3">
        <v>666025</v>
      </c>
      <c r="F548" s="3">
        <v>289110</v>
      </c>
      <c r="G548" s="3">
        <v>141110</v>
      </c>
      <c r="H548" s="3">
        <v>159650</v>
      </c>
      <c r="I548" s="3">
        <v>488415</v>
      </c>
      <c r="J548" s="3">
        <v>143370</v>
      </c>
      <c r="K548" s="3">
        <v>62900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3">
        <v>5060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3">
        <v>42835</v>
      </c>
      <c r="AF548" s="4">
        <v>0</v>
      </c>
      <c r="AG548" s="3">
        <v>449360</v>
      </c>
      <c r="AH548" s="4">
        <v>0</v>
      </c>
      <c r="AI548" s="4">
        <v>0</v>
      </c>
      <c r="AJ548" s="4">
        <v>0</v>
      </c>
      <c r="AK548" s="4">
        <v>0</v>
      </c>
      <c r="AL548" s="3">
        <v>56500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3">
        <v>281006</v>
      </c>
      <c r="AS548" s="4">
        <v>0</v>
      </c>
      <c r="AT548" s="4">
        <v>0</v>
      </c>
      <c r="AU548" s="3">
        <v>115845</v>
      </c>
      <c r="AV548" s="4">
        <v>0</v>
      </c>
      <c r="AW548" s="4">
        <v>0</v>
      </c>
      <c r="AX548" s="3">
        <v>312446</v>
      </c>
      <c r="AY548" s="4">
        <v>0</v>
      </c>
      <c r="AZ548" s="4">
        <v>0</v>
      </c>
      <c r="BA548" s="4">
        <v>0</v>
      </c>
      <c r="BB548" s="3">
        <v>344200</v>
      </c>
      <c r="BC548" s="4">
        <v>0</v>
      </c>
      <c r="BD548" s="3">
        <v>47400</v>
      </c>
      <c r="BE548" s="3">
        <v>243164.25</v>
      </c>
      <c r="BF548" s="3">
        <v>96462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</row>
    <row r="549" spans="1:76" x14ac:dyDescent="0.25">
      <c r="A549" s="2">
        <v>44834</v>
      </c>
      <c r="B549" t="s">
        <v>1091</v>
      </c>
      <c r="C549" t="s">
        <v>1092</v>
      </c>
      <c r="D549" s="3">
        <v>1581059.5</v>
      </c>
      <c r="E549" s="3">
        <v>75671</v>
      </c>
      <c r="F549" s="3">
        <v>474226</v>
      </c>
      <c r="G549" s="3">
        <v>253646</v>
      </c>
      <c r="H549" s="3">
        <v>97041.5</v>
      </c>
      <c r="I549" s="3">
        <v>92017</v>
      </c>
      <c r="J549" s="3">
        <v>233985.5</v>
      </c>
      <c r="K549" s="3">
        <v>90654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3">
        <v>25828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3">
        <v>4340</v>
      </c>
      <c r="AC549" s="4">
        <v>0</v>
      </c>
      <c r="AD549" s="4">
        <v>0</v>
      </c>
      <c r="AE549" s="4">
        <v>0</v>
      </c>
      <c r="AF549" s="3">
        <v>8000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3">
        <v>2627.25</v>
      </c>
      <c r="BE549" s="3">
        <v>75449.5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3">
        <v>7000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3">
        <v>42590</v>
      </c>
      <c r="BU549" s="4">
        <v>0</v>
      </c>
      <c r="BV549" s="4">
        <v>0</v>
      </c>
      <c r="BW549" s="4">
        <v>0</v>
      </c>
      <c r="BX549" s="4">
        <v>0</v>
      </c>
    </row>
    <row r="550" spans="1:76" x14ac:dyDescent="0.25">
      <c r="A550" s="2">
        <v>44834</v>
      </c>
      <c r="B550" t="s">
        <v>1093</v>
      </c>
      <c r="C550" t="s">
        <v>1094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3">
        <v>134556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</row>
    <row r="551" spans="1:76" x14ac:dyDescent="0.25">
      <c r="A551" s="2">
        <v>44834</v>
      </c>
      <c r="B551" t="s">
        <v>1095</v>
      </c>
      <c r="C551" t="s">
        <v>1096</v>
      </c>
      <c r="D551" s="4">
        <v>0</v>
      </c>
      <c r="E551" s="3">
        <v>2000</v>
      </c>
      <c r="F551" s="4">
        <v>0</v>
      </c>
      <c r="G551" s="4">
        <v>0</v>
      </c>
      <c r="H551" s="3">
        <v>11000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</row>
    <row r="552" spans="1:76" x14ac:dyDescent="0.25">
      <c r="A552" s="2">
        <v>44834</v>
      </c>
      <c r="B552" t="s">
        <v>1097</v>
      </c>
      <c r="C552" t="s">
        <v>1098</v>
      </c>
      <c r="D552" s="3">
        <v>338776.86</v>
      </c>
      <c r="E552" s="4">
        <v>0</v>
      </c>
      <c r="F552" s="3">
        <v>20000</v>
      </c>
      <c r="G552" s="4">
        <v>0</v>
      </c>
      <c r="H552" s="4">
        <v>0</v>
      </c>
      <c r="I552" s="3">
        <v>15000</v>
      </c>
      <c r="J552" s="3">
        <v>11300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</row>
    <row r="553" spans="1:76" x14ac:dyDescent="0.25">
      <c r="A553" s="2">
        <v>44834</v>
      </c>
      <c r="B553" t="s">
        <v>1099</v>
      </c>
      <c r="C553" t="s">
        <v>1100</v>
      </c>
      <c r="D553" s="4">
        <v>0</v>
      </c>
      <c r="E553" s="4">
        <v>0</v>
      </c>
      <c r="F553" s="3">
        <v>6875000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3">
        <v>160000</v>
      </c>
      <c r="R553" s="4">
        <v>0</v>
      </c>
      <c r="S553" s="3">
        <v>40000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3">
        <v>560000</v>
      </c>
      <c r="AB553" s="3">
        <v>1160000</v>
      </c>
      <c r="AC553" s="3">
        <v>160000</v>
      </c>
      <c r="AD553" s="4">
        <v>0</v>
      </c>
      <c r="AE553" s="3">
        <v>200000</v>
      </c>
      <c r="AF553" s="3">
        <v>560000</v>
      </c>
      <c r="AG553" s="3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3">
        <v>40048</v>
      </c>
      <c r="BA553" s="4">
        <v>0</v>
      </c>
      <c r="BB553" s="4">
        <v>0</v>
      </c>
      <c r="BC553" s="4">
        <v>0</v>
      </c>
      <c r="BD553" s="4">
        <v>0</v>
      </c>
      <c r="BE553" s="3">
        <v>162500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3">
        <v>340000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3">
        <v>120000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</row>
    <row r="554" spans="1:76" x14ac:dyDescent="0.25">
      <c r="A554" s="2">
        <v>44834</v>
      </c>
      <c r="B554" t="s">
        <v>1101</v>
      </c>
      <c r="C554" t="s">
        <v>1102</v>
      </c>
      <c r="D554" s="3">
        <v>14452</v>
      </c>
      <c r="E554" s="3">
        <v>986907</v>
      </c>
      <c r="F554" s="3">
        <v>27190</v>
      </c>
      <c r="G554" s="3">
        <v>35660</v>
      </c>
      <c r="H554" s="4">
        <v>0</v>
      </c>
      <c r="I554" s="3">
        <v>24970</v>
      </c>
      <c r="J554" s="3">
        <v>24922</v>
      </c>
      <c r="K554" s="3">
        <v>95933</v>
      </c>
      <c r="L554" s="4">
        <v>0</v>
      </c>
      <c r="M554" s="4">
        <v>0</v>
      </c>
      <c r="N554" s="4">
        <v>0</v>
      </c>
      <c r="O554" s="4">
        <v>0</v>
      </c>
      <c r="P554" s="3">
        <v>94897.97</v>
      </c>
      <c r="Q554" s="3">
        <v>4386</v>
      </c>
      <c r="R554" s="3">
        <v>48263</v>
      </c>
      <c r="S554" s="4">
        <v>0</v>
      </c>
      <c r="T554" s="3">
        <v>6880</v>
      </c>
      <c r="U554" s="4">
        <v>0</v>
      </c>
      <c r="V554" s="3">
        <v>82000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3">
        <v>8000</v>
      </c>
      <c r="AC554" s="4">
        <v>0</v>
      </c>
      <c r="AD554" s="4">
        <v>0</v>
      </c>
      <c r="AE554" s="4">
        <v>0</v>
      </c>
      <c r="AF554" s="4">
        <v>0</v>
      </c>
      <c r="AG554" s="3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3">
        <v>3360</v>
      </c>
      <c r="AV554" s="3">
        <v>4496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3">
        <v>24000</v>
      </c>
      <c r="BK554" s="3">
        <v>7800</v>
      </c>
      <c r="BL554" s="4">
        <v>0</v>
      </c>
      <c r="BM554" s="4">
        <v>0</v>
      </c>
      <c r="BN554" s="3">
        <v>14720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</row>
    <row r="555" spans="1:76" x14ac:dyDescent="0.25">
      <c r="A555" s="2">
        <v>44834</v>
      </c>
      <c r="B555" t="s">
        <v>1103</v>
      </c>
      <c r="C555" t="s">
        <v>1104</v>
      </c>
      <c r="D555" s="3">
        <v>3714918.65</v>
      </c>
      <c r="E555" s="3">
        <v>1401063.5</v>
      </c>
      <c r="F555" s="3">
        <v>9008467.8900000006</v>
      </c>
      <c r="G555" s="3">
        <v>4156592.08</v>
      </c>
      <c r="H555" s="3">
        <v>1082901.6100000001</v>
      </c>
      <c r="I555" s="3">
        <v>1609416.9</v>
      </c>
      <c r="J555" s="3">
        <v>2916544.97</v>
      </c>
      <c r="K555" s="3">
        <v>2696112.07</v>
      </c>
      <c r="L555" s="3">
        <v>463602.73</v>
      </c>
      <c r="M555" s="3">
        <v>713420</v>
      </c>
      <c r="N555" s="3">
        <v>223952.4</v>
      </c>
      <c r="O555" s="3">
        <v>352828.62</v>
      </c>
      <c r="P555" s="3">
        <v>580574</v>
      </c>
      <c r="Q555" s="3">
        <v>61528.08</v>
      </c>
      <c r="R555" s="3">
        <v>1596312</v>
      </c>
      <c r="S555" s="3">
        <v>28360</v>
      </c>
      <c r="T555" s="3">
        <v>133930</v>
      </c>
      <c r="U555" s="3">
        <v>593218</v>
      </c>
      <c r="V555" s="3">
        <v>329041</v>
      </c>
      <c r="W555" s="3">
        <v>8000</v>
      </c>
      <c r="X555" s="3">
        <v>217848.95999999999</v>
      </c>
      <c r="Y555" s="4">
        <v>0</v>
      </c>
      <c r="Z555" s="3">
        <v>333800</v>
      </c>
      <c r="AA555" s="3">
        <v>134050</v>
      </c>
      <c r="AB555" s="3">
        <v>91500</v>
      </c>
      <c r="AC555" s="3">
        <v>189482</v>
      </c>
      <c r="AD555" s="3">
        <v>117711.4</v>
      </c>
      <c r="AE555" s="4">
        <v>0</v>
      </c>
      <c r="AF555" s="3">
        <v>252670</v>
      </c>
      <c r="AG555" s="3">
        <v>714973.5</v>
      </c>
      <c r="AH555" s="3">
        <v>178352</v>
      </c>
      <c r="AI555" s="3">
        <v>80259.91</v>
      </c>
      <c r="AJ555" s="3">
        <v>280343.40000000002</v>
      </c>
      <c r="AK555" s="3">
        <v>1425003</v>
      </c>
      <c r="AL555" s="3">
        <v>149638</v>
      </c>
      <c r="AM555" s="3">
        <v>118570.95</v>
      </c>
      <c r="AN555" s="3">
        <v>389747</v>
      </c>
      <c r="AO555" s="3">
        <v>295174</v>
      </c>
      <c r="AP555" s="3">
        <v>167320</v>
      </c>
      <c r="AQ555" s="3">
        <v>181092</v>
      </c>
      <c r="AR555" s="3">
        <v>208212</v>
      </c>
      <c r="AS555" s="3">
        <v>244192</v>
      </c>
      <c r="AT555" s="3">
        <v>183440</v>
      </c>
      <c r="AU555" s="3">
        <v>305398.64</v>
      </c>
      <c r="AV555" s="3">
        <v>90192</v>
      </c>
      <c r="AW555" s="3">
        <v>117654</v>
      </c>
      <c r="AX555" s="3">
        <v>236795</v>
      </c>
      <c r="AY555" s="3">
        <v>718932</v>
      </c>
      <c r="AZ555" s="3">
        <v>392462</v>
      </c>
      <c r="BA555" s="3">
        <v>98557</v>
      </c>
      <c r="BB555" s="3">
        <v>160699</v>
      </c>
      <c r="BC555" s="3">
        <v>25084</v>
      </c>
      <c r="BD555" s="3">
        <v>734180</v>
      </c>
      <c r="BE555" s="3">
        <v>197120</v>
      </c>
      <c r="BF555" s="3">
        <v>107888.4</v>
      </c>
      <c r="BG555" s="3">
        <v>133184</v>
      </c>
      <c r="BH555" s="3">
        <v>322766.61</v>
      </c>
      <c r="BI555" s="3">
        <v>180457</v>
      </c>
      <c r="BJ555" s="3">
        <v>139124.79999999999</v>
      </c>
      <c r="BK555" s="3">
        <v>247644</v>
      </c>
      <c r="BL555" s="4">
        <v>0</v>
      </c>
      <c r="BM555" s="3">
        <v>268452</v>
      </c>
      <c r="BN555" s="3">
        <v>787942</v>
      </c>
      <c r="BO555" s="4">
        <v>0</v>
      </c>
      <c r="BP555" s="3">
        <v>182208.52</v>
      </c>
      <c r="BQ555" s="3">
        <v>154385</v>
      </c>
      <c r="BR555" s="3">
        <v>20200</v>
      </c>
      <c r="BS555" s="3">
        <v>111700</v>
      </c>
      <c r="BT555" s="3">
        <v>105450</v>
      </c>
      <c r="BU555" s="3">
        <v>176077</v>
      </c>
      <c r="BV555" s="3">
        <v>139568</v>
      </c>
      <c r="BW555" s="3">
        <v>72030</v>
      </c>
      <c r="BX555" s="3">
        <v>32800</v>
      </c>
    </row>
    <row r="556" spans="1:76" x14ac:dyDescent="0.25">
      <c r="A556" s="2">
        <v>44834</v>
      </c>
      <c r="B556" t="s">
        <v>1105</v>
      </c>
      <c r="C556" t="s">
        <v>1106</v>
      </c>
      <c r="D556" s="4">
        <v>0</v>
      </c>
      <c r="E556" s="3">
        <v>8000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</row>
    <row r="557" spans="1:76" x14ac:dyDescent="0.25">
      <c r="A557" s="2">
        <v>44834</v>
      </c>
      <c r="B557" t="s">
        <v>1107</v>
      </c>
      <c r="C557" t="s">
        <v>1108</v>
      </c>
      <c r="D557" s="4">
        <v>0</v>
      </c>
      <c r="E557" s="3">
        <v>4000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8400</v>
      </c>
      <c r="O557" s="3">
        <v>2340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3">
        <v>4200</v>
      </c>
      <c r="Y557" s="4">
        <v>0</v>
      </c>
      <c r="Z557" s="4">
        <v>0</v>
      </c>
      <c r="AA557" s="3">
        <v>12400</v>
      </c>
      <c r="AB557" s="4">
        <v>0</v>
      </c>
      <c r="AC557" s="3">
        <v>9847</v>
      </c>
      <c r="AD557" s="4">
        <v>0</v>
      </c>
      <c r="AE557" s="4">
        <v>0</v>
      </c>
      <c r="AF557" s="3">
        <v>3500</v>
      </c>
      <c r="AG557" s="4">
        <v>0</v>
      </c>
      <c r="AH557" s="3">
        <v>21200</v>
      </c>
      <c r="AI557" s="4">
        <v>0</v>
      </c>
      <c r="AJ557" s="4">
        <v>0</v>
      </c>
      <c r="AK557" s="3">
        <v>500</v>
      </c>
      <c r="AL557" s="4">
        <v>0</v>
      </c>
      <c r="AM557" s="4">
        <v>0</v>
      </c>
      <c r="AN557" s="4">
        <v>0</v>
      </c>
      <c r="AO557" s="4">
        <v>0</v>
      </c>
      <c r="AP557" s="3">
        <v>38000</v>
      </c>
      <c r="AQ557" s="4">
        <v>0</v>
      </c>
      <c r="AR557" s="4">
        <v>0</v>
      </c>
      <c r="AS557" s="4">
        <v>0</v>
      </c>
      <c r="AT557" s="4">
        <v>0</v>
      </c>
      <c r="AU557" s="3">
        <v>20000</v>
      </c>
      <c r="AV557" s="4">
        <v>0</v>
      </c>
      <c r="AW557" s="3">
        <v>7800</v>
      </c>
      <c r="AX557" s="4">
        <v>0</v>
      </c>
      <c r="AY557" s="3">
        <v>77344</v>
      </c>
      <c r="AZ557" s="3">
        <v>7000</v>
      </c>
      <c r="BA557" s="4">
        <v>0</v>
      </c>
      <c r="BB557" s="4">
        <v>0</v>
      </c>
      <c r="BC557" s="3">
        <v>2100</v>
      </c>
      <c r="BD557" s="3">
        <v>45000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38160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3">
        <v>15000</v>
      </c>
      <c r="BU557" s="4">
        <v>0</v>
      </c>
      <c r="BV557" s="4">
        <v>0</v>
      </c>
      <c r="BW557" s="4">
        <v>0</v>
      </c>
      <c r="BX557" s="4">
        <v>0</v>
      </c>
    </row>
    <row r="558" spans="1:76" x14ac:dyDescent="0.25">
      <c r="A558" s="2">
        <v>44834</v>
      </c>
      <c r="B558" t="s">
        <v>1109</v>
      </c>
      <c r="C558" t="s">
        <v>1110</v>
      </c>
      <c r="D558" s="4">
        <v>0</v>
      </c>
      <c r="E558" s="3">
        <v>185830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3">
        <v>11276</v>
      </c>
      <c r="Q558" s="4">
        <v>0</v>
      </c>
      <c r="R558" s="4">
        <v>0</v>
      </c>
      <c r="S558" s="4">
        <v>0</v>
      </c>
      <c r="T558" s="4">
        <v>0</v>
      </c>
      <c r="U558" s="3">
        <v>4100</v>
      </c>
      <c r="V558" s="3">
        <v>480</v>
      </c>
      <c r="W558" s="4">
        <v>0</v>
      </c>
      <c r="X558" s="4">
        <v>0</v>
      </c>
      <c r="Y558" s="3">
        <v>1712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3">
        <v>720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3">
        <v>960</v>
      </c>
      <c r="BU558" s="4">
        <v>0</v>
      </c>
      <c r="BV558" s="4">
        <v>0</v>
      </c>
      <c r="BW558" s="4">
        <v>0</v>
      </c>
      <c r="BX558" s="4">
        <v>0</v>
      </c>
    </row>
    <row r="559" spans="1:76" x14ac:dyDescent="0.25">
      <c r="A559" s="2">
        <v>44834</v>
      </c>
      <c r="B559" t="s">
        <v>1111</v>
      </c>
      <c r="C559" t="s">
        <v>1112</v>
      </c>
      <c r="D559" s="4">
        <v>0</v>
      </c>
      <c r="E559" s="3">
        <v>553884</v>
      </c>
      <c r="F559" s="3">
        <v>305726</v>
      </c>
      <c r="G559" s="3">
        <v>83350</v>
      </c>
      <c r="H559" s="3">
        <v>94117</v>
      </c>
      <c r="I559" s="3">
        <v>56920</v>
      </c>
      <c r="J559" s="3">
        <v>76680</v>
      </c>
      <c r="K559" s="3">
        <v>36300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3">
        <v>18048</v>
      </c>
      <c r="S559" s="3">
        <v>600</v>
      </c>
      <c r="T559" s="4">
        <v>0</v>
      </c>
      <c r="U559" s="3">
        <v>85501</v>
      </c>
      <c r="V559" s="3">
        <v>30880</v>
      </c>
      <c r="W559" s="4">
        <v>0</v>
      </c>
      <c r="X559" s="3">
        <v>18300</v>
      </c>
      <c r="Y559" s="3">
        <v>21916</v>
      </c>
      <c r="Z559" s="3">
        <v>74310</v>
      </c>
      <c r="AA559" s="3">
        <v>60350</v>
      </c>
      <c r="AB559" s="3">
        <v>59720</v>
      </c>
      <c r="AC559" s="4">
        <v>0</v>
      </c>
      <c r="AD559" s="4">
        <v>0</v>
      </c>
      <c r="AE559" s="3">
        <v>68160</v>
      </c>
      <c r="AF559" s="3">
        <v>8000</v>
      </c>
      <c r="AG559" s="3">
        <v>7280</v>
      </c>
      <c r="AH559" s="3">
        <v>240</v>
      </c>
      <c r="AI559" s="3">
        <v>1440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3">
        <v>9680</v>
      </c>
      <c r="AQ559" s="3">
        <v>320</v>
      </c>
      <c r="AR559" s="4">
        <v>0</v>
      </c>
      <c r="AS559" s="4">
        <v>0</v>
      </c>
      <c r="AT559" s="3">
        <v>1120</v>
      </c>
      <c r="AU559" s="3">
        <v>1440</v>
      </c>
      <c r="AV559" s="3">
        <v>7920</v>
      </c>
      <c r="AW559" s="3">
        <v>36400</v>
      </c>
      <c r="AX559" s="4">
        <v>0</v>
      </c>
      <c r="AY559" s="3">
        <v>42276</v>
      </c>
      <c r="AZ559" s="3">
        <v>1500</v>
      </c>
      <c r="BA559" s="3">
        <v>80160</v>
      </c>
      <c r="BB559" s="3">
        <v>51520</v>
      </c>
      <c r="BC559" s="3">
        <v>160</v>
      </c>
      <c r="BD559" s="3">
        <v>217010</v>
      </c>
      <c r="BE559" s="4">
        <v>0</v>
      </c>
      <c r="BF559" s="3">
        <v>640</v>
      </c>
      <c r="BG559" s="3">
        <v>5360</v>
      </c>
      <c r="BH559" s="4">
        <v>0</v>
      </c>
      <c r="BI559" s="3">
        <v>17634.330000000002</v>
      </c>
      <c r="BJ559" s="3">
        <v>3520</v>
      </c>
      <c r="BK559" s="4">
        <v>0</v>
      </c>
      <c r="BL559" s="3">
        <v>65360</v>
      </c>
      <c r="BM559" s="3">
        <v>55040</v>
      </c>
      <c r="BN559" s="3">
        <v>36150</v>
      </c>
      <c r="BO559" s="3">
        <v>5010</v>
      </c>
      <c r="BP559" s="4">
        <v>0</v>
      </c>
      <c r="BQ559" s="3">
        <v>2000</v>
      </c>
      <c r="BR559" s="3">
        <v>35120</v>
      </c>
      <c r="BS559" s="3">
        <v>22320</v>
      </c>
      <c r="BT559" s="3">
        <v>2640</v>
      </c>
      <c r="BU559" s="4">
        <v>0</v>
      </c>
      <c r="BV559" s="3">
        <v>5280</v>
      </c>
      <c r="BW559" s="4">
        <v>0</v>
      </c>
      <c r="BX559" s="3">
        <v>40160</v>
      </c>
    </row>
    <row r="560" spans="1:76" x14ac:dyDescent="0.25">
      <c r="A560" s="2">
        <v>44834</v>
      </c>
      <c r="B560" t="s">
        <v>1113</v>
      </c>
      <c r="C560" t="s">
        <v>1114</v>
      </c>
      <c r="D560" s="4">
        <v>0</v>
      </c>
      <c r="E560" s="3">
        <v>255181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3">
        <v>2700</v>
      </c>
      <c r="W560" s="4">
        <v>0</v>
      </c>
      <c r="X560" s="4">
        <v>0</v>
      </c>
      <c r="Y560" s="3">
        <v>1800</v>
      </c>
      <c r="Z560" s="3">
        <v>2600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3">
        <v>4350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3">
        <v>3600</v>
      </c>
      <c r="BU560" s="4">
        <v>0</v>
      </c>
      <c r="BV560" s="4">
        <v>0</v>
      </c>
      <c r="BW560" s="4">
        <v>0</v>
      </c>
      <c r="BX560" s="4">
        <v>0</v>
      </c>
    </row>
    <row r="561" spans="1:76" x14ac:dyDescent="0.25">
      <c r="A561" s="2">
        <v>44834</v>
      </c>
      <c r="B561" t="s">
        <v>1115</v>
      </c>
      <c r="C561" t="s">
        <v>1116</v>
      </c>
      <c r="D561" s="4">
        <v>0</v>
      </c>
      <c r="E561" s="3">
        <v>795085.17</v>
      </c>
      <c r="F561" s="3">
        <v>78150</v>
      </c>
      <c r="G561" s="3">
        <v>139389.1</v>
      </c>
      <c r="H561" s="3">
        <v>250600</v>
      </c>
      <c r="I561" s="3">
        <v>89415</v>
      </c>
      <c r="J561" s="3">
        <v>45600</v>
      </c>
      <c r="K561" s="3">
        <v>29144.15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3">
        <v>114310</v>
      </c>
      <c r="V561" s="3">
        <v>30250</v>
      </c>
      <c r="W561" s="3">
        <v>12000</v>
      </c>
      <c r="X561" s="4">
        <v>0</v>
      </c>
      <c r="Y561" s="3">
        <v>23890</v>
      </c>
      <c r="Z561" s="3">
        <v>211143</v>
      </c>
      <c r="AA561" s="3">
        <v>69550</v>
      </c>
      <c r="AB561" s="3">
        <v>94819</v>
      </c>
      <c r="AC561" s="3">
        <v>500</v>
      </c>
      <c r="AD561" s="4">
        <v>0</v>
      </c>
      <c r="AE561" s="3">
        <v>98927</v>
      </c>
      <c r="AF561" s="3">
        <v>43558</v>
      </c>
      <c r="AG561" s="3">
        <v>12600</v>
      </c>
      <c r="AH561" s="4">
        <v>0</v>
      </c>
      <c r="AI561" s="3">
        <v>1600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3">
        <v>22550</v>
      </c>
      <c r="AQ561" s="4">
        <v>0</v>
      </c>
      <c r="AR561" s="4">
        <v>0</v>
      </c>
      <c r="AS561" s="4">
        <v>0</v>
      </c>
      <c r="AT561" s="4">
        <v>0</v>
      </c>
      <c r="AU561" s="3">
        <v>1900</v>
      </c>
      <c r="AV561" s="3">
        <v>75822</v>
      </c>
      <c r="AW561" s="3">
        <v>84552</v>
      </c>
      <c r="AX561" s="4">
        <v>0</v>
      </c>
      <c r="AY561" s="4">
        <v>0</v>
      </c>
      <c r="AZ561" s="3">
        <v>9600</v>
      </c>
      <c r="BA561" s="3">
        <v>115997.98</v>
      </c>
      <c r="BB561" s="3">
        <v>62890</v>
      </c>
      <c r="BC561" s="4">
        <v>0</v>
      </c>
      <c r="BD561" s="3">
        <v>386178</v>
      </c>
      <c r="BE561" s="4">
        <v>0</v>
      </c>
      <c r="BF561" s="4">
        <v>0</v>
      </c>
      <c r="BG561" s="3">
        <v>23600</v>
      </c>
      <c r="BH561" s="4">
        <v>0</v>
      </c>
      <c r="BI561" s="3">
        <v>39957</v>
      </c>
      <c r="BJ561" s="3">
        <v>11050</v>
      </c>
      <c r="BK561" s="4">
        <v>0</v>
      </c>
      <c r="BL561" s="3">
        <v>253508.44</v>
      </c>
      <c r="BM561" s="3">
        <v>40930</v>
      </c>
      <c r="BN561" s="3">
        <v>75360</v>
      </c>
      <c r="BO561" s="3">
        <v>25499</v>
      </c>
      <c r="BP561" s="4">
        <v>0</v>
      </c>
      <c r="BQ561" s="3">
        <v>6025</v>
      </c>
      <c r="BR561" s="3">
        <v>50617.54</v>
      </c>
      <c r="BS561" s="3">
        <v>15000</v>
      </c>
      <c r="BT561" s="3">
        <v>20300.38</v>
      </c>
      <c r="BU561" s="4">
        <v>0</v>
      </c>
      <c r="BV561" s="3">
        <v>79045</v>
      </c>
      <c r="BW561" s="3">
        <v>14850</v>
      </c>
      <c r="BX561" s="3">
        <v>55084</v>
      </c>
    </row>
    <row r="562" spans="1:76" x14ac:dyDescent="0.25">
      <c r="A562" s="2">
        <v>44834</v>
      </c>
      <c r="B562" t="s">
        <v>1117</v>
      </c>
      <c r="C562" t="s">
        <v>1118</v>
      </c>
      <c r="D562" s="4">
        <v>0</v>
      </c>
      <c r="E562" s="3">
        <v>237466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3">
        <v>1800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3">
        <v>1136</v>
      </c>
      <c r="W562" s="3">
        <v>7680</v>
      </c>
      <c r="X562" s="4">
        <v>0</v>
      </c>
      <c r="Y562" s="4">
        <v>0</v>
      </c>
      <c r="Z562" s="3">
        <v>8820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3">
        <v>2010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3">
        <v>1024</v>
      </c>
      <c r="BU562" s="4">
        <v>0</v>
      </c>
      <c r="BV562" s="4">
        <v>0</v>
      </c>
      <c r="BW562" s="4">
        <v>0</v>
      </c>
      <c r="BX562" s="4">
        <v>0</v>
      </c>
    </row>
    <row r="563" spans="1:76" x14ac:dyDescent="0.25">
      <c r="A563" s="2">
        <v>44834</v>
      </c>
      <c r="B563" t="s">
        <v>1119</v>
      </c>
      <c r="C563" t="s">
        <v>1120</v>
      </c>
      <c r="D563" s="3">
        <v>82435</v>
      </c>
      <c r="E563" s="3">
        <v>567997</v>
      </c>
      <c r="F563" s="3">
        <v>613658.69999999995</v>
      </c>
      <c r="G563" s="3">
        <v>51313.99</v>
      </c>
      <c r="H563" s="3">
        <v>130894.82</v>
      </c>
      <c r="I563" s="3">
        <v>172914</v>
      </c>
      <c r="J563" s="3">
        <v>284096.5</v>
      </c>
      <c r="K563" s="3">
        <v>34513</v>
      </c>
      <c r="L563" s="3">
        <v>109929</v>
      </c>
      <c r="M563" s="3">
        <v>21594</v>
      </c>
      <c r="N563" s="3">
        <v>4950</v>
      </c>
      <c r="O563" s="3">
        <v>30030</v>
      </c>
      <c r="P563" s="3">
        <v>720</v>
      </c>
      <c r="Q563" s="4">
        <v>0</v>
      </c>
      <c r="R563" s="3">
        <v>53515</v>
      </c>
      <c r="S563" s="3">
        <v>7710</v>
      </c>
      <c r="T563" s="4">
        <v>0</v>
      </c>
      <c r="U563" s="3">
        <v>353670</v>
      </c>
      <c r="V563" s="3">
        <v>23760</v>
      </c>
      <c r="W563" s="3">
        <v>126211.33</v>
      </c>
      <c r="X563" s="4">
        <v>0</v>
      </c>
      <c r="Y563" s="3">
        <v>107629.44</v>
      </c>
      <c r="Z563" s="3">
        <v>94274</v>
      </c>
      <c r="AA563" s="3">
        <v>34485</v>
      </c>
      <c r="AB563" s="3">
        <v>96722</v>
      </c>
      <c r="AC563" s="3">
        <v>10881</v>
      </c>
      <c r="AD563" s="4">
        <v>0</v>
      </c>
      <c r="AE563" s="3">
        <v>152557</v>
      </c>
      <c r="AF563" s="3">
        <v>76392.800000000003</v>
      </c>
      <c r="AG563" s="3">
        <v>114696</v>
      </c>
      <c r="AH563" s="3">
        <v>1928</v>
      </c>
      <c r="AI563" s="3">
        <v>1620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3">
        <v>9842</v>
      </c>
      <c r="AQ563" s="3">
        <v>1392</v>
      </c>
      <c r="AR563" s="4">
        <v>0</v>
      </c>
      <c r="AS563" s="4">
        <v>0</v>
      </c>
      <c r="AT563" s="3">
        <v>3600</v>
      </c>
      <c r="AU563" s="3">
        <v>3440</v>
      </c>
      <c r="AV563" s="3">
        <v>137257</v>
      </c>
      <c r="AW563" s="3">
        <v>21280.720000000001</v>
      </c>
      <c r="AX563" s="4">
        <v>0</v>
      </c>
      <c r="AY563" s="3">
        <v>48250</v>
      </c>
      <c r="AZ563" s="3">
        <v>2400</v>
      </c>
      <c r="BA563" s="3">
        <v>39478</v>
      </c>
      <c r="BB563" s="3">
        <v>16650</v>
      </c>
      <c r="BC563" s="3">
        <v>56752</v>
      </c>
      <c r="BD563" s="3">
        <v>87783.78</v>
      </c>
      <c r="BE563" s="4">
        <v>0</v>
      </c>
      <c r="BF563" s="4">
        <v>0</v>
      </c>
      <c r="BG563" s="3">
        <v>15165</v>
      </c>
      <c r="BH563" s="4">
        <v>0</v>
      </c>
      <c r="BI563" s="4">
        <v>0</v>
      </c>
      <c r="BJ563" s="3">
        <v>15656</v>
      </c>
      <c r="BK563" s="3">
        <v>42600</v>
      </c>
      <c r="BL563" s="3">
        <v>440547.18</v>
      </c>
      <c r="BM563" s="3">
        <v>97116</v>
      </c>
      <c r="BN563" s="3">
        <v>47845.8</v>
      </c>
      <c r="BO563" s="3">
        <v>120670</v>
      </c>
      <c r="BP563" s="3">
        <v>89094</v>
      </c>
      <c r="BQ563" s="3">
        <v>13405.5</v>
      </c>
      <c r="BR563" s="3">
        <v>62087.44</v>
      </c>
      <c r="BS563" s="3">
        <v>4028</v>
      </c>
      <c r="BT563" s="3">
        <v>25534</v>
      </c>
      <c r="BU563" s="3">
        <v>10835</v>
      </c>
      <c r="BV563" s="3">
        <v>30932</v>
      </c>
      <c r="BW563" s="4">
        <v>0</v>
      </c>
      <c r="BX563" s="3">
        <v>45296</v>
      </c>
    </row>
    <row r="564" spans="1:76" x14ac:dyDescent="0.25">
      <c r="A564" s="2">
        <v>44834</v>
      </c>
      <c r="B564" t="s">
        <v>1121</v>
      </c>
      <c r="C564" t="s">
        <v>1122</v>
      </c>
      <c r="D564" s="3">
        <v>8509677.7599999998</v>
      </c>
      <c r="E564" s="3">
        <v>6216081.6799999997</v>
      </c>
      <c r="F564" s="3">
        <v>8250991.9199999999</v>
      </c>
      <c r="G564" s="3">
        <v>4632824.67</v>
      </c>
      <c r="H564" s="3">
        <v>5564653.5300000003</v>
      </c>
      <c r="I564" s="3">
        <v>3230245.17</v>
      </c>
      <c r="J564" s="3">
        <v>3642547</v>
      </c>
      <c r="K564" s="3">
        <v>3781837.15</v>
      </c>
      <c r="L564" s="3">
        <v>1212960.99</v>
      </c>
      <c r="M564" s="3">
        <v>3207640.55</v>
      </c>
      <c r="N564" s="3">
        <v>1915394.08</v>
      </c>
      <c r="O564" s="3">
        <v>695632.22</v>
      </c>
      <c r="P564" s="3">
        <v>1897278.79</v>
      </c>
      <c r="Q564" s="3">
        <v>681165.96</v>
      </c>
      <c r="R564" s="3">
        <v>7033675.1699999999</v>
      </c>
      <c r="S564" s="3">
        <v>551549.31000000006</v>
      </c>
      <c r="T564" s="3">
        <v>1445247.49</v>
      </c>
      <c r="U564" s="3">
        <v>2817659.69</v>
      </c>
      <c r="V564" s="3">
        <v>1635660.61</v>
      </c>
      <c r="W564" s="3">
        <v>192243.6</v>
      </c>
      <c r="X564" s="3">
        <v>675711.47</v>
      </c>
      <c r="Y564" s="3">
        <v>699254.85</v>
      </c>
      <c r="Z564" s="3">
        <v>2782543.6</v>
      </c>
      <c r="AA564" s="3">
        <v>902251.9</v>
      </c>
      <c r="AB564" s="3">
        <v>2491914.52</v>
      </c>
      <c r="AC564" s="3">
        <v>473488.52</v>
      </c>
      <c r="AD564" s="3">
        <v>424300.55</v>
      </c>
      <c r="AE564" s="3">
        <v>1272268.6599999999</v>
      </c>
      <c r="AF564" s="3">
        <v>618194.75</v>
      </c>
      <c r="AG564" s="3">
        <v>503601.44</v>
      </c>
      <c r="AH564" s="3">
        <v>260175.41</v>
      </c>
      <c r="AI564" s="3">
        <v>232027.2</v>
      </c>
      <c r="AJ564" s="3">
        <v>174407.5</v>
      </c>
      <c r="AK564" s="3">
        <v>716724</v>
      </c>
      <c r="AL564" s="3">
        <v>487132.84</v>
      </c>
      <c r="AM564" s="3">
        <v>682108.33</v>
      </c>
      <c r="AN564" s="3">
        <v>1011797</v>
      </c>
      <c r="AO564" s="3">
        <v>242671.2</v>
      </c>
      <c r="AP564" s="3">
        <v>457534.78</v>
      </c>
      <c r="AQ564" s="3">
        <v>356362.75</v>
      </c>
      <c r="AR564" s="3">
        <v>312641.15999999997</v>
      </c>
      <c r="AS564" s="3">
        <v>481851</v>
      </c>
      <c r="AT564" s="3">
        <v>399166</v>
      </c>
      <c r="AU564" s="3">
        <v>280315.40000000002</v>
      </c>
      <c r="AV564" s="3">
        <v>78662</v>
      </c>
      <c r="AW564" s="3">
        <v>861093.5</v>
      </c>
      <c r="AX564" s="3">
        <v>1020972</v>
      </c>
      <c r="AY564" s="3">
        <v>1134119.1599999999</v>
      </c>
      <c r="AZ564" s="3">
        <v>437156.43</v>
      </c>
      <c r="BA564" s="3">
        <v>1230382.3400000001</v>
      </c>
      <c r="BB564" s="3">
        <v>999904.06</v>
      </c>
      <c r="BC564" s="3">
        <v>704603.13</v>
      </c>
      <c r="BD564" s="3">
        <v>858222.42</v>
      </c>
      <c r="BE564" s="3">
        <v>358740.57</v>
      </c>
      <c r="BF564" s="3">
        <v>202910.96</v>
      </c>
      <c r="BG564" s="3">
        <v>219901.4</v>
      </c>
      <c r="BH564" s="3">
        <v>952983.03</v>
      </c>
      <c r="BI564" s="3">
        <v>550883.69999999995</v>
      </c>
      <c r="BJ564" s="3">
        <v>331318</v>
      </c>
      <c r="BK564" s="3">
        <v>582051.76</v>
      </c>
      <c r="BL564" s="3">
        <v>618400</v>
      </c>
      <c r="BM564" s="3">
        <v>904449.62</v>
      </c>
      <c r="BN564" s="3">
        <v>1421431.5</v>
      </c>
      <c r="BO564" s="3">
        <v>268727.26</v>
      </c>
      <c r="BP564" s="3">
        <v>312531.49</v>
      </c>
      <c r="BQ564" s="3">
        <v>437585.5</v>
      </c>
      <c r="BR564" s="3">
        <v>145896.70000000001</v>
      </c>
      <c r="BS564" s="3">
        <v>980303.57</v>
      </c>
      <c r="BT564" s="3">
        <v>400003.4</v>
      </c>
      <c r="BU564" s="3">
        <v>740554.73</v>
      </c>
      <c r="BV564" s="3">
        <v>737935.88</v>
      </c>
      <c r="BW564" s="3">
        <v>324226.95</v>
      </c>
      <c r="BX564" s="3">
        <v>236320.7</v>
      </c>
    </row>
    <row r="565" spans="1:76" x14ac:dyDescent="0.25">
      <c r="A565" s="2">
        <v>44834</v>
      </c>
      <c r="B565" t="s">
        <v>1123</v>
      </c>
      <c r="C565" t="s">
        <v>1124</v>
      </c>
      <c r="D565" s="4">
        <v>0</v>
      </c>
      <c r="E565" s="4">
        <v>0</v>
      </c>
      <c r="F565" s="3">
        <v>391270</v>
      </c>
      <c r="G565" s="4">
        <v>0</v>
      </c>
      <c r="H565" s="3">
        <v>2332.6</v>
      </c>
      <c r="I565" s="3">
        <v>184580</v>
      </c>
      <c r="J565" s="3">
        <v>21540</v>
      </c>
      <c r="K565" s="3">
        <v>332472.49</v>
      </c>
      <c r="L565" s="3">
        <v>96585.8</v>
      </c>
      <c r="M565" s="3">
        <v>99908.5</v>
      </c>
      <c r="N565" s="4">
        <v>0</v>
      </c>
      <c r="O565" s="3">
        <v>66380</v>
      </c>
      <c r="P565" s="3">
        <v>140750</v>
      </c>
      <c r="Q565" s="3">
        <v>63500</v>
      </c>
      <c r="R565" s="3">
        <v>55050</v>
      </c>
      <c r="S565" s="3">
        <v>19105.8</v>
      </c>
      <c r="T565" s="3">
        <v>12288.7</v>
      </c>
      <c r="U565" s="3">
        <v>499100.2</v>
      </c>
      <c r="V565" s="3">
        <v>167600</v>
      </c>
      <c r="W565" s="3">
        <v>34930</v>
      </c>
      <c r="X565" s="3">
        <v>129403.6</v>
      </c>
      <c r="Y565" s="4">
        <v>0</v>
      </c>
      <c r="Z565" s="3">
        <v>5073</v>
      </c>
      <c r="AA565" s="3">
        <v>249156.8</v>
      </c>
      <c r="AB565" s="3">
        <v>108269.19</v>
      </c>
      <c r="AC565" s="3">
        <v>36700</v>
      </c>
      <c r="AD565" s="3">
        <v>30580</v>
      </c>
      <c r="AE565" s="3">
        <v>86144.79</v>
      </c>
      <c r="AF565" s="3">
        <v>8500</v>
      </c>
      <c r="AG565" s="3">
        <v>26400</v>
      </c>
      <c r="AH565" s="3">
        <v>8780</v>
      </c>
      <c r="AI565" s="3">
        <v>7942</v>
      </c>
      <c r="AJ565" s="3">
        <v>60090</v>
      </c>
      <c r="AK565" s="3">
        <v>2740</v>
      </c>
      <c r="AL565" s="3">
        <v>440</v>
      </c>
      <c r="AM565" s="3">
        <v>14227.3</v>
      </c>
      <c r="AN565" s="4">
        <v>0</v>
      </c>
      <c r="AO565" s="4">
        <v>0</v>
      </c>
      <c r="AP565" s="3">
        <v>500</v>
      </c>
      <c r="AQ565" s="3">
        <v>430</v>
      </c>
      <c r="AR565" s="4">
        <v>0</v>
      </c>
      <c r="AS565" s="3">
        <v>27670</v>
      </c>
      <c r="AT565" s="4">
        <v>0</v>
      </c>
      <c r="AU565" s="3">
        <v>18070</v>
      </c>
      <c r="AV565" s="3">
        <v>13120</v>
      </c>
      <c r="AW565" s="3">
        <v>66489</v>
      </c>
      <c r="AX565" s="4">
        <v>0</v>
      </c>
      <c r="AY565" s="4">
        <v>0</v>
      </c>
      <c r="AZ565" s="3">
        <v>6439.8</v>
      </c>
      <c r="BA565" s="3">
        <v>3959</v>
      </c>
      <c r="BB565" s="3">
        <v>59904.93</v>
      </c>
      <c r="BC565" s="3">
        <v>17334</v>
      </c>
      <c r="BD565" s="3">
        <v>9600</v>
      </c>
      <c r="BE565" s="3">
        <v>592780</v>
      </c>
      <c r="BF565" s="3">
        <v>10376</v>
      </c>
      <c r="BG565" s="4">
        <v>0</v>
      </c>
      <c r="BH565" s="4">
        <v>0</v>
      </c>
      <c r="BI565" s="3">
        <v>4220.5</v>
      </c>
      <c r="BJ565" s="4">
        <v>0</v>
      </c>
      <c r="BK565" s="4">
        <v>0</v>
      </c>
      <c r="BL565" s="3">
        <v>20972</v>
      </c>
      <c r="BM565" s="3">
        <v>45980</v>
      </c>
      <c r="BN565" s="4">
        <v>0</v>
      </c>
      <c r="BO565" s="3">
        <v>20163</v>
      </c>
      <c r="BP565" s="3">
        <v>41760.6</v>
      </c>
      <c r="BQ565" s="3">
        <v>20800</v>
      </c>
      <c r="BR565" s="3">
        <v>8500</v>
      </c>
      <c r="BS565" s="4">
        <v>0</v>
      </c>
      <c r="BT565" s="4">
        <v>0</v>
      </c>
      <c r="BU565" s="3">
        <v>46000</v>
      </c>
      <c r="BV565" s="3">
        <v>61341.95</v>
      </c>
      <c r="BW565" s="3">
        <v>13747</v>
      </c>
      <c r="BX565" s="3">
        <v>32010</v>
      </c>
    </row>
    <row r="566" spans="1:76" x14ac:dyDescent="0.25">
      <c r="A566" s="2">
        <v>44834</v>
      </c>
      <c r="B566" t="s">
        <v>1125</v>
      </c>
      <c r="C566" t="s">
        <v>1126</v>
      </c>
      <c r="D566" s="3">
        <v>3602752.61</v>
      </c>
      <c r="E566" s="3">
        <v>1718402.92</v>
      </c>
      <c r="F566" s="3">
        <v>5435723.7999999998</v>
      </c>
      <c r="G566" s="3">
        <v>3471329.7</v>
      </c>
      <c r="H566" s="3">
        <v>2264884.62</v>
      </c>
      <c r="I566" s="3">
        <v>914647.1</v>
      </c>
      <c r="J566" s="3">
        <v>2023820</v>
      </c>
      <c r="K566" s="3">
        <v>392049.2</v>
      </c>
      <c r="L566" s="3">
        <v>119391.13</v>
      </c>
      <c r="M566" s="3">
        <v>561434.66</v>
      </c>
      <c r="N566" s="3">
        <v>306753.08</v>
      </c>
      <c r="O566" s="3">
        <v>52136</v>
      </c>
      <c r="P566" s="3">
        <v>525121.14</v>
      </c>
      <c r="Q566" s="3">
        <v>221797</v>
      </c>
      <c r="R566" s="3">
        <v>1029729.75</v>
      </c>
      <c r="S566" s="3">
        <v>56850.17</v>
      </c>
      <c r="T566" s="3">
        <v>55836.88</v>
      </c>
      <c r="U566" s="3">
        <v>444210.1</v>
      </c>
      <c r="V566" s="3">
        <v>297161.95</v>
      </c>
      <c r="W566" s="3">
        <v>36011.620000000003</v>
      </c>
      <c r="X566" s="3">
        <v>203116.98</v>
      </c>
      <c r="Y566" s="3">
        <v>67968.649999999994</v>
      </c>
      <c r="Z566" s="3">
        <v>788324.32</v>
      </c>
      <c r="AA566" s="3">
        <v>563190.31000000006</v>
      </c>
      <c r="AB566" s="3">
        <v>352077.25</v>
      </c>
      <c r="AC566" s="3">
        <v>114718</v>
      </c>
      <c r="AD566" s="3">
        <v>127623.22</v>
      </c>
      <c r="AE566" s="3">
        <v>353144.92</v>
      </c>
      <c r="AF566" s="3">
        <v>106151.66</v>
      </c>
      <c r="AG566" s="3">
        <v>123320.5</v>
      </c>
      <c r="AH566" s="3">
        <v>70730</v>
      </c>
      <c r="AI566" s="3">
        <v>144786</v>
      </c>
      <c r="AJ566" s="3">
        <v>89786</v>
      </c>
      <c r="AK566" s="3">
        <v>124565.5</v>
      </c>
      <c r="AL566" s="3">
        <v>109611</v>
      </c>
      <c r="AM566" s="3">
        <v>184366</v>
      </c>
      <c r="AN566" s="3">
        <v>246131.3</v>
      </c>
      <c r="AO566" s="3">
        <v>127388</v>
      </c>
      <c r="AP566" s="3">
        <v>156860.6</v>
      </c>
      <c r="AQ566" s="3">
        <v>136688</v>
      </c>
      <c r="AR566" s="3">
        <v>153294.5</v>
      </c>
      <c r="AS566" s="3">
        <v>148458</v>
      </c>
      <c r="AT566" s="3">
        <v>145441</v>
      </c>
      <c r="AU566" s="3">
        <v>105974</v>
      </c>
      <c r="AV566" s="3">
        <v>36760</v>
      </c>
      <c r="AW566" s="3">
        <v>218205.4</v>
      </c>
      <c r="AX566" s="3">
        <v>290924.71000000002</v>
      </c>
      <c r="AY566" s="3">
        <v>161134.78</v>
      </c>
      <c r="AZ566" s="3">
        <v>191306.15</v>
      </c>
      <c r="BA566" s="3">
        <v>463564.01</v>
      </c>
      <c r="BB566" s="3">
        <v>85698.02</v>
      </c>
      <c r="BC566" s="3">
        <v>338170.83</v>
      </c>
      <c r="BD566" s="3">
        <v>252372.4</v>
      </c>
      <c r="BE566" s="3">
        <v>68506.679999999993</v>
      </c>
      <c r="BF566" s="3">
        <v>704</v>
      </c>
      <c r="BG566" s="3">
        <v>169740</v>
      </c>
      <c r="BH566" s="3">
        <v>86701.7</v>
      </c>
      <c r="BI566" s="3">
        <v>11454.95</v>
      </c>
      <c r="BJ566" s="3">
        <v>138355.45000000001</v>
      </c>
      <c r="BK566" s="3">
        <v>173590</v>
      </c>
      <c r="BL566" s="3">
        <v>194501.73</v>
      </c>
      <c r="BM566" s="3">
        <v>92601.42</v>
      </c>
      <c r="BN566" s="3">
        <v>1039310.83</v>
      </c>
      <c r="BO566" s="3">
        <v>99986.11</v>
      </c>
      <c r="BP566" s="3">
        <v>24920.75</v>
      </c>
      <c r="BQ566" s="3">
        <v>113407</v>
      </c>
      <c r="BR566" s="3">
        <v>57853.16</v>
      </c>
      <c r="BS566" s="3">
        <v>124535.03</v>
      </c>
      <c r="BT566" s="3">
        <v>9273</v>
      </c>
      <c r="BU566" s="4">
        <v>0</v>
      </c>
      <c r="BV566" s="3">
        <v>60002.55</v>
      </c>
      <c r="BW566" s="3">
        <v>133982.70000000001</v>
      </c>
      <c r="BX566" s="3">
        <v>22917.5</v>
      </c>
    </row>
    <row r="567" spans="1:76" x14ac:dyDescent="0.25">
      <c r="A567" s="2">
        <v>44834</v>
      </c>
      <c r="B567" t="s">
        <v>1127</v>
      </c>
      <c r="C567" t="s">
        <v>1128</v>
      </c>
      <c r="D567" s="3">
        <v>4600</v>
      </c>
      <c r="E567" s="3">
        <v>650</v>
      </c>
      <c r="F567" s="4">
        <v>0</v>
      </c>
      <c r="G567" s="3">
        <v>27250</v>
      </c>
      <c r="H567" s="3">
        <v>1532110.27</v>
      </c>
      <c r="I567" s="3">
        <v>75920</v>
      </c>
      <c r="J567" s="3">
        <v>114432</v>
      </c>
      <c r="K567" s="3">
        <v>16922</v>
      </c>
      <c r="L567" s="3">
        <v>2450</v>
      </c>
      <c r="M567" s="3">
        <v>63702.43</v>
      </c>
      <c r="N567" s="4">
        <v>0</v>
      </c>
      <c r="O567" s="3">
        <v>79262.25</v>
      </c>
      <c r="P567" s="3">
        <v>3400</v>
      </c>
      <c r="Q567" s="4">
        <v>0</v>
      </c>
      <c r="R567" s="3">
        <v>78736.160000000003</v>
      </c>
      <c r="S567" s="4">
        <v>0</v>
      </c>
      <c r="T567" s="3">
        <v>700</v>
      </c>
      <c r="U567" s="3">
        <v>1850</v>
      </c>
      <c r="V567" s="3">
        <v>51560.09</v>
      </c>
      <c r="W567" s="3">
        <v>5030</v>
      </c>
      <c r="X567" s="3">
        <v>2158</v>
      </c>
      <c r="Y567" s="3">
        <v>78900</v>
      </c>
      <c r="Z567" s="4">
        <v>0</v>
      </c>
      <c r="AA567" s="3">
        <v>3498</v>
      </c>
      <c r="AB567" s="3">
        <v>1765.5</v>
      </c>
      <c r="AC567" s="4">
        <v>0</v>
      </c>
      <c r="AD567" s="3">
        <v>39140</v>
      </c>
      <c r="AE567" s="4">
        <v>0</v>
      </c>
      <c r="AF567" s="4">
        <v>0</v>
      </c>
      <c r="AG567" s="4">
        <v>0</v>
      </c>
      <c r="AH567" s="4">
        <v>0</v>
      </c>
      <c r="AI567" s="3">
        <v>5850</v>
      </c>
      <c r="AJ567" s="4">
        <v>0</v>
      </c>
      <c r="AK567" s="4">
        <v>0</v>
      </c>
      <c r="AL567" s="4">
        <v>0</v>
      </c>
      <c r="AM567" s="3">
        <v>300</v>
      </c>
      <c r="AN567" s="3">
        <v>10345</v>
      </c>
      <c r="AO567" s="3">
        <v>6200</v>
      </c>
      <c r="AP567" s="3">
        <v>1700</v>
      </c>
      <c r="AQ567" s="3">
        <v>12600</v>
      </c>
      <c r="AR567" s="4">
        <v>0</v>
      </c>
      <c r="AS567" s="3">
        <v>11900</v>
      </c>
      <c r="AT567" s="3">
        <v>8255</v>
      </c>
      <c r="AU567" s="3">
        <v>4518</v>
      </c>
      <c r="AV567" s="4">
        <v>0</v>
      </c>
      <c r="AW567" s="4">
        <v>0</v>
      </c>
      <c r="AX567" s="4">
        <v>0</v>
      </c>
      <c r="AY567" s="3">
        <v>5550</v>
      </c>
      <c r="AZ567" s="3">
        <v>15550</v>
      </c>
      <c r="BA567" s="4">
        <v>0</v>
      </c>
      <c r="BB567" s="3">
        <v>5114.6000000000004</v>
      </c>
      <c r="BC567" s="3">
        <v>40070</v>
      </c>
      <c r="BD567" s="3">
        <v>449170</v>
      </c>
      <c r="BE567" s="4">
        <v>0</v>
      </c>
      <c r="BF567" s="3">
        <v>17800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3">
        <v>127854.6</v>
      </c>
      <c r="BM567" s="3">
        <v>690</v>
      </c>
      <c r="BN567" s="3">
        <v>30930</v>
      </c>
      <c r="BO567" s="3">
        <v>14600</v>
      </c>
      <c r="BP567" s="4">
        <v>0</v>
      </c>
      <c r="BQ567" s="3">
        <v>3380</v>
      </c>
      <c r="BR567" s="3">
        <v>5142</v>
      </c>
      <c r="BS567" s="3">
        <v>50668.75</v>
      </c>
      <c r="BT567" s="3">
        <v>1500</v>
      </c>
      <c r="BU567" s="3">
        <v>18345</v>
      </c>
      <c r="BV567" s="3">
        <v>1980</v>
      </c>
      <c r="BW567" s="3">
        <v>1980</v>
      </c>
      <c r="BX567" s="4">
        <v>0</v>
      </c>
    </row>
    <row r="568" spans="1:76" x14ac:dyDescent="0.25">
      <c r="A568" s="2">
        <v>44834</v>
      </c>
      <c r="B568" t="s">
        <v>1129</v>
      </c>
      <c r="C568" t="s">
        <v>1130</v>
      </c>
      <c r="D568" s="3">
        <v>9128524.1899999995</v>
      </c>
      <c r="E568" s="3">
        <v>562491.1</v>
      </c>
      <c r="F568" s="3">
        <v>1342481</v>
      </c>
      <c r="G568" s="3">
        <v>1806086.3</v>
      </c>
      <c r="H568" s="3">
        <v>5790484.9400000004</v>
      </c>
      <c r="I568" s="3">
        <v>1507627.5</v>
      </c>
      <c r="J568" s="3">
        <v>5861261.5999999996</v>
      </c>
      <c r="K568" s="3">
        <v>863496</v>
      </c>
      <c r="L568" s="3">
        <v>455373.99</v>
      </c>
      <c r="M568" s="3">
        <v>787270.05</v>
      </c>
      <c r="N568" s="3">
        <v>1867115.29</v>
      </c>
      <c r="O568" s="3">
        <v>862543.79</v>
      </c>
      <c r="P568" s="3">
        <v>2691584.5</v>
      </c>
      <c r="Q568" s="3">
        <v>1073501</v>
      </c>
      <c r="R568" s="3">
        <v>4031807.56</v>
      </c>
      <c r="S568" s="3">
        <v>476200</v>
      </c>
      <c r="T568" s="3">
        <v>1012471.5</v>
      </c>
      <c r="U568" s="3">
        <v>4729783.75</v>
      </c>
      <c r="V568" s="3">
        <v>1987560.45</v>
      </c>
      <c r="W568" s="3">
        <v>143270</v>
      </c>
      <c r="X568" s="3">
        <v>723878.8</v>
      </c>
      <c r="Y568" s="3">
        <v>1053510</v>
      </c>
      <c r="Z568" s="3">
        <v>5212880</v>
      </c>
      <c r="AA568" s="3">
        <v>497171.89</v>
      </c>
      <c r="AB568" s="3">
        <v>317467.05</v>
      </c>
      <c r="AC568" s="3">
        <v>427422.42</v>
      </c>
      <c r="AD568" s="3">
        <v>476020</v>
      </c>
      <c r="AE568" s="3">
        <v>624158.15</v>
      </c>
      <c r="AF568" s="3">
        <v>325990</v>
      </c>
      <c r="AG568" s="3">
        <v>504544</v>
      </c>
      <c r="AH568" s="3">
        <v>250599</v>
      </c>
      <c r="AI568" s="3">
        <v>274408</v>
      </c>
      <c r="AJ568" s="3">
        <v>191753</v>
      </c>
      <c r="AK568" s="3">
        <v>398075.01</v>
      </c>
      <c r="AL568" s="3">
        <v>394890</v>
      </c>
      <c r="AM568" s="3">
        <v>247470</v>
      </c>
      <c r="AN568" s="3">
        <v>869760</v>
      </c>
      <c r="AO568" s="3">
        <v>402700.7</v>
      </c>
      <c r="AP568" s="3">
        <v>266725</v>
      </c>
      <c r="AQ568" s="3">
        <v>440966</v>
      </c>
      <c r="AR568" s="3">
        <v>284935</v>
      </c>
      <c r="AS568" s="3">
        <v>158305</v>
      </c>
      <c r="AT568" s="3">
        <v>297115</v>
      </c>
      <c r="AU568" s="3">
        <v>153365.5</v>
      </c>
      <c r="AV568" s="3">
        <v>146260</v>
      </c>
      <c r="AW568" s="3">
        <v>710460.8</v>
      </c>
      <c r="AX568" s="3">
        <v>574880</v>
      </c>
      <c r="AY568" s="3">
        <v>400672.2</v>
      </c>
      <c r="AZ568" s="3">
        <v>649185</v>
      </c>
      <c r="BA568" s="3">
        <v>840629.8</v>
      </c>
      <c r="BB568" s="3">
        <v>239103</v>
      </c>
      <c r="BC568" s="3">
        <v>301573.45</v>
      </c>
      <c r="BD568" s="3">
        <v>308600</v>
      </c>
      <c r="BE568" s="3">
        <v>240566.2</v>
      </c>
      <c r="BF568" s="3">
        <v>201860.39</v>
      </c>
      <c r="BG568" s="3">
        <v>465920</v>
      </c>
      <c r="BH568" s="3">
        <v>872212</v>
      </c>
      <c r="BI568" s="3">
        <v>191700.5</v>
      </c>
      <c r="BJ568" s="3">
        <v>160709.5</v>
      </c>
      <c r="BK568" s="3">
        <v>177830</v>
      </c>
      <c r="BL568" s="3">
        <v>96275</v>
      </c>
      <c r="BM568" s="3">
        <v>388561</v>
      </c>
      <c r="BN568" s="3">
        <v>1685160</v>
      </c>
      <c r="BO568" s="3">
        <v>244555</v>
      </c>
      <c r="BP568" s="3">
        <v>114640</v>
      </c>
      <c r="BQ568" s="3">
        <v>438190</v>
      </c>
      <c r="BR568" s="3">
        <v>207917.9</v>
      </c>
      <c r="BS568" s="3">
        <v>573580</v>
      </c>
      <c r="BT568" s="3">
        <v>510690.1</v>
      </c>
      <c r="BU568" s="3">
        <v>184603.15</v>
      </c>
      <c r="BV568" s="3">
        <v>162595</v>
      </c>
      <c r="BW568" s="3">
        <v>299044</v>
      </c>
      <c r="BX568" s="3">
        <v>123024.5</v>
      </c>
    </row>
    <row r="569" spans="1:76" x14ac:dyDescent="0.25">
      <c r="A569" s="2">
        <v>44834</v>
      </c>
      <c r="B569" t="s">
        <v>1131</v>
      </c>
      <c r="C569" t="s">
        <v>1132</v>
      </c>
      <c r="D569" s="3">
        <v>17616506.239999998</v>
      </c>
      <c r="E569" s="3">
        <v>9435982.8599999994</v>
      </c>
      <c r="F569" s="3">
        <v>12843023.640000001</v>
      </c>
      <c r="G569" s="3">
        <v>6182999.6799999997</v>
      </c>
      <c r="H569" s="3">
        <v>8118569.5899999999</v>
      </c>
      <c r="I569" s="3">
        <v>4393086.38</v>
      </c>
      <c r="J569" s="3">
        <v>4602323.8600000003</v>
      </c>
      <c r="K569" s="3">
        <v>5907042.0099999998</v>
      </c>
      <c r="L569" s="3">
        <v>2486543.25</v>
      </c>
      <c r="M569" s="3">
        <v>5380457.7199999997</v>
      </c>
      <c r="N569" s="3">
        <v>1782087.4</v>
      </c>
      <c r="O569" s="3">
        <v>1302456.68</v>
      </c>
      <c r="P569" s="3">
        <v>2333277.58</v>
      </c>
      <c r="Q569" s="3">
        <v>1292290.6299999999</v>
      </c>
      <c r="R569" s="3">
        <v>7565767.0800000001</v>
      </c>
      <c r="S569" s="3">
        <v>522392.03</v>
      </c>
      <c r="T569" s="3">
        <v>1657888.55</v>
      </c>
      <c r="U569" s="3">
        <v>5289772.7300000004</v>
      </c>
      <c r="V569" s="3">
        <v>1940732.65</v>
      </c>
      <c r="W569" s="3">
        <v>187715.4</v>
      </c>
      <c r="X569" s="3">
        <v>502425.46</v>
      </c>
      <c r="Y569" s="3">
        <v>1053448.3899999999</v>
      </c>
      <c r="Z569" s="3">
        <v>8498037.9000000004</v>
      </c>
      <c r="AA569" s="3">
        <v>952210.86</v>
      </c>
      <c r="AB569" s="3">
        <v>4871068.29</v>
      </c>
      <c r="AC569" s="3">
        <v>1236940.96</v>
      </c>
      <c r="AD569" s="3">
        <v>1178254.3600000001</v>
      </c>
      <c r="AE569" s="3">
        <v>1483740.84</v>
      </c>
      <c r="AF569" s="3">
        <v>649574.26</v>
      </c>
      <c r="AG569" s="3">
        <v>710912.4</v>
      </c>
      <c r="AH569" s="3">
        <v>411587.49</v>
      </c>
      <c r="AI569" s="3">
        <v>795930.3</v>
      </c>
      <c r="AJ569" s="3">
        <v>233249.31</v>
      </c>
      <c r="AK569" s="3">
        <v>986513.04</v>
      </c>
      <c r="AL569" s="3">
        <v>561467.77</v>
      </c>
      <c r="AM569" s="3">
        <v>508687.99</v>
      </c>
      <c r="AN569" s="3">
        <v>1836646</v>
      </c>
      <c r="AO569" s="3">
        <v>1147092.8899999999</v>
      </c>
      <c r="AP569" s="3">
        <v>561641.15</v>
      </c>
      <c r="AQ569" s="3">
        <v>711066</v>
      </c>
      <c r="AR569" s="3">
        <v>598942.25</v>
      </c>
      <c r="AS569" s="3">
        <v>657883.5</v>
      </c>
      <c r="AT569" s="3">
        <v>531641</v>
      </c>
      <c r="AU569" s="3">
        <v>485125.36</v>
      </c>
      <c r="AV569" s="3">
        <v>164621.79999999999</v>
      </c>
      <c r="AW569" s="3">
        <v>534281.56999999995</v>
      </c>
      <c r="AX569" s="3">
        <v>2298374.13</v>
      </c>
      <c r="AY569" s="3">
        <v>2140458.9900000002</v>
      </c>
      <c r="AZ569" s="3">
        <v>743938.56000000006</v>
      </c>
      <c r="BA569" s="3">
        <v>1230744.8600000001</v>
      </c>
      <c r="BB569" s="3">
        <v>849709.87</v>
      </c>
      <c r="BC569" s="3">
        <v>1859935.55</v>
      </c>
      <c r="BD569" s="3">
        <v>1532690.97</v>
      </c>
      <c r="BE569" s="3">
        <v>917203.55</v>
      </c>
      <c r="BF569" s="3">
        <v>304218.18</v>
      </c>
      <c r="BG569" s="3">
        <v>671788</v>
      </c>
      <c r="BH569" s="3">
        <v>1053917.1499999999</v>
      </c>
      <c r="BI569" s="3">
        <v>786816.95</v>
      </c>
      <c r="BJ569" s="3">
        <v>643769.9</v>
      </c>
      <c r="BK569" s="3">
        <v>775344.28</v>
      </c>
      <c r="BL569" s="3">
        <v>1164388.48</v>
      </c>
      <c r="BM569" s="3">
        <v>1370887.49</v>
      </c>
      <c r="BN569" s="3">
        <v>4079208.98</v>
      </c>
      <c r="BO569" s="3">
        <v>287200.27</v>
      </c>
      <c r="BP569" s="3">
        <v>324546.81</v>
      </c>
      <c r="BQ569" s="3">
        <v>411667.20000000001</v>
      </c>
      <c r="BR569" s="3">
        <v>2019050.56</v>
      </c>
      <c r="BS569" s="3">
        <v>1549233.83</v>
      </c>
      <c r="BT569" s="3">
        <v>1057709.53</v>
      </c>
      <c r="BU569" s="3">
        <v>1354786.43</v>
      </c>
      <c r="BV569" s="3">
        <v>874584.33</v>
      </c>
      <c r="BW569" s="3">
        <v>625810.36</v>
      </c>
      <c r="BX569" s="3">
        <v>183950.79</v>
      </c>
    </row>
    <row r="570" spans="1:76" x14ac:dyDescent="0.25">
      <c r="A570" s="2">
        <v>44834</v>
      </c>
      <c r="B570" t="s">
        <v>1133</v>
      </c>
      <c r="C570" t="s">
        <v>1134</v>
      </c>
      <c r="D570" s="3">
        <v>1763675.48</v>
      </c>
      <c r="E570" s="3">
        <v>1129960.3899999999</v>
      </c>
      <c r="F570" s="3">
        <v>2693682.42</v>
      </c>
      <c r="G570" s="3">
        <v>1905532</v>
      </c>
      <c r="H570" s="3">
        <v>3480698.67</v>
      </c>
      <c r="I570" s="3">
        <v>1191834</v>
      </c>
      <c r="J570" s="3">
        <v>1510459.86</v>
      </c>
      <c r="K570" s="4">
        <v>0</v>
      </c>
      <c r="L570" s="3">
        <v>276987.73</v>
      </c>
      <c r="M570" s="3">
        <v>595097.27</v>
      </c>
      <c r="N570" s="3">
        <v>362769.68</v>
      </c>
      <c r="O570" s="3">
        <v>125398.65</v>
      </c>
      <c r="P570" s="3">
        <v>700925.69</v>
      </c>
      <c r="Q570" s="4">
        <v>0</v>
      </c>
      <c r="R570" s="3">
        <v>817812.46</v>
      </c>
      <c r="S570" s="3">
        <v>41363.46</v>
      </c>
      <c r="T570" s="3">
        <v>29237.75</v>
      </c>
      <c r="U570" s="3">
        <v>747803.88</v>
      </c>
      <c r="V570" s="3">
        <v>297993.96999999997</v>
      </c>
      <c r="W570" s="3">
        <v>104496.92</v>
      </c>
      <c r="X570" s="3">
        <v>149142.74</v>
      </c>
      <c r="Y570" s="3">
        <v>122029.22</v>
      </c>
      <c r="Z570" s="3">
        <v>139114.15</v>
      </c>
      <c r="AA570" s="3">
        <v>403638.48</v>
      </c>
      <c r="AB570" s="3">
        <v>503663.72</v>
      </c>
      <c r="AC570" s="3">
        <v>108096.66</v>
      </c>
      <c r="AD570" s="3">
        <v>1367583.14</v>
      </c>
      <c r="AE570" s="3">
        <v>275426.39</v>
      </c>
      <c r="AF570" s="3">
        <v>171990.61</v>
      </c>
      <c r="AG570" s="3">
        <v>672651</v>
      </c>
      <c r="AH570" s="3">
        <v>30908.6</v>
      </c>
      <c r="AI570" s="3">
        <v>50835.5</v>
      </c>
      <c r="AJ570" s="3">
        <v>29104</v>
      </c>
      <c r="AK570" s="3">
        <v>67773</v>
      </c>
      <c r="AL570" s="3">
        <v>49464.5</v>
      </c>
      <c r="AM570" s="3">
        <v>159349.6</v>
      </c>
      <c r="AN570" s="3">
        <v>207160.18</v>
      </c>
      <c r="AO570" s="3">
        <v>15074.2</v>
      </c>
      <c r="AP570" s="3">
        <v>134520.06</v>
      </c>
      <c r="AQ570" s="3">
        <v>15799.85</v>
      </c>
      <c r="AR570" s="4">
        <v>0</v>
      </c>
      <c r="AS570" s="3">
        <v>227930.23</v>
      </c>
      <c r="AT570" s="3">
        <v>46095</v>
      </c>
      <c r="AU570" s="3">
        <v>75178.5</v>
      </c>
      <c r="AV570" s="3">
        <v>2481</v>
      </c>
      <c r="AW570" s="3">
        <v>658079.53</v>
      </c>
      <c r="AX570" s="3">
        <v>649467.81000000006</v>
      </c>
      <c r="AY570" s="3">
        <v>214164.5</v>
      </c>
      <c r="AZ570" s="3">
        <v>181920.1</v>
      </c>
      <c r="BA570" s="3">
        <v>428775.58</v>
      </c>
      <c r="BB570" s="4">
        <v>0</v>
      </c>
      <c r="BC570" s="3">
        <v>76018</v>
      </c>
      <c r="BD570" s="3">
        <v>162391</v>
      </c>
      <c r="BE570" s="3">
        <v>49001</v>
      </c>
      <c r="BF570" s="3">
        <v>175801.5</v>
      </c>
      <c r="BG570" s="3">
        <v>168424</v>
      </c>
      <c r="BH570" s="3">
        <v>29545.45</v>
      </c>
      <c r="BI570" s="3">
        <v>145734.16</v>
      </c>
      <c r="BJ570" s="3">
        <v>105189.5</v>
      </c>
      <c r="BK570" s="3">
        <v>417603</v>
      </c>
      <c r="BL570" s="3">
        <v>127322.94</v>
      </c>
      <c r="BM570" s="3">
        <v>153952.95000000001</v>
      </c>
      <c r="BN570" s="3">
        <v>1100757.5</v>
      </c>
      <c r="BO570" s="3">
        <v>67621.45</v>
      </c>
      <c r="BP570" s="3">
        <v>33502.559999999998</v>
      </c>
      <c r="BQ570" s="3">
        <v>115847.5</v>
      </c>
      <c r="BR570" s="3">
        <v>66499</v>
      </c>
      <c r="BS570" s="3">
        <v>47268.639999999999</v>
      </c>
      <c r="BT570" s="3">
        <v>57916.15</v>
      </c>
      <c r="BU570" s="4">
        <v>0</v>
      </c>
      <c r="BV570" s="3">
        <v>64037.27</v>
      </c>
      <c r="BW570" s="3">
        <v>50588</v>
      </c>
      <c r="BX570" s="3">
        <v>566790.65</v>
      </c>
    </row>
    <row r="571" spans="1:76" x14ac:dyDescent="0.25">
      <c r="A571" s="2">
        <v>44834</v>
      </c>
      <c r="B571" t="s">
        <v>1135</v>
      </c>
      <c r="C571" t="s">
        <v>1136</v>
      </c>
      <c r="D571" s="3">
        <v>23100</v>
      </c>
      <c r="E571" s="3">
        <v>5570705.5800000001</v>
      </c>
      <c r="F571" s="3">
        <v>227748</v>
      </c>
      <c r="G571" s="3">
        <v>10509503.1</v>
      </c>
      <c r="H571" s="3">
        <v>33876.199999999997</v>
      </c>
      <c r="I571" s="3">
        <v>229664.5</v>
      </c>
      <c r="J571" s="3">
        <v>15580048.470000001</v>
      </c>
      <c r="K571" s="3">
        <v>559938.56000000006</v>
      </c>
      <c r="L571" s="3">
        <v>6848.54</v>
      </c>
      <c r="M571" s="3">
        <v>52490</v>
      </c>
      <c r="N571" s="3">
        <v>261889</v>
      </c>
      <c r="O571" s="3">
        <v>139585.78</v>
      </c>
      <c r="P571" s="3">
        <v>181433.54</v>
      </c>
      <c r="Q571" s="3">
        <v>8300</v>
      </c>
      <c r="R571" s="3">
        <v>17050</v>
      </c>
      <c r="S571" s="3">
        <v>61220</v>
      </c>
      <c r="T571" s="3">
        <v>362415.92</v>
      </c>
      <c r="U571" s="4">
        <v>0</v>
      </c>
      <c r="V571" s="4">
        <v>0</v>
      </c>
      <c r="W571" s="3">
        <v>9574</v>
      </c>
      <c r="X571" s="3">
        <v>58837.4</v>
      </c>
      <c r="Y571" s="3">
        <v>62888</v>
      </c>
      <c r="Z571" s="3">
        <v>843493.85</v>
      </c>
      <c r="AA571" s="3">
        <v>28887.200000000001</v>
      </c>
      <c r="AB571" s="3">
        <v>916595.36</v>
      </c>
      <c r="AC571" s="3">
        <v>36147.25</v>
      </c>
      <c r="AD571" s="3">
        <v>97325.57</v>
      </c>
      <c r="AE571" s="3">
        <v>601372.9</v>
      </c>
      <c r="AF571" s="3">
        <v>890136</v>
      </c>
      <c r="AG571" s="3">
        <v>4680</v>
      </c>
      <c r="AH571" s="3">
        <v>16798</v>
      </c>
      <c r="AI571" s="3">
        <v>14785.5</v>
      </c>
      <c r="AJ571" s="3">
        <v>2485</v>
      </c>
      <c r="AK571" s="3">
        <v>62177</v>
      </c>
      <c r="AL571" s="3">
        <v>20450</v>
      </c>
      <c r="AM571" s="3">
        <v>14750</v>
      </c>
      <c r="AN571" s="3">
        <v>4750</v>
      </c>
      <c r="AO571" s="3">
        <v>17060</v>
      </c>
      <c r="AP571" s="3">
        <v>2175.6</v>
      </c>
      <c r="AQ571" s="3">
        <v>26315</v>
      </c>
      <c r="AR571" s="3">
        <v>117405</v>
      </c>
      <c r="AS571" s="3">
        <v>319334</v>
      </c>
      <c r="AT571" s="3">
        <v>224938.5</v>
      </c>
      <c r="AU571" s="3">
        <v>349145.8</v>
      </c>
      <c r="AV571" s="4">
        <v>0</v>
      </c>
      <c r="AW571" s="3">
        <v>678941.69</v>
      </c>
      <c r="AX571" s="3">
        <v>885257.31</v>
      </c>
      <c r="AY571" s="3">
        <v>655809.66</v>
      </c>
      <c r="AZ571" s="4">
        <v>0</v>
      </c>
      <c r="BA571" s="3">
        <v>106100</v>
      </c>
      <c r="BB571" s="3">
        <v>425455.64</v>
      </c>
      <c r="BC571" s="3">
        <v>40920</v>
      </c>
      <c r="BD571" s="3">
        <v>251759.9</v>
      </c>
      <c r="BE571" s="3">
        <v>76232.2</v>
      </c>
      <c r="BF571" s="3">
        <v>9030</v>
      </c>
      <c r="BG571" s="3">
        <v>62518</v>
      </c>
      <c r="BH571" s="3">
        <v>17347</v>
      </c>
      <c r="BI571" s="4">
        <v>0</v>
      </c>
      <c r="BJ571" s="4">
        <v>0</v>
      </c>
      <c r="BK571" s="3">
        <v>15245</v>
      </c>
      <c r="BL571" s="3">
        <v>680991.09</v>
      </c>
      <c r="BM571" s="4">
        <v>0</v>
      </c>
      <c r="BN571" s="3">
        <v>21787.06</v>
      </c>
      <c r="BO571" s="3">
        <v>49902.68</v>
      </c>
      <c r="BP571" s="3">
        <v>7932.1</v>
      </c>
      <c r="BQ571" s="3">
        <v>6180</v>
      </c>
      <c r="BR571" s="3">
        <v>8377</v>
      </c>
      <c r="BS571" s="3">
        <v>18964</v>
      </c>
      <c r="BT571" s="3">
        <v>35395.89</v>
      </c>
      <c r="BU571" s="4">
        <v>0</v>
      </c>
      <c r="BV571" s="3">
        <v>18293</v>
      </c>
      <c r="BW571" s="3">
        <v>89731.95</v>
      </c>
      <c r="BX571" s="3">
        <v>59001</v>
      </c>
    </row>
    <row r="572" spans="1:76" x14ac:dyDescent="0.25">
      <c r="A572" s="2">
        <v>44834</v>
      </c>
      <c r="B572" t="s">
        <v>1137</v>
      </c>
      <c r="C572" t="s">
        <v>1138</v>
      </c>
      <c r="D572" s="4">
        <v>0</v>
      </c>
      <c r="E572" s="4">
        <v>0</v>
      </c>
      <c r="F572" s="4">
        <v>0</v>
      </c>
      <c r="G572" s="3">
        <v>2500000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3">
        <v>174842</v>
      </c>
      <c r="V572" s="4">
        <v>0</v>
      </c>
      <c r="W572" s="4">
        <v>0</v>
      </c>
      <c r="X572" s="4">
        <v>0</v>
      </c>
      <c r="Y572" s="4">
        <v>0</v>
      </c>
      <c r="Z572" s="3">
        <v>2100170.4500000002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</row>
    <row r="573" spans="1:76" x14ac:dyDescent="0.25">
      <c r="A573" s="2">
        <v>44834</v>
      </c>
      <c r="B573" t="s">
        <v>1139</v>
      </c>
      <c r="C573" t="s">
        <v>1140</v>
      </c>
      <c r="D573" s="3">
        <v>31418157.539999999</v>
      </c>
      <c r="E573" s="4">
        <v>0</v>
      </c>
      <c r="F573" s="3">
        <v>1645515</v>
      </c>
      <c r="G573" s="4">
        <v>0</v>
      </c>
      <c r="H573" s="3">
        <v>32256710.969999999</v>
      </c>
      <c r="I573" s="3">
        <v>15635463.119999999</v>
      </c>
      <c r="J573" s="3">
        <v>9681938.0600000005</v>
      </c>
      <c r="K573" s="3">
        <v>1689951.79</v>
      </c>
      <c r="L573" s="3">
        <v>201174</v>
      </c>
      <c r="M573" s="3">
        <v>1438516.27</v>
      </c>
      <c r="N573" s="4">
        <v>0</v>
      </c>
      <c r="O573" s="3">
        <v>3941302.18</v>
      </c>
      <c r="P573" s="3">
        <v>86670</v>
      </c>
      <c r="Q573" s="4">
        <v>0</v>
      </c>
      <c r="R573" s="3">
        <v>307149.24</v>
      </c>
      <c r="S573" s="3">
        <v>785434.57</v>
      </c>
      <c r="T573" s="3">
        <v>257490</v>
      </c>
      <c r="U573" s="3">
        <v>393230</v>
      </c>
      <c r="V573" s="4">
        <v>0</v>
      </c>
      <c r="W573" s="3">
        <v>250000</v>
      </c>
      <c r="X573" s="4">
        <v>0</v>
      </c>
      <c r="Y573" s="3">
        <v>78931.7</v>
      </c>
      <c r="Z573" s="3">
        <v>2383896.0099999998</v>
      </c>
      <c r="AA573" s="3">
        <v>726500</v>
      </c>
      <c r="AB573" s="3">
        <v>13006613.810000001</v>
      </c>
      <c r="AC573" s="3">
        <v>4603676</v>
      </c>
      <c r="AD573" s="3">
        <v>107000</v>
      </c>
      <c r="AE573" s="3">
        <v>498673.5</v>
      </c>
      <c r="AF573" s="4">
        <v>0</v>
      </c>
      <c r="AG573" s="3">
        <v>209876.5</v>
      </c>
      <c r="AH573" s="3">
        <v>40800</v>
      </c>
      <c r="AI573" s="3">
        <v>797528</v>
      </c>
      <c r="AJ573" s="3">
        <v>104216</v>
      </c>
      <c r="AK573" s="3">
        <v>1602056</v>
      </c>
      <c r="AL573" s="4">
        <v>0</v>
      </c>
      <c r="AM573" s="3">
        <v>327040</v>
      </c>
      <c r="AN573" s="3">
        <v>0</v>
      </c>
      <c r="AO573" s="3">
        <v>455875</v>
      </c>
      <c r="AP573" s="3">
        <v>866000</v>
      </c>
      <c r="AQ573" s="3">
        <v>576350</v>
      </c>
      <c r="AR573" s="4">
        <v>0</v>
      </c>
      <c r="AS573" s="4">
        <v>0</v>
      </c>
      <c r="AT573" s="4">
        <v>0</v>
      </c>
      <c r="AU573" s="3">
        <v>268518</v>
      </c>
      <c r="AV573" s="4">
        <v>0</v>
      </c>
      <c r="AW573" s="3">
        <v>167500</v>
      </c>
      <c r="AX573" s="3">
        <v>14000</v>
      </c>
      <c r="AY573" s="3">
        <v>422800</v>
      </c>
      <c r="AZ573" s="3">
        <v>328858</v>
      </c>
      <c r="BA573" s="3">
        <v>112658.8</v>
      </c>
      <c r="BB573" s="4">
        <v>0</v>
      </c>
      <c r="BC573" s="3">
        <v>939269.5</v>
      </c>
      <c r="BD573" s="3">
        <v>1365284</v>
      </c>
      <c r="BE573" s="3">
        <v>101767.2</v>
      </c>
      <c r="BF573" s="3">
        <v>214800</v>
      </c>
      <c r="BG573" s="3">
        <v>226450</v>
      </c>
      <c r="BH573" s="3">
        <v>16500</v>
      </c>
      <c r="BI573" s="3">
        <v>204700</v>
      </c>
      <c r="BJ573" s="3">
        <v>1559925</v>
      </c>
      <c r="BK573" s="4">
        <v>0</v>
      </c>
      <c r="BL573" s="4">
        <v>0</v>
      </c>
      <c r="BM573" s="4">
        <v>0</v>
      </c>
      <c r="BN573" s="4">
        <v>0</v>
      </c>
      <c r="BO573" s="3">
        <v>57000</v>
      </c>
      <c r="BP573" s="4">
        <v>0</v>
      </c>
      <c r="BQ573" s="3">
        <v>79195</v>
      </c>
      <c r="BR573" s="3">
        <v>47294</v>
      </c>
      <c r="BS573" s="4">
        <v>0</v>
      </c>
      <c r="BT573" s="3">
        <v>933793.65</v>
      </c>
      <c r="BU573" s="3">
        <v>977000</v>
      </c>
      <c r="BV573" s="4">
        <v>0</v>
      </c>
      <c r="BW573" s="3">
        <v>19700</v>
      </c>
      <c r="BX573" s="3">
        <v>568500</v>
      </c>
    </row>
    <row r="574" spans="1:76" x14ac:dyDescent="0.25">
      <c r="A574" s="2">
        <v>44834</v>
      </c>
      <c r="B574" t="s">
        <v>1141</v>
      </c>
      <c r="C574" t="s">
        <v>1142</v>
      </c>
      <c r="D574" s="4">
        <v>0</v>
      </c>
      <c r="E574" s="4">
        <v>0</v>
      </c>
      <c r="F574" s="3">
        <v>890224.9</v>
      </c>
      <c r="G574" s="3">
        <v>987935.37</v>
      </c>
      <c r="H574" s="3">
        <v>1471287.28</v>
      </c>
      <c r="I574" s="3">
        <v>143200.4</v>
      </c>
      <c r="J574" s="3">
        <v>3036447.2</v>
      </c>
      <c r="K574" s="3">
        <v>742919.3</v>
      </c>
      <c r="L574" s="3">
        <v>338965.6</v>
      </c>
      <c r="M574" s="3">
        <v>10455</v>
      </c>
      <c r="N574" s="3">
        <v>94006.2</v>
      </c>
      <c r="O574" s="3">
        <v>480700</v>
      </c>
      <c r="P574" s="3">
        <v>120375</v>
      </c>
      <c r="Q574" s="4">
        <v>0</v>
      </c>
      <c r="R574" s="3">
        <v>774539.41</v>
      </c>
      <c r="S574" s="3">
        <v>46650</v>
      </c>
      <c r="T574" s="3">
        <v>85633.66</v>
      </c>
      <c r="U574" s="3">
        <v>9605.25</v>
      </c>
      <c r="V574" s="3">
        <v>241541.8</v>
      </c>
      <c r="W574" s="3">
        <v>73830</v>
      </c>
      <c r="X574" s="3">
        <v>134102</v>
      </c>
      <c r="Y574" s="3">
        <v>117830</v>
      </c>
      <c r="Z574" s="3">
        <v>178583</v>
      </c>
      <c r="AA574" s="3">
        <v>16600</v>
      </c>
      <c r="AB574" s="3">
        <v>567014</v>
      </c>
      <c r="AC574" s="3">
        <v>37800</v>
      </c>
      <c r="AD574" s="3">
        <v>24700</v>
      </c>
      <c r="AE574" s="3">
        <v>115151</v>
      </c>
      <c r="AF574" s="3">
        <v>10600</v>
      </c>
      <c r="AG574" s="3">
        <v>65100</v>
      </c>
      <c r="AH574" s="3">
        <v>34000</v>
      </c>
      <c r="AI574" s="3">
        <v>133590</v>
      </c>
      <c r="AJ574" s="3">
        <v>113400</v>
      </c>
      <c r="AK574" s="3">
        <v>1360</v>
      </c>
      <c r="AL574" s="3">
        <v>179050</v>
      </c>
      <c r="AM574" s="3">
        <v>132214.1</v>
      </c>
      <c r="AN574" s="3">
        <v>95090</v>
      </c>
      <c r="AO574" s="3">
        <v>176980</v>
      </c>
      <c r="AP574" s="3">
        <v>115059</v>
      </c>
      <c r="AQ574" s="3">
        <v>16700</v>
      </c>
      <c r="AR574" s="3">
        <v>23800</v>
      </c>
      <c r="AS574" s="3">
        <v>12100</v>
      </c>
      <c r="AT574" s="3">
        <v>30300</v>
      </c>
      <c r="AU574" s="4">
        <v>0</v>
      </c>
      <c r="AV574" s="3">
        <v>38350</v>
      </c>
      <c r="AW574" s="3">
        <v>12140</v>
      </c>
      <c r="AX574" s="3">
        <v>78677.100000000006</v>
      </c>
      <c r="AY574" s="3">
        <v>101202</v>
      </c>
      <c r="AZ574" s="3">
        <v>31066.25</v>
      </c>
      <c r="BA574" s="3">
        <v>16647</v>
      </c>
      <c r="BB574" s="4">
        <v>0</v>
      </c>
      <c r="BC574" s="4">
        <v>0</v>
      </c>
      <c r="BD574" s="3">
        <v>350300</v>
      </c>
      <c r="BE574" s="3">
        <v>30709</v>
      </c>
      <c r="BF574" s="4">
        <v>0</v>
      </c>
      <c r="BG574" s="4">
        <v>0</v>
      </c>
      <c r="BH574" s="3">
        <v>34727</v>
      </c>
      <c r="BI574" s="4">
        <v>0</v>
      </c>
      <c r="BJ574" s="3">
        <v>31153.87</v>
      </c>
      <c r="BK574" s="3">
        <v>33000</v>
      </c>
      <c r="BL574" s="3">
        <v>243800.4</v>
      </c>
      <c r="BM574" s="3">
        <v>6300</v>
      </c>
      <c r="BN574" s="3">
        <v>4000</v>
      </c>
      <c r="BO574" s="3">
        <v>36400</v>
      </c>
      <c r="BP574" s="3">
        <v>641</v>
      </c>
      <c r="BQ574" s="3">
        <v>2500</v>
      </c>
      <c r="BR574" s="4">
        <v>0</v>
      </c>
      <c r="BS574" s="4">
        <v>0</v>
      </c>
      <c r="BT574" s="3">
        <v>32300</v>
      </c>
      <c r="BU574" s="3">
        <v>27606</v>
      </c>
      <c r="BV574" s="3">
        <v>4050</v>
      </c>
      <c r="BW574" s="3">
        <v>8750</v>
      </c>
      <c r="BX574" s="3">
        <v>20820</v>
      </c>
    </row>
    <row r="575" spans="1:76" x14ac:dyDescent="0.25">
      <c r="A575" s="2">
        <v>44834</v>
      </c>
      <c r="B575" t="s">
        <v>1143</v>
      </c>
      <c r="C575" t="s">
        <v>1144</v>
      </c>
      <c r="D575" s="3">
        <v>9715</v>
      </c>
      <c r="E575" s="4">
        <v>0</v>
      </c>
      <c r="F575" s="3">
        <v>382625.62</v>
      </c>
      <c r="G575" s="3">
        <v>532497.11</v>
      </c>
      <c r="H575" s="3">
        <v>572908.57999999996</v>
      </c>
      <c r="I575" s="3">
        <v>298383.05</v>
      </c>
      <c r="J575" s="3">
        <v>317360</v>
      </c>
      <c r="K575" s="3">
        <v>455122.15</v>
      </c>
      <c r="L575" s="3">
        <v>317675.5</v>
      </c>
      <c r="M575" s="3">
        <v>305617.84000000003</v>
      </c>
      <c r="N575" s="3">
        <v>285980.96999999997</v>
      </c>
      <c r="O575" s="3">
        <v>27817.52</v>
      </c>
      <c r="P575" s="3">
        <v>227400.1</v>
      </c>
      <c r="Q575" s="3">
        <v>63004.1</v>
      </c>
      <c r="R575" s="3">
        <v>307695.53000000003</v>
      </c>
      <c r="S575" s="3">
        <v>171302.55</v>
      </c>
      <c r="T575" s="3">
        <v>286814.14</v>
      </c>
      <c r="U575" s="3">
        <v>332996.58</v>
      </c>
      <c r="V575" s="3">
        <v>347129.23</v>
      </c>
      <c r="W575" s="3">
        <v>79076.7</v>
      </c>
      <c r="X575" s="3">
        <v>278429.09999999998</v>
      </c>
      <c r="Y575" s="3">
        <v>443453.53</v>
      </c>
      <c r="Z575" s="3">
        <v>631813.25</v>
      </c>
      <c r="AA575" s="3">
        <v>425216.23</v>
      </c>
      <c r="AB575" s="3">
        <v>400949.9</v>
      </c>
      <c r="AC575" s="3">
        <v>121603.18</v>
      </c>
      <c r="AD575" s="3">
        <v>145889.23000000001</v>
      </c>
      <c r="AE575" s="3">
        <v>111017.42</v>
      </c>
      <c r="AF575" s="3">
        <v>949546.57</v>
      </c>
      <c r="AG575" s="3">
        <v>189622.2</v>
      </c>
      <c r="AH575" s="3">
        <v>40412.03</v>
      </c>
      <c r="AI575" s="3">
        <v>135310</v>
      </c>
      <c r="AJ575" s="3">
        <v>111822.62</v>
      </c>
      <c r="AK575" s="3">
        <v>270035</v>
      </c>
      <c r="AL575" s="3">
        <v>326606.34000000003</v>
      </c>
      <c r="AM575" s="3">
        <v>384337.74</v>
      </c>
      <c r="AN575" s="3">
        <v>1022425.35</v>
      </c>
      <c r="AO575" s="3">
        <v>280496.53999999998</v>
      </c>
      <c r="AP575" s="3">
        <v>205893.33</v>
      </c>
      <c r="AQ575" s="3">
        <v>142105</v>
      </c>
      <c r="AR575" s="3">
        <v>328514.65999999997</v>
      </c>
      <c r="AS575" s="3">
        <v>79199.759999999995</v>
      </c>
      <c r="AT575" s="3">
        <v>195250</v>
      </c>
      <c r="AU575" s="3">
        <v>28619.54</v>
      </c>
      <c r="AV575" s="3">
        <v>103416.02</v>
      </c>
      <c r="AW575" s="3">
        <v>220932.91</v>
      </c>
      <c r="AX575" s="3">
        <v>270498.94</v>
      </c>
      <c r="AY575" s="3">
        <v>647020.34</v>
      </c>
      <c r="AZ575" s="3">
        <v>208338.96</v>
      </c>
      <c r="BA575" s="3">
        <v>278317.53000000003</v>
      </c>
      <c r="BB575" s="3">
        <v>348275.07</v>
      </c>
      <c r="BC575" s="3">
        <v>84238.9</v>
      </c>
      <c r="BD575" s="3">
        <v>798168.52</v>
      </c>
      <c r="BE575" s="3">
        <v>313848.05</v>
      </c>
      <c r="BF575" s="3">
        <v>113808.8</v>
      </c>
      <c r="BG575" s="3">
        <v>171266</v>
      </c>
      <c r="BH575" s="3">
        <v>297574.75</v>
      </c>
      <c r="BI575" s="3">
        <v>345771.85</v>
      </c>
      <c r="BJ575" s="3">
        <v>155781.34</v>
      </c>
      <c r="BK575" s="3">
        <v>106372.43</v>
      </c>
      <c r="BL575" s="3">
        <v>341673.37</v>
      </c>
      <c r="BM575" s="3">
        <v>240530.42</v>
      </c>
      <c r="BN575" s="3">
        <v>249586</v>
      </c>
      <c r="BO575" s="3">
        <v>30981.22</v>
      </c>
      <c r="BP575" s="3">
        <v>89170</v>
      </c>
      <c r="BQ575" s="3">
        <v>161873.82</v>
      </c>
      <c r="BR575" s="3">
        <v>35912.559999999998</v>
      </c>
      <c r="BS575" s="3">
        <v>271736.49</v>
      </c>
      <c r="BT575" s="3">
        <v>78189.8</v>
      </c>
      <c r="BU575" s="3">
        <v>72800</v>
      </c>
      <c r="BV575" s="3">
        <v>200783.86</v>
      </c>
      <c r="BW575" s="3">
        <v>422453.7</v>
      </c>
      <c r="BX575" s="3">
        <v>37915.300000000003</v>
      </c>
    </row>
    <row r="576" spans="1:76" x14ac:dyDescent="0.25">
      <c r="A576" s="2">
        <v>44834</v>
      </c>
      <c r="B576" t="s">
        <v>1145</v>
      </c>
      <c r="C576" t="s">
        <v>1146</v>
      </c>
      <c r="D576" s="3">
        <v>66607.5</v>
      </c>
      <c r="E576" s="4">
        <v>0</v>
      </c>
      <c r="F576" s="4">
        <v>0</v>
      </c>
      <c r="G576" s="3">
        <v>221982.2</v>
      </c>
      <c r="H576" s="3">
        <v>240921.2</v>
      </c>
      <c r="I576" s="4">
        <v>0</v>
      </c>
      <c r="J576" s="3">
        <v>335445</v>
      </c>
      <c r="K576" s="3">
        <v>2118.6</v>
      </c>
      <c r="L576" s="3">
        <v>117465</v>
      </c>
      <c r="M576" s="3">
        <v>117769.55</v>
      </c>
      <c r="N576" s="3">
        <v>175052</v>
      </c>
      <c r="O576" s="3">
        <v>84857</v>
      </c>
      <c r="P576" s="3">
        <v>20110.8</v>
      </c>
      <c r="Q576" s="4">
        <v>0</v>
      </c>
      <c r="R576" s="3">
        <v>687687.4</v>
      </c>
      <c r="S576" s="3">
        <v>25506.5</v>
      </c>
      <c r="T576" s="3">
        <v>5885</v>
      </c>
      <c r="U576" s="3">
        <v>159353</v>
      </c>
      <c r="V576" s="3">
        <v>221170</v>
      </c>
      <c r="W576" s="4">
        <v>0</v>
      </c>
      <c r="X576" s="4">
        <v>0</v>
      </c>
      <c r="Y576" s="4">
        <v>0</v>
      </c>
      <c r="Z576" s="3">
        <v>84899.15</v>
      </c>
      <c r="AA576" s="3">
        <v>83353</v>
      </c>
      <c r="AB576" s="3">
        <v>100447.2</v>
      </c>
      <c r="AC576" s="3">
        <v>41944</v>
      </c>
      <c r="AD576" s="3">
        <v>12519</v>
      </c>
      <c r="AE576" s="3">
        <v>93886.080000000002</v>
      </c>
      <c r="AF576" s="4">
        <v>0</v>
      </c>
      <c r="AG576" s="4">
        <v>0</v>
      </c>
      <c r="AH576" s="3">
        <v>37450</v>
      </c>
      <c r="AI576" s="3">
        <v>81427</v>
      </c>
      <c r="AJ576" s="3">
        <v>61538.5</v>
      </c>
      <c r="AK576" s="3">
        <v>119530</v>
      </c>
      <c r="AL576" s="3">
        <v>43817</v>
      </c>
      <c r="AM576" s="3">
        <v>8600</v>
      </c>
      <c r="AN576" s="4">
        <v>0</v>
      </c>
      <c r="AO576" s="3">
        <v>40003.5</v>
      </c>
      <c r="AP576" s="4">
        <v>0</v>
      </c>
      <c r="AQ576" s="4">
        <v>0</v>
      </c>
      <c r="AR576" s="4">
        <v>0</v>
      </c>
      <c r="AS576" s="4">
        <v>0</v>
      </c>
      <c r="AT576" s="3">
        <v>39059.26</v>
      </c>
      <c r="AU576" s="3">
        <v>29490</v>
      </c>
      <c r="AV576" s="3">
        <v>34240</v>
      </c>
      <c r="AW576" s="3">
        <v>7800</v>
      </c>
      <c r="AX576" s="3">
        <v>113445</v>
      </c>
      <c r="AY576" s="4">
        <v>0</v>
      </c>
      <c r="AZ576" s="3">
        <v>10600</v>
      </c>
      <c r="BA576" s="3">
        <v>23540</v>
      </c>
      <c r="BB576" s="4">
        <v>0</v>
      </c>
      <c r="BC576" s="3">
        <v>36647.5</v>
      </c>
      <c r="BD576" s="4">
        <v>0</v>
      </c>
      <c r="BE576" s="3">
        <v>294014.59999999998</v>
      </c>
      <c r="BF576" s="3">
        <v>35450</v>
      </c>
      <c r="BG576" s="3">
        <v>99445</v>
      </c>
      <c r="BH576" s="3">
        <v>64284.63</v>
      </c>
      <c r="BI576" s="4">
        <v>0</v>
      </c>
      <c r="BJ576" s="3">
        <v>57006.53</v>
      </c>
      <c r="BK576" s="3">
        <v>32100</v>
      </c>
      <c r="BL576" s="3">
        <v>112130</v>
      </c>
      <c r="BM576" s="3">
        <v>121445</v>
      </c>
      <c r="BN576" s="3">
        <v>170130</v>
      </c>
      <c r="BO576" s="3">
        <v>1461.12</v>
      </c>
      <c r="BP576" s="4">
        <v>0</v>
      </c>
      <c r="BQ576" s="3">
        <v>106015.98</v>
      </c>
      <c r="BR576" s="4">
        <v>0</v>
      </c>
      <c r="BS576" s="3">
        <v>10941</v>
      </c>
      <c r="BT576" s="3">
        <v>4600</v>
      </c>
      <c r="BU576" s="3">
        <v>22470</v>
      </c>
      <c r="BV576" s="3">
        <v>82550.5</v>
      </c>
      <c r="BW576" s="3">
        <v>39097.550000000003</v>
      </c>
      <c r="BX576" s="3">
        <v>300</v>
      </c>
    </row>
    <row r="577" spans="1:76" x14ac:dyDescent="0.25">
      <c r="A577" s="2">
        <v>44834</v>
      </c>
      <c r="B577" t="s">
        <v>1147</v>
      </c>
      <c r="C577" t="s">
        <v>1148</v>
      </c>
      <c r="D577" s="4">
        <v>0</v>
      </c>
      <c r="E577" s="4">
        <v>0</v>
      </c>
      <c r="F577" s="3">
        <v>37450</v>
      </c>
      <c r="G577" s="3">
        <v>47000</v>
      </c>
      <c r="H577" s="3">
        <v>59577.02</v>
      </c>
      <c r="I577" s="3">
        <v>17915</v>
      </c>
      <c r="J577" s="4">
        <v>0</v>
      </c>
      <c r="K577" s="3">
        <v>6700</v>
      </c>
      <c r="L577" s="4">
        <v>0</v>
      </c>
      <c r="M577" s="3">
        <v>19527.5</v>
      </c>
      <c r="N577" s="4">
        <v>0</v>
      </c>
      <c r="O577" s="3">
        <v>92867.44</v>
      </c>
      <c r="P577" s="3">
        <v>2800</v>
      </c>
      <c r="Q577" s="4">
        <v>0</v>
      </c>
      <c r="R577" s="3">
        <v>9600</v>
      </c>
      <c r="S577" s="4">
        <v>0</v>
      </c>
      <c r="T577" s="4">
        <v>0</v>
      </c>
      <c r="U577" s="3">
        <v>18878.8</v>
      </c>
      <c r="V577" s="4">
        <v>0</v>
      </c>
      <c r="W577" s="3">
        <v>2900</v>
      </c>
      <c r="X577" s="4">
        <v>0</v>
      </c>
      <c r="Y577" s="4">
        <v>0</v>
      </c>
      <c r="Z577" s="4">
        <v>0</v>
      </c>
      <c r="AA577" s="3">
        <v>6206</v>
      </c>
      <c r="AB577" s="4">
        <v>0</v>
      </c>
      <c r="AC577" s="3">
        <v>9900</v>
      </c>
      <c r="AD577" s="3">
        <v>2480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3">
        <v>6100</v>
      </c>
      <c r="AM577" s="4">
        <v>0</v>
      </c>
      <c r="AN577" s="4">
        <v>0</v>
      </c>
      <c r="AO577" s="3">
        <v>3000</v>
      </c>
      <c r="AP577" s="3">
        <v>3650</v>
      </c>
      <c r="AQ577" s="3">
        <v>15000</v>
      </c>
      <c r="AR577" s="4">
        <v>0</v>
      </c>
      <c r="AS577" s="4">
        <v>0</v>
      </c>
      <c r="AT577" s="3">
        <v>1600</v>
      </c>
      <c r="AU577" s="3">
        <v>1800</v>
      </c>
      <c r="AV577" s="4">
        <v>0</v>
      </c>
      <c r="AW577" s="3">
        <v>1800</v>
      </c>
      <c r="AX577" s="4">
        <v>0</v>
      </c>
      <c r="AY577" s="4">
        <v>0</v>
      </c>
      <c r="AZ577" s="3">
        <v>5900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3">
        <v>30126</v>
      </c>
      <c r="BL577" s="3">
        <v>8800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</row>
    <row r="578" spans="1:76" x14ac:dyDescent="0.25">
      <c r="A578" s="2">
        <v>44834</v>
      </c>
      <c r="B578" t="s">
        <v>1149</v>
      </c>
      <c r="C578" t="s">
        <v>1150</v>
      </c>
      <c r="D578" s="3">
        <v>10737887.42</v>
      </c>
      <c r="E578" s="3">
        <v>4076273.32</v>
      </c>
      <c r="F578" s="3">
        <v>2790382.19</v>
      </c>
      <c r="G578" s="3">
        <v>8269806.2999999998</v>
      </c>
      <c r="H578" s="3">
        <v>6090344.1699999999</v>
      </c>
      <c r="I578" s="3">
        <v>880515.57</v>
      </c>
      <c r="J578" s="3">
        <v>2411841.92</v>
      </c>
      <c r="K578" s="3">
        <v>4328217.76</v>
      </c>
      <c r="L578" s="3">
        <v>935223.45</v>
      </c>
      <c r="M578" s="3">
        <v>2518514.08</v>
      </c>
      <c r="N578" s="3">
        <v>837242.11</v>
      </c>
      <c r="O578" s="3">
        <v>848915.96</v>
      </c>
      <c r="P578" s="3">
        <v>462047</v>
      </c>
      <c r="Q578" s="3">
        <v>16000</v>
      </c>
      <c r="R578" s="3">
        <v>841507.53</v>
      </c>
      <c r="S578" s="3">
        <v>282815</v>
      </c>
      <c r="T578" s="3">
        <v>390333.9</v>
      </c>
      <c r="U578" s="3">
        <v>1766561.59</v>
      </c>
      <c r="V578" s="3">
        <v>512026.8</v>
      </c>
      <c r="W578" s="3">
        <v>262516.84999999998</v>
      </c>
      <c r="X578" s="3">
        <v>175500</v>
      </c>
      <c r="Y578" s="3">
        <v>323623</v>
      </c>
      <c r="Z578" s="3">
        <v>2974735.5</v>
      </c>
      <c r="AA578" s="3">
        <v>239012.91</v>
      </c>
      <c r="AB578" s="3">
        <v>1702823.36</v>
      </c>
      <c r="AC578" s="3">
        <v>196712.84</v>
      </c>
      <c r="AD578" s="3">
        <v>29960</v>
      </c>
      <c r="AE578" s="3">
        <v>718965.92</v>
      </c>
      <c r="AF578" s="3">
        <v>36700</v>
      </c>
      <c r="AG578" s="3">
        <v>279085</v>
      </c>
      <c r="AH578" s="3">
        <v>149614.1</v>
      </c>
      <c r="AI578" s="3">
        <v>184725.5</v>
      </c>
      <c r="AJ578" s="3">
        <v>42850</v>
      </c>
      <c r="AK578" s="3">
        <v>357758.35</v>
      </c>
      <c r="AL578" s="3">
        <v>307387</v>
      </c>
      <c r="AM578" s="3">
        <v>357180</v>
      </c>
      <c r="AN578" s="3">
        <v>274589</v>
      </c>
      <c r="AO578" s="3">
        <v>174305</v>
      </c>
      <c r="AP578" s="3">
        <v>212005.4</v>
      </c>
      <c r="AQ578" s="3">
        <v>201260</v>
      </c>
      <c r="AR578" s="3">
        <v>169740</v>
      </c>
      <c r="AS578" s="3">
        <v>98644</v>
      </c>
      <c r="AT578" s="3">
        <v>294389</v>
      </c>
      <c r="AU578" s="3">
        <v>64125.1</v>
      </c>
      <c r="AV578" s="3">
        <v>59439.6</v>
      </c>
      <c r="AW578" s="3">
        <v>153530.14000000001</v>
      </c>
      <c r="AX578" s="3">
        <v>349169</v>
      </c>
      <c r="AY578" s="3">
        <v>300457.26</v>
      </c>
      <c r="AZ578" s="3">
        <v>113102</v>
      </c>
      <c r="BA578" s="3">
        <v>521816.1</v>
      </c>
      <c r="BB578" s="3">
        <v>702244.73</v>
      </c>
      <c r="BC578" s="3">
        <v>469797</v>
      </c>
      <c r="BD578" s="3">
        <v>550969.80000000005</v>
      </c>
      <c r="BE578" s="3">
        <v>539757.31000000006</v>
      </c>
      <c r="BF578" s="3">
        <v>238277.8</v>
      </c>
      <c r="BG578" s="3">
        <v>161245.70000000001</v>
      </c>
      <c r="BH578" s="3">
        <v>100880</v>
      </c>
      <c r="BI578" s="3">
        <v>44515</v>
      </c>
      <c r="BJ578" s="3">
        <v>50627.95</v>
      </c>
      <c r="BK578" s="3">
        <v>146269</v>
      </c>
      <c r="BL578" s="3">
        <v>212710</v>
      </c>
      <c r="BM578" s="3">
        <v>275842.5</v>
      </c>
      <c r="BN578" s="3">
        <v>1185291.25</v>
      </c>
      <c r="BO578" s="3">
        <v>36357</v>
      </c>
      <c r="BP578" s="3">
        <v>61700</v>
      </c>
      <c r="BQ578" s="3">
        <v>290081.57</v>
      </c>
      <c r="BR578" s="3">
        <v>62121</v>
      </c>
      <c r="BS578" s="4">
        <v>0</v>
      </c>
      <c r="BT578" s="3">
        <v>434178.98</v>
      </c>
      <c r="BU578" s="3">
        <v>111547</v>
      </c>
      <c r="BV578" s="3">
        <v>122884.7</v>
      </c>
      <c r="BW578" s="3">
        <v>75115</v>
      </c>
      <c r="BX578" s="3">
        <v>37120</v>
      </c>
    </row>
    <row r="579" spans="1:76" x14ac:dyDescent="0.25">
      <c r="A579" s="2">
        <v>44834</v>
      </c>
      <c r="B579" t="s">
        <v>1151</v>
      </c>
      <c r="C579" t="s">
        <v>1152</v>
      </c>
      <c r="D579" s="4">
        <v>0</v>
      </c>
      <c r="E579" s="4">
        <v>0</v>
      </c>
      <c r="F579" s="3">
        <v>6206</v>
      </c>
      <c r="G579" s="3">
        <v>59430</v>
      </c>
      <c r="H579" s="3">
        <v>119243</v>
      </c>
      <c r="I579" s="4">
        <v>0</v>
      </c>
      <c r="J579" s="3">
        <v>1625000</v>
      </c>
      <c r="K579" s="3">
        <v>169695</v>
      </c>
      <c r="L579" s="4">
        <v>0</v>
      </c>
      <c r="M579" s="3">
        <v>47829</v>
      </c>
      <c r="N579" s="3">
        <v>5885</v>
      </c>
      <c r="O579" s="4">
        <v>0</v>
      </c>
      <c r="P579" s="3">
        <v>83682</v>
      </c>
      <c r="Q579" s="3">
        <v>6900</v>
      </c>
      <c r="R579" s="3">
        <v>856</v>
      </c>
      <c r="S579" s="3">
        <v>5100</v>
      </c>
      <c r="T579" s="3">
        <v>3500</v>
      </c>
      <c r="U579" s="3">
        <v>8400</v>
      </c>
      <c r="V579" s="3">
        <v>36600</v>
      </c>
      <c r="W579" s="3">
        <v>6000</v>
      </c>
      <c r="X579" s="4">
        <v>0</v>
      </c>
      <c r="Y579" s="3">
        <v>40110</v>
      </c>
      <c r="Z579" s="3">
        <v>22394</v>
      </c>
      <c r="AA579" s="3">
        <v>5500</v>
      </c>
      <c r="AB579" s="3">
        <v>4654.5</v>
      </c>
      <c r="AC579" s="3">
        <v>13714.71</v>
      </c>
      <c r="AD579" s="3">
        <v>8000</v>
      </c>
      <c r="AE579" s="3">
        <v>13453.16</v>
      </c>
      <c r="AF579" s="3">
        <v>13280</v>
      </c>
      <c r="AG579" s="4">
        <v>0</v>
      </c>
      <c r="AH579" s="4">
        <v>0</v>
      </c>
      <c r="AI579" s="4">
        <v>0</v>
      </c>
      <c r="AJ579" s="3">
        <v>1250</v>
      </c>
      <c r="AK579" s="4">
        <v>0</v>
      </c>
      <c r="AL579" s="3">
        <v>3200</v>
      </c>
      <c r="AM579" s="3">
        <v>1170</v>
      </c>
      <c r="AN579" s="3">
        <v>159510</v>
      </c>
      <c r="AO579" s="4">
        <v>0</v>
      </c>
      <c r="AP579" s="3">
        <v>4605</v>
      </c>
      <c r="AQ579" s="4">
        <v>0</v>
      </c>
      <c r="AR579" s="3">
        <v>13549</v>
      </c>
      <c r="AS579" s="4">
        <v>0</v>
      </c>
      <c r="AT579" s="3">
        <v>7306</v>
      </c>
      <c r="AU579" s="3">
        <v>6458</v>
      </c>
      <c r="AV579" s="3">
        <v>11800</v>
      </c>
      <c r="AW579" s="3">
        <v>1500</v>
      </c>
      <c r="AX579" s="3">
        <v>2000</v>
      </c>
      <c r="AY579" s="3">
        <v>48178.89</v>
      </c>
      <c r="AZ579" s="3">
        <v>13200</v>
      </c>
      <c r="BA579" s="4">
        <v>0</v>
      </c>
      <c r="BB579" s="4">
        <v>0</v>
      </c>
      <c r="BC579" s="4">
        <v>0</v>
      </c>
      <c r="BD579" s="4">
        <v>0</v>
      </c>
      <c r="BE579" s="3">
        <v>33785</v>
      </c>
      <c r="BF579" s="3">
        <v>50570</v>
      </c>
      <c r="BG579" s="3">
        <v>4500</v>
      </c>
      <c r="BH579" s="3">
        <v>8946</v>
      </c>
      <c r="BI579" s="3">
        <v>8700</v>
      </c>
      <c r="BJ579" s="3">
        <v>40890</v>
      </c>
      <c r="BK579" s="3">
        <v>79500</v>
      </c>
      <c r="BL579" s="3">
        <v>4290</v>
      </c>
      <c r="BM579" s="3">
        <v>11820</v>
      </c>
      <c r="BN579" s="4">
        <v>0</v>
      </c>
      <c r="BO579" s="3">
        <v>300</v>
      </c>
      <c r="BP579" s="4">
        <v>0</v>
      </c>
      <c r="BQ579" s="3">
        <v>31200</v>
      </c>
      <c r="BR579" s="3">
        <v>749</v>
      </c>
      <c r="BS579" s="3">
        <v>1000</v>
      </c>
      <c r="BT579" s="3">
        <v>15973</v>
      </c>
      <c r="BU579" s="3">
        <v>2585</v>
      </c>
      <c r="BV579" s="3">
        <v>33690</v>
      </c>
      <c r="BW579" s="3">
        <v>43445</v>
      </c>
      <c r="BX579" s="3">
        <v>3400</v>
      </c>
    </row>
    <row r="580" spans="1:76" x14ac:dyDescent="0.25">
      <c r="A580" s="2">
        <v>44834</v>
      </c>
      <c r="B580" t="s">
        <v>1153</v>
      </c>
      <c r="C580" t="s">
        <v>1154</v>
      </c>
      <c r="D580" s="3">
        <v>3835999.99</v>
      </c>
      <c r="E580" s="3">
        <v>2875518.92</v>
      </c>
      <c r="F580" s="3">
        <v>391862.15</v>
      </c>
      <c r="G580" s="3">
        <v>1610492.52</v>
      </c>
      <c r="H580" s="3">
        <v>1841655.4</v>
      </c>
      <c r="I580" s="3">
        <v>17850</v>
      </c>
      <c r="J580" s="4">
        <v>0</v>
      </c>
      <c r="K580" s="3">
        <v>833100.47</v>
      </c>
      <c r="L580" s="3">
        <v>479710.25</v>
      </c>
      <c r="M580" s="3">
        <v>395391.97</v>
      </c>
      <c r="N580" s="3">
        <v>4708</v>
      </c>
      <c r="O580" s="3">
        <v>203364.73</v>
      </c>
      <c r="P580" s="3">
        <v>150047</v>
      </c>
      <c r="Q580" s="3">
        <v>104795.8</v>
      </c>
      <c r="R580" s="3">
        <v>125096.22</v>
      </c>
      <c r="S580" s="3">
        <v>38060</v>
      </c>
      <c r="T580" s="3">
        <v>546929.44999999995</v>
      </c>
      <c r="U580" s="3">
        <v>121749</v>
      </c>
      <c r="V580" s="3">
        <v>78024.5</v>
      </c>
      <c r="W580" s="3">
        <v>4280</v>
      </c>
      <c r="X580" s="3">
        <v>30000</v>
      </c>
      <c r="Y580" s="3">
        <v>151450.5</v>
      </c>
      <c r="Z580" s="3">
        <v>395532.25</v>
      </c>
      <c r="AA580" s="3">
        <v>63924.06</v>
      </c>
      <c r="AB580" s="3">
        <v>312132.47999999998</v>
      </c>
      <c r="AC580" s="3">
        <v>121313</v>
      </c>
      <c r="AD580" s="3">
        <v>155300.70000000001</v>
      </c>
      <c r="AE580" s="3">
        <v>241899.59</v>
      </c>
      <c r="AF580" s="4">
        <v>0</v>
      </c>
      <c r="AG580" s="3">
        <v>40823.68</v>
      </c>
      <c r="AH580" s="3">
        <v>4601</v>
      </c>
      <c r="AI580" s="3">
        <v>22934</v>
      </c>
      <c r="AJ580" s="3">
        <v>142674.54999999999</v>
      </c>
      <c r="AK580" s="3">
        <v>6120</v>
      </c>
      <c r="AL580" s="3">
        <v>93275.3</v>
      </c>
      <c r="AM580" s="3">
        <v>89344.42</v>
      </c>
      <c r="AN580" s="3">
        <v>127260.5</v>
      </c>
      <c r="AO580" s="3">
        <v>127052</v>
      </c>
      <c r="AP580" s="3">
        <v>14413.5</v>
      </c>
      <c r="AQ580" s="3">
        <v>24133.25</v>
      </c>
      <c r="AR580" s="3">
        <v>82487.5</v>
      </c>
      <c r="AS580" s="3">
        <v>39511.300000000003</v>
      </c>
      <c r="AT580" s="4">
        <v>0</v>
      </c>
      <c r="AU580" s="3">
        <v>97083.199999999997</v>
      </c>
      <c r="AV580" s="3">
        <v>65267.71</v>
      </c>
      <c r="AW580" s="3">
        <v>26144.5</v>
      </c>
      <c r="AX580" s="3">
        <v>134115.63</v>
      </c>
      <c r="AY580" s="3">
        <v>343965</v>
      </c>
      <c r="AZ580" s="3">
        <v>116204.64</v>
      </c>
      <c r="BA580" s="3">
        <v>1926</v>
      </c>
      <c r="BB580" s="3">
        <v>408136.2</v>
      </c>
      <c r="BC580" s="4">
        <v>0</v>
      </c>
      <c r="BD580" s="3">
        <v>569215.9</v>
      </c>
      <c r="BE580" s="3">
        <v>123884.6</v>
      </c>
      <c r="BF580" s="3">
        <v>4810</v>
      </c>
      <c r="BG580" s="4">
        <v>0</v>
      </c>
      <c r="BH580" s="3">
        <v>145574.76</v>
      </c>
      <c r="BI580" s="4">
        <v>0</v>
      </c>
      <c r="BJ580" s="3">
        <v>27589.3</v>
      </c>
      <c r="BK580" s="3">
        <v>3210</v>
      </c>
      <c r="BL580" s="3">
        <v>8934.5</v>
      </c>
      <c r="BM580" s="4">
        <v>0</v>
      </c>
      <c r="BN580" s="3">
        <v>40343.300000000003</v>
      </c>
      <c r="BO580" s="3">
        <v>5660</v>
      </c>
      <c r="BP580" s="3">
        <v>20151</v>
      </c>
      <c r="BQ580" s="3">
        <v>42250</v>
      </c>
      <c r="BR580" s="3">
        <v>3182.4</v>
      </c>
      <c r="BS580" s="3">
        <v>9950</v>
      </c>
      <c r="BT580" s="3">
        <v>81291.56</v>
      </c>
      <c r="BU580" s="3">
        <v>46690</v>
      </c>
      <c r="BV580" s="3">
        <v>54465</v>
      </c>
      <c r="BW580" s="3">
        <v>24350</v>
      </c>
      <c r="BX580" s="3">
        <v>30140</v>
      </c>
    </row>
    <row r="581" spans="1:76" x14ac:dyDescent="0.25">
      <c r="A581" s="2">
        <v>44834</v>
      </c>
      <c r="B581" t="s">
        <v>1155</v>
      </c>
      <c r="C581" t="s">
        <v>1156</v>
      </c>
      <c r="D581" s="3">
        <v>746511.5</v>
      </c>
      <c r="E581" s="3">
        <v>2541374.5</v>
      </c>
      <c r="F581" s="3">
        <v>1826376.5</v>
      </c>
      <c r="G581" s="3">
        <v>1159663.8</v>
      </c>
      <c r="H581" s="3">
        <v>892604</v>
      </c>
      <c r="I581" s="3">
        <v>310696.57</v>
      </c>
      <c r="J581" s="3">
        <v>573900</v>
      </c>
      <c r="K581" s="3">
        <v>1103364.8899999999</v>
      </c>
      <c r="L581" s="3">
        <v>109750</v>
      </c>
      <c r="M581" s="3">
        <v>383560.6</v>
      </c>
      <c r="N581" s="3">
        <v>117379</v>
      </c>
      <c r="O581" s="3">
        <v>172965.5</v>
      </c>
      <c r="P581" s="3">
        <v>151179.96</v>
      </c>
      <c r="Q581" s="4">
        <v>0</v>
      </c>
      <c r="R581" s="3">
        <v>113206</v>
      </c>
      <c r="S581" s="4">
        <v>0</v>
      </c>
      <c r="T581" s="3">
        <v>252524.96</v>
      </c>
      <c r="U581" s="3">
        <v>170385.25</v>
      </c>
      <c r="V581" s="3">
        <v>488210</v>
      </c>
      <c r="W581" s="3">
        <v>33170</v>
      </c>
      <c r="X581" s="3">
        <v>57799.96</v>
      </c>
      <c r="Y581" s="4">
        <v>0</v>
      </c>
      <c r="Z581" s="3">
        <v>650982.65</v>
      </c>
      <c r="AA581" s="3">
        <v>599735</v>
      </c>
      <c r="AB581" s="3">
        <v>864722.17</v>
      </c>
      <c r="AC581" s="4">
        <v>0</v>
      </c>
      <c r="AD581" s="3">
        <v>26750</v>
      </c>
      <c r="AE581" s="3">
        <v>21400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>
        <v>66910.67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3">
        <v>27285</v>
      </c>
      <c r="AY581" s="3">
        <v>206670.5</v>
      </c>
      <c r="AZ581" s="4">
        <v>0</v>
      </c>
      <c r="BA581" s="3">
        <v>222631.34</v>
      </c>
      <c r="BB581" s="3">
        <v>32100</v>
      </c>
      <c r="BC581" s="4">
        <v>0</v>
      </c>
      <c r="BD581" s="3">
        <v>126750</v>
      </c>
      <c r="BE581" s="4">
        <v>0</v>
      </c>
      <c r="BF581" s="4">
        <v>0</v>
      </c>
      <c r="BG581" s="4">
        <v>0</v>
      </c>
      <c r="BH581" s="3">
        <v>151553.84</v>
      </c>
      <c r="BI581" s="4">
        <v>0</v>
      </c>
      <c r="BJ581" s="4">
        <v>0</v>
      </c>
      <c r="BK581" s="3">
        <v>119733</v>
      </c>
      <c r="BL581" s="4">
        <v>0</v>
      </c>
      <c r="BM581" s="3">
        <v>86616.75</v>
      </c>
      <c r="BN581" s="3">
        <v>1114209.83</v>
      </c>
      <c r="BO581" s="4">
        <v>0</v>
      </c>
      <c r="BP581" s="4">
        <v>0</v>
      </c>
      <c r="BQ581" s="4">
        <v>0</v>
      </c>
      <c r="BR581" s="4">
        <v>0</v>
      </c>
      <c r="BS581" s="3">
        <v>65726.100000000006</v>
      </c>
      <c r="BT581" s="4">
        <v>0</v>
      </c>
      <c r="BU581" s="3">
        <v>26400</v>
      </c>
      <c r="BV581" s="4">
        <v>0</v>
      </c>
      <c r="BW581" s="4">
        <v>0</v>
      </c>
      <c r="BX581" s="4">
        <v>0</v>
      </c>
    </row>
    <row r="582" spans="1:76" x14ac:dyDescent="0.25">
      <c r="A582" s="2">
        <v>44834</v>
      </c>
      <c r="B582" t="s">
        <v>1157</v>
      </c>
      <c r="C582" t="s">
        <v>1158</v>
      </c>
      <c r="D582" s="4">
        <v>0</v>
      </c>
      <c r="E582" s="4">
        <v>0</v>
      </c>
      <c r="F582" s="4">
        <v>0</v>
      </c>
      <c r="G582" s="3">
        <v>905850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3">
        <v>192009.3</v>
      </c>
      <c r="R582" s="4">
        <v>0</v>
      </c>
      <c r="S582" s="4">
        <v>0</v>
      </c>
      <c r="T582" s="4">
        <v>0</v>
      </c>
      <c r="U582" s="4">
        <v>0</v>
      </c>
      <c r="V582" s="3">
        <v>497400</v>
      </c>
      <c r="W582" s="4">
        <v>0</v>
      </c>
      <c r="X582" s="4">
        <v>0</v>
      </c>
      <c r="Y582" s="3">
        <v>130125</v>
      </c>
      <c r="Z582" s="4">
        <v>0</v>
      </c>
      <c r="AA582" s="4">
        <v>0</v>
      </c>
      <c r="AB582" s="3">
        <v>672000</v>
      </c>
      <c r="AC582" s="3">
        <v>605000</v>
      </c>
      <c r="AD582" s="4">
        <v>0</v>
      </c>
      <c r="AE582" s="4">
        <v>0</v>
      </c>
      <c r="AF582" s="3">
        <v>400000</v>
      </c>
      <c r="AG582" s="4">
        <v>0</v>
      </c>
      <c r="AH582" s="4">
        <v>0</v>
      </c>
      <c r="AI582" s="3">
        <v>43000</v>
      </c>
      <c r="AJ582" s="4">
        <v>0</v>
      </c>
      <c r="AK582" s="3">
        <v>16950</v>
      </c>
      <c r="AL582" s="4">
        <v>0</v>
      </c>
      <c r="AM582" s="4">
        <v>0</v>
      </c>
      <c r="AN582" s="3">
        <v>232080</v>
      </c>
      <c r="AO582" s="3">
        <v>120000</v>
      </c>
      <c r="AP582" s="3">
        <v>110000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3">
        <v>168000</v>
      </c>
      <c r="BC582" s="3">
        <v>63822</v>
      </c>
      <c r="BD582" s="4">
        <v>0</v>
      </c>
      <c r="BE582" s="4">
        <v>0</v>
      </c>
      <c r="BF582" s="3">
        <v>15800</v>
      </c>
      <c r="BG582" s="4">
        <v>0</v>
      </c>
      <c r="BH582" s="4">
        <v>0</v>
      </c>
      <c r="BI582" s="4">
        <v>0</v>
      </c>
      <c r="BJ582" s="4">
        <v>0</v>
      </c>
      <c r="BK582" s="3">
        <v>135632</v>
      </c>
      <c r="BL582" s="4">
        <v>0</v>
      </c>
      <c r="BM582" s="4">
        <v>0</v>
      </c>
      <c r="BN582" s="4">
        <v>0</v>
      </c>
      <c r="BO582" s="4">
        <v>0</v>
      </c>
      <c r="BP582" s="3">
        <v>108000</v>
      </c>
      <c r="BQ582" s="4">
        <v>0</v>
      </c>
      <c r="BR582" s="4">
        <v>0</v>
      </c>
      <c r="BS582" s="3">
        <v>87480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</row>
    <row r="583" spans="1:76" x14ac:dyDescent="0.25">
      <c r="A583" s="2">
        <v>44834</v>
      </c>
      <c r="B583" t="s">
        <v>1159</v>
      </c>
      <c r="C583" t="s">
        <v>1160</v>
      </c>
      <c r="D583" s="3">
        <v>17706726.050000001</v>
      </c>
      <c r="E583" s="3">
        <v>4079819.6</v>
      </c>
      <c r="F583" s="3">
        <v>7755680.5499999998</v>
      </c>
      <c r="G583" s="3">
        <v>1567630.19</v>
      </c>
      <c r="H583" s="3">
        <v>3000625.48</v>
      </c>
      <c r="I583" s="3">
        <v>429025.9</v>
      </c>
      <c r="J583" s="3">
        <v>5352676</v>
      </c>
      <c r="K583" s="3">
        <v>6877749.6500000004</v>
      </c>
      <c r="L583" s="3">
        <v>131314</v>
      </c>
      <c r="M583" s="3">
        <v>310418.5</v>
      </c>
      <c r="N583" s="4">
        <v>0</v>
      </c>
      <c r="O583" s="4">
        <v>0</v>
      </c>
      <c r="P583" s="3">
        <v>1390570</v>
      </c>
      <c r="Q583" s="3">
        <v>345945</v>
      </c>
      <c r="R583" s="3">
        <v>452837</v>
      </c>
      <c r="S583" s="3">
        <v>166636.98000000001</v>
      </c>
      <c r="T583" s="3">
        <v>399066</v>
      </c>
      <c r="U583" s="3">
        <v>38333</v>
      </c>
      <c r="V583" s="3">
        <v>2241885.15</v>
      </c>
      <c r="W583" s="4">
        <v>0</v>
      </c>
      <c r="X583" s="4">
        <v>0</v>
      </c>
      <c r="Y583" s="3">
        <v>380665</v>
      </c>
      <c r="Z583" s="3">
        <v>938879.83</v>
      </c>
      <c r="AA583" s="4">
        <v>0</v>
      </c>
      <c r="AB583" s="3">
        <v>777935</v>
      </c>
      <c r="AC583" s="3">
        <v>207333.34</v>
      </c>
      <c r="AD583" s="3">
        <v>7200</v>
      </c>
      <c r="AE583" s="3">
        <v>103500</v>
      </c>
      <c r="AF583" s="3">
        <v>42500</v>
      </c>
      <c r="AG583" s="3">
        <v>305746</v>
      </c>
      <c r="AH583" s="4">
        <v>0</v>
      </c>
      <c r="AI583" s="3">
        <v>109238.44</v>
      </c>
      <c r="AJ583" s="4">
        <v>0</v>
      </c>
      <c r="AK583" s="3">
        <v>142970</v>
      </c>
      <c r="AL583" s="4">
        <v>0</v>
      </c>
      <c r="AM583" s="3">
        <v>77084</v>
      </c>
      <c r="AN583" s="3">
        <v>118566.67</v>
      </c>
      <c r="AO583" s="3">
        <v>21210</v>
      </c>
      <c r="AP583" s="4">
        <v>0</v>
      </c>
      <c r="AQ583" s="4">
        <v>0</v>
      </c>
      <c r="AR583" s="4">
        <v>0</v>
      </c>
      <c r="AS583" s="3">
        <v>10000</v>
      </c>
      <c r="AT583" s="4">
        <v>0</v>
      </c>
      <c r="AU583" s="3">
        <v>29079.02</v>
      </c>
      <c r="AV583" s="4">
        <v>0</v>
      </c>
      <c r="AW583" s="3">
        <v>30000</v>
      </c>
      <c r="AX583" s="3">
        <v>93000</v>
      </c>
      <c r="AY583" s="3">
        <v>26215</v>
      </c>
      <c r="AZ583" s="4">
        <v>0</v>
      </c>
      <c r="BA583" s="4">
        <v>0</v>
      </c>
      <c r="BB583" s="4">
        <v>0</v>
      </c>
      <c r="BC583" s="4">
        <v>0</v>
      </c>
      <c r="BD583" s="3">
        <v>869076.21</v>
      </c>
      <c r="BE583" s="4">
        <v>0</v>
      </c>
      <c r="BF583" s="3">
        <v>64747</v>
      </c>
      <c r="BG583" s="4">
        <v>0</v>
      </c>
      <c r="BH583" s="4">
        <v>0</v>
      </c>
      <c r="BI583" s="3">
        <v>211176.25</v>
      </c>
      <c r="BJ583" s="4">
        <v>0</v>
      </c>
      <c r="BK583" s="3">
        <v>174875</v>
      </c>
      <c r="BL583" s="4">
        <v>0</v>
      </c>
      <c r="BM583" s="3">
        <v>190066</v>
      </c>
      <c r="BN583" s="3">
        <v>144450</v>
      </c>
      <c r="BO583" s="4">
        <v>0</v>
      </c>
      <c r="BP583" s="3">
        <v>18000</v>
      </c>
      <c r="BQ583" s="3">
        <v>30721.57</v>
      </c>
      <c r="BR583" s="4">
        <v>0</v>
      </c>
      <c r="BS583" s="4">
        <v>0</v>
      </c>
      <c r="BT583" s="3">
        <v>75960</v>
      </c>
      <c r="BU583" s="3">
        <v>41200.1</v>
      </c>
      <c r="BV583" s="3">
        <v>38463.5</v>
      </c>
      <c r="BW583" s="4">
        <v>0</v>
      </c>
      <c r="BX583" s="4">
        <v>0</v>
      </c>
    </row>
    <row r="584" spans="1:76" x14ac:dyDescent="0.25">
      <c r="A584" s="2">
        <v>44834</v>
      </c>
      <c r="B584" t="s">
        <v>1161</v>
      </c>
      <c r="C584" t="s">
        <v>1162</v>
      </c>
      <c r="D584" s="3">
        <v>854385.38</v>
      </c>
      <c r="E584" s="3">
        <v>2058265.48</v>
      </c>
      <c r="F584" s="3">
        <v>431114</v>
      </c>
      <c r="G584" s="3">
        <v>334000</v>
      </c>
      <c r="H584" s="3">
        <v>2121179</v>
      </c>
      <c r="I584" s="4">
        <v>0</v>
      </c>
      <c r="J584" s="3">
        <v>960760</v>
      </c>
      <c r="K584" s="3">
        <v>216513.4</v>
      </c>
      <c r="L584" s="3">
        <v>27820</v>
      </c>
      <c r="M584" s="3">
        <v>1285101.2</v>
      </c>
      <c r="N584" s="3">
        <v>96086</v>
      </c>
      <c r="O584" s="4">
        <v>0</v>
      </c>
      <c r="P584" s="4">
        <v>0</v>
      </c>
      <c r="Q584" s="3">
        <v>1913674.7</v>
      </c>
      <c r="R584" s="3">
        <v>24900</v>
      </c>
      <c r="S584" s="3">
        <v>31200</v>
      </c>
      <c r="T584" s="3">
        <v>483907</v>
      </c>
      <c r="U584" s="3">
        <v>728512.71</v>
      </c>
      <c r="V584" s="3">
        <v>1016877.71</v>
      </c>
      <c r="W584" s="4">
        <v>0</v>
      </c>
      <c r="X584" s="4">
        <v>0</v>
      </c>
      <c r="Y584" s="3">
        <v>219900</v>
      </c>
      <c r="Z584" s="3">
        <v>328133.5</v>
      </c>
      <c r="AA584" s="3">
        <v>100900</v>
      </c>
      <c r="AB584" s="3">
        <v>733529</v>
      </c>
      <c r="AC584" s="3">
        <v>173200</v>
      </c>
      <c r="AD584" s="3">
        <v>83106.5</v>
      </c>
      <c r="AE584" s="3">
        <v>131600</v>
      </c>
      <c r="AF584" s="4">
        <v>0</v>
      </c>
      <c r="AG584" s="4">
        <v>0</v>
      </c>
      <c r="AH584" s="3">
        <v>77200</v>
      </c>
      <c r="AI584" s="3">
        <v>80000</v>
      </c>
      <c r="AJ584" s="4">
        <v>0</v>
      </c>
      <c r="AK584" s="3">
        <v>108050</v>
      </c>
      <c r="AL584" s="4">
        <v>0</v>
      </c>
      <c r="AM584" s="3">
        <v>10500</v>
      </c>
      <c r="AN584" s="4">
        <v>0</v>
      </c>
      <c r="AO584" s="4">
        <v>0</v>
      </c>
      <c r="AP584" s="4">
        <v>0</v>
      </c>
      <c r="AQ584" s="3">
        <v>47205</v>
      </c>
      <c r="AR584" s="4">
        <v>0</v>
      </c>
      <c r="AS584" s="3">
        <v>9000</v>
      </c>
      <c r="AT584" s="4">
        <v>0</v>
      </c>
      <c r="AU584" s="3">
        <v>49700</v>
      </c>
      <c r="AV584" s="4">
        <v>0</v>
      </c>
      <c r="AW584" s="3">
        <v>333890</v>
      </c>
      <c r="AX584" s="3">
        <v>28783</v>
      </c>
      <c r="AY584" s="4">
        <v>0</v>
      </c>
      <c r="AZ584" s="3">
        <v>196797</v>
      </c>
      <c r="BA584" s="3">
        <v>129800</v>
      </c>
      <c r="BB584" s="4">
        <v>0</v>
      </c>
      <c r="BC584" s="4">
        <v>0</v>
      </c>
      <c r="BD584" s="3">
        <v>157158.15</v>
      </c>
      <c r="BE584" s="3">
        <v>155138.79999999999</v>
      </c>
      <c r="BF584" s="3">
        <v>28100</v>
      </c>
      <c r="BG584" s="4">
        <v>0</v>
      </c>
      <c r="BH584" s="3">
        <v>102200</v>
      </c>
      <c r="BI584" s="3">
        <v>127300</v>
      </c>
      <c r="BJ584" s="4">
        <v>0</v>
      </c>
      <c r="BK584" s="3">
        <v>49384</v>
      </c>
      <c r="BL584" s="4">
        <v>0</v>
      </c>
      <c r="BM584" s="3">
        <v>160561</v>
      </c>
      <c r="BN584" s="3">
        <v>438914</v>
      </c>
      <c r="BO584" s="3">
        <v>32200</v>
      </c>
      <c r="BP584" s="3">
        <v>41390</v>
      </c>
      <c r="BQ584" s="3">
        <v>117382</v>
      </c>
      <c r="BR584" s="3">
        <v>5800</v>
      </c>
      <c r="BS584" s="3">
        <v>127795</v>
      </c>
      <c r="BT584" s="3">
        <v>81900</v>
      </c>
      <c r="BU584" s="3">
        <v>57800.800000000003</v>
      </c>
      <c r="BV584" s="3">
        <v>65900</v>
      </c>
      <c r="BW584" s="4">
        <v>0</v>
      </c>
      <c r="BX584" s="3">
        <v>30000</v>
      </c>
    </row>
    <row r="585" spans="1:76" x14ac:dyDescent="0.25">
      <c r="A585" s="2">
        <v>44834</v>
      </c>
      <c r="B585" t="s">
        <v>1163</v>
      </c>
      <c r="C585" t="s">
        <v>1164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3">
        <v>95625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3">
        <v>59600</v>
      </c>
      <c r="T585" s="3">
        <v>53070</v>
      </c>
      <c r="U585" s="3">
        <v>939630</v>
      </c>
      <c r="V585" s="3">
        <v>47500</v>
      </c>
      <c r="W585" s="3">
        <v>5971</v>
      </c>
      <c r="X585" s="4">
        <v>0</v>
      </c>
      <c r="Y585" s="3">
        <v>3000</v>
      </c>
      <c r="Z585" s="4">
        <v>0</v>
      </c>
      <c r="AA585" s="3">
        <v>656000</v>
      </c>
      <c r="AB585" s="3">
        <v>70000</v>
      </c>
      <c r="AC585" s="4">
        <v>0</v>
      </c>
      <c r="AD585" s="3">
        <v>88200</v>
      </c>
      <c r="AE585" s="4">
        <v>0</v>
      </c>
      <c r="AF585" s="4">
        <v>0</v>
      </c>
      <c r="AG585" s="4">
        <v>0</v>
      </c>
      <c r="AH585" s="3">
        <v>40000</v>
      </c>
      <c r="AI585" s="3">
        <v>20242</v>
      </c>
      <c r="AJ585" s="4">
        <v>0</v>
      </c>
      <c r="AK585" s="3">
        <v>325688</v>
      </c>
      <c r="AL585" s="4">
        <v>0</v>
      </c>
      <c r="AM585" s="4">
        <v>0</v>
      </c>
      <c r="AN585" s="4">
        <v>0</v>
      </c>
      <c r="AO585" s="3">
        <v>484115</v>
      </c>
      <c r="AP585" s="4">
        <v>0</v>
      </c>
      <c r="AQ585" s="4">
        <v>0</v>
      </c>
      <c r="AR585" s="4">
        <v>0</v>
      </c>
      <c r="AS585" s="4">
        <v>0</v>
      </c>
      <c r="AT585" s="3">
        <v>63415</v>
      </c>
      <c r="AU585" s="3">
        <v>16260</v>
      </c>
      <c r="AV585" s="3">
        <v>97687.6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3">
        <v>10000</v>
      </c>
      <c r="BD585" s="4">
        <v>0</v>
      </c>
      <c r="BE585" s="4">
        <v>0</v>
      </c>
      <c r="BF585" s="3">
        <v>2360</v>
      </c>
      <c r="BG585" s="4">
        <v>0</v>
      </c>
      <c r="BH585" s="3">
        <v>20000</v>
      </c>
      <c r="BI585" s="4">
        <v>0</v>
      </c>
      <c r="BJ585" s="4">
        <v>0</v>
      </c>
      <c r="BK585" s="3">
        <v>68908</v>
      </c>
      <c r="BL585" s="3">
        <v>60000</v>
      </c>
      <c r="BM585" s="4">
        <v>0</v>
      </c>
      <c r="BN585" s="4">
        <v>0</v>
      </c>
      <c r="BO585" s="3">
        <v>500</v>
      </c>
      <c r="BP585" s="3">
        <v>501350</v>
      </c>
      <c r="BQ585" s="3">
        <v>15350</v>
      </c>
      <c r="BR585" s="4">
        <v>0</v>
      </c>
      <c r="BS585" s="4">
        <v>0</v>
      </c>
      <c r="BT585" s="4">
        <v>0</v>
      </c>
      <c r="BU585" s="4">
        <v>0</v>
      </c>
      <c r="BV585" s="3">
        <v>37000</v>
      </c>
      <c r="BW585" s="4">
        <v>0</v>
      </c>
      <c r="BX585" s="4">
        <v>0</v>
      </c>
    </row>
    <row r="586" spans="1:76" x14ac:dyDescent="0.25">
      <c r="A586" s="2">
        <v>44834</v>
      </c>
      <c r="B586" t="s">
        <v>1165</v>
      </c>
      <c r="C586" t="s">
        <v>1166</v>
      </c>
      <c r="D586" s="3">
        <v>10962623.050000001</v>
      </c>
      <c r="E586" s="3">
        <v>5222902.5199999996</v>
      </c>
      <c r="F586" s="3">
        <v>3501557.98</v>
      </c>
      <c r="G586" s="3">
        <v>3869391.15</v>
      </c>
      <c r="H586" s="3">
        <v>2810691.31</v>
      </c>
      <c r="I586" s="3">
        <v>4599560.68</v>
      </c>
      <c r="J586" s="3">
        <v>1814926.03</v>
      </c>
      <c r="K586" s="3">
        <v>2614353.2999999998</v>
      </c>
      <c r="L586" s="3">
        <v>902949.36</v>
      </c>
      <c r="M586" s="3">
        <v>901993</v>
      </c>
      <c r="N586" s="3">
        <v>815399.3</v>
      </c>
      <c r="O586" s="3">
        <v>661214.19999999995</v>
      </c>
      <c r="P586" s="3">
        <v>823093.9</v>
      </c>
      <c r="Q586" s="3">
        <v>486705</v>
      </c>
      <c r="R586" s="3">
        <v>1849745.92</v>
      </c>
      <c r="S586" s="3">
        <v>548272.30000000005</v>
      </c>
      <c r="T586" s="3">
        <v>950457</v>
      </c>
      <c r="U586" s="3">
        <v>935070.4</v>
      </c>
      <c r="V586" s="3">
        <v>1422135</v>
      </c>
      <c r="W586" s="3">
        <v>121638</v>
      </c>
      <c r="X586" s="3">
        <v>1019379.78</v>
      </c>
      <c r="Y586" s="3">
        <v>1201317</v>
      </c>
      <c r="Z586" s="3">
        <v>1158078</v>
      </c>
      <c r="AA586" s="3">
        <v>747366.69</v>
      </c>
      <c r="AB586" s="3">
        <v>1356734.78</v>
      </c>
      <c r="AC586" s="3">
        <v>695790.2</v>
      </c>
      <c r="AD586" s="3">
        <v>565828.93999999994</v>
      </c>
      <c r="AE586" s="3">
        <v>824636</v>
      </c>
      <c r="AF586" s="3">
        <v>1484890.41</v>
      </c>
      <c r="AG586" s="3">
        <v>693783.1</v>
      </c>
      <c r="AH586" s="3">
        <v>273800</v>
      </c>
      <c r="AI586" s="3">
        <v>411976.6</v>
      </c>
      <c r="AJ586" s="3">
        <v>366335.8</v>
      </c>
      <c r="AK586" s="3">
        <v>950774.42</v>
      </c>
      <c r="AL586" s="3">
        <v>526173.30000000005</v>
      </c>
      <c r="AM586" s="3">
        <v>521289.1</v>
      </c>
      <c r="AN586" s="3">
        <v>1425246.1</v>
      </c>
      <c r="AO586" s="3">
        <v>753227</v>
      </c>
      <c r="AP586" s="3">
        <v>714772</v>
      </c>
      <c r="AQ586" s="3">
        <v>384467.3</v>
      </c>
      <c r="AR586" s="3">
        <v>919327.8</v>
      </c>
      <c r="AS586" s="3">
        <v>471012.1</v>
      </c>
      <c r="AT586" s="3">
        <v>724413.04</v>
      </c>
      <c r="AU586" s="3">
        <v>281636.59999999998</v>
      </c>
      <c r="AV586" s="3">
        <v>200395</v>
      </c>
      <c r="AW586" s="3">
        <v>554844</v>
      </c>
      <c r="AX586" s="4">
        <v>0</v>
      </c>
      <c r="AY586" s="3">
        <v>984633</v>
      </c>
      <c r="AZ586" s="3">
        <v>380534</v>
      </c>
      <c r="BA586" s="3">
        <v>761728</v>
      </c>
      <c r="BB586" s="3">
        <v>1060188</v>
      </c>
      <c r="BC586" s="3">
        <v>374521</v>
      </c>
      <c r="BD586" s="3">
        <v>2396791.4300000002</v>
      </c>
      <c r="BE586" s="3">
        <v>864804</v>
      </c>
      <c r="BF586" s="3">
        <v>337525.92</v>
      </c>
      <c r="BG586" s="3">
        <v>581605.11</v>
      </c>
      <c r="BH586" s="3">
        <v>712762.4</v>
      </c>
      <c r="BI586" s="3">
        <v>450975.15</v>
      </c>
      <c r="BJ586" s="3">
        <v>668342.6</v>
      </c>
      <c r="BK586" s="3">
        <v>967487.4</v>
      </c>
      <c r="BL586" s="3">
        <v>1233304.7</v>
      </c>
      <c r="BM586" s="3">
        <v>985745.25</v>
      </c>
      <c r="BN586" s="3">
        <v>1664156</v>
      </c>
      <c r="BO586" s="3">
        <v>328220</v>
      </c>
      <c r="BP586" s="3">
        <v>333079.25</v>
      </c>
      <c r="BQ586" s="3">
        <v>542891.19999999995</v>
      </c>
      <c r="BR586" s="4">
        <v>0</v>
      </c>
      <c r="BS586" s="3">
        <v>536135</v>
      </c>
      <c r="BT586" s="3">
        <v>505281.1</v>
      </c>
      <c r="BU586" s="3">
        <v>420650.1</v>
      </c>
      <c r="BV586" s="3">
        <v>723709</v>
      </c>
      <c r="BW586" s="3">
        <v>468447.4</v>
      </c>
      <c r="BX586" s="3">
        <v>128263.7</v>
      </c>
    </row>
    <row r="587" spans="1:76" x14ac:dyDescent="0.25">
      <c r="A587" s="2">
        <v>44834</v>
      </c>
      <c r="B587" t="s">
        <v>1167</v>
      </c>
      <c r="C587" t="s">
        <v>1168</v>
      </c>
      <c r="D587" s="3">
        <v>7453777.5</v>
      </c>
      <c r="E587" s="3">
        <v>31005996.969999999</v>
      </c>
      <c r="F587" s="3">
        <v>24406694.440000001</v>
      </c>
      <c r="G587" s="3">
        <v>12742610.699999999</v>
      </c>
      <c r="H587" s="3">
        <v>16407380</v>
      </c>
      <c r="I587" s="3">
        <v>25680</v>
      </c>
      <c r="J587" s="3">
        <v>9646203.3200000003</v>
      </c>
      <c r="K587" s="4">
        <v>0</v>
      </c>
      <c r="L587" s="4">
        <v>0</v>
      </c>
      <c r="M587" s="3">
        <v>5858238.0800000001</v>
      </c>
      <c r="N587" s="3">
        <v>2793600</v>
      </c>
      <c r="O587" s="3">
        <v>1419775</v>
      </c>
      <c r="P587" s="3">
        <v>3989170</v>
      </c>
      <c r="Q587" s="3">
        <v>188392.34</v>
      </c>
      <c r="R587" s="3">
        <v>8423506.6999999993</v>
      </c>
      <c r="S587" s="3">
        <v>1449612.24</v>
      </c>
      <c r="T587" s="3">
        <v>83680</v>
      </c>
      <c r="U587" s="3">
        <v>4945926.63</v>
      </c>
      <c r="V587" s="3">
        <v>5835840.6200000001</v>
      </c>
      <c r="W587" s="3">
        <v>185976</v>
      </c>
      <c r="X587" s="3">
        <v>2155855.42</v>
      </c>
      <c r="Y587" s="3">
        <v>1280793.8</v>
      </c>
      <c r="Z587" s="4">
        <v>0</v>
      </c>
      <c r="AA587" s="3">
        <v>451648</v>
      </c>
      <c r="AB587" s="3">
        <v>117000</v>
      </c>
      <c r="AC587" s="3">
        <v>1253800</v>
      </c>
      <c r="AD587" s="4">
        <v>0</v>
      </c>
      <c r="AE587" s="4">
        <v>0</v>
      </c>
      <c r="AF587" s="3">
        <v>1073340</v>
      </c>
      <c r="AG587" s="3">
        <v>957932.04</v>
      </c>
      <c r="AH587" s="3">
        <v>576260</v>
      </c>
      <c r="AI587" s="3">
        <v>900</v>
      </c>
      <c r="AJ587" s="3">
        <v>870650</v>
      </c>
      <c r="AK587" s="3">
        <v>3150</v>
      </c>
      <c r="AL587" s="3">
        <v>786389.71</v>
      </c>
      <c r="AM587" s="4">
        <v>0</v>
      </c>
      <c r="AN587" s="3">
        <v>581120</v>
      </c>
      <c r="AO587" s="4">
        <v>0</v>
      </c>
      <c r="AP587" s="3">
        <v>820800</v>
      </c>
      <c r="AQ587" s="4">
        <v>0</v>
      </c>
      <c r="AR587" s="4">
        <v>0</v>
      </c>
      <c r="AS587" s="4">
        <v>0</v>
      </c>
      <c r="AT587" s="3">
        <v>601920</v>
      </c>
      <c r="AU587" s="4">
        <v>0</v>
      </c>
      <c r="AV587" s="4">
        <v>0</v>
      </c>
      <c r="AW587" s="3">
        <v>84000</v>
      </c>
      <c r="AX587" s="3">
        <v>105840</v>
      </c>
      <c r="AY587" s="3">
        <v>2687518.01</v>
      </c>
      <c r="AZ587" s="3">
        <v>647637.68000000005</v>
      </c>
      <c r="BA587" s="3">
        <v>4313333.33</v>
      </c>
      <c r="BB587" s="3">
        <v>1902649.13</v>
      </c>
      <c r="BC587" s="3">
        <v>551298</v>
      </c>
      <c r="BD587" s="4">
        <v>0</v>
      </c>
      <c r="BE587" s="3">
        <v>85800</v>
      </c>
      <c r="BF587" s="4">
        <v>0</v>
      </c>
      <c r="BG587" s="4">
        <v>0</v>
      </c>
      <c r="BH587" s="4">
        <v>0</v>
      </c>
      <c r="BI587" s="3">
        <v>238067.5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3">
        <v>660000</v>
      </c>
      <c r="BQ587" s="3">
        <v>914529</v>
      </c>
      <c r="BR587" s="3">
        <v>464100</v>
      </c>
      <c r="BS587" s="4">
        <v>0</v>
      </c>
      <c r="BT587" s="4">
        <v>0</v>
      </c>
      <c r="BU587" s="3">
        <v>10000</v>
      </c>
      <c r="BV587" s="4">
        <v>0</v>
      </c>
      <c r="BW587" s="4">
        <v>0</v>
      </c>
      <c r="BX587" s="3">
        <v>16050</v>
      </c>
    </row>
    <row r="588" spans="1:76" x14ac:dyDescent="0.25">
      <c r="A588" s="2">
        <v>44834</v>
      </c>
      <c r="B588" t="s">
        <v>1169</v>
      </c>
      <c r="C588" t="s">
        <v>1170</v>
      </c>
      <c r="D588" s="4">
        <v>0</v>
      </c>
      <c r="E588" s="3">
        <v>9047400</v>
      </c>
      <c r="F588" s="4">
        <v>0</v>
      </c>
      <c r="G588" s="4">
        <v>0</v>
      </c>
      <c r="H588" s="4">
        <v>0</v>
      </c>
      <c r="I588" s="3">
        <v>13987570</v>
      </c>
      <c r="J588" s="4">
        <v>0</v>
      </c>
      <c r="K588" s="4">
        <v>0</v>
      </c>
      <c r="L588" s="4">
        <v>0</v>
      </c>
      <c r="M588" s="3">
        <v>2739492.76</v>
      </c>
      <c r="N588" s="3">
        <v>950400</v>
      </c>
      <c r="O588" s="3">
        <v>2873120</v>
      </c>
      <c r="P588" s="4">
        <v>0</v>
      </c>
      <c r="Q588" s="3">
        <v>1820388.25</v>
      </c>
      <c r="R588" s="4">
        <v>0</v>
      </c>
      <c r="S588" s="3">
        <v>515550</v>
      </c>
      <c r="T588" s="3">
        <v>312708</v>
      </c>
      <c r="U588" s="3">
        <v>363700</v>
      </c>
      <c r="V588" s="4">
        <v>0</v>
      </c>
      <c r="W588" s="3">
        <v>195255</v>
      </c>
      <c r="X588" s="3">
        <v>1793472</v>
      </c>
      <c r="Y588" s="3">
        <v>448688.14</v>
      </c>
      <c r="Z588" s="3">
        <v>4284195</v>
      </c>
      <c r="AA588" s="3">
        <v>1562745</v>
      </c>
      <c r="AB588" s="3">
        <v>10174335</v>
      </c>
      <c r="AC588" s="3">
        <v>1327580</v>
      </c>
      <c r="AD588" s="3">
        <v>3851885.87</v>
      </c>
      <c r="AE588" s="3">
        <v>5529510</v>
      </c>
      <c r="AF588" s="3">
        <v>5386220.4800000004</v>
      </c>
      <c r="AG588" s="3">
        <v>7026070</v>
      </c>
      <c r="AH588" s="3">
        <v>645255</v>
      </c>
      <c r="AI588" s="3">
        <v>834350</v>
      </c>
      <c r="AJ588" s="3">
        <v>1025290</v>
      </c>
      <c r="AK588" s="3">
        <v>8250540</v>
      </c>
      <c r="AL588" s="4">
        <v>0</v>
      </c>
      <c r="AM588" s="3">
        <v>1036550</v>
      </c>
      <c r="AN588" s="3">
        <v>2825650</v>
      </c>
      <c r="AO588" s="3">
        <v>3894538</v>
      </c>
      <c r="AP588" s="3">
        <v>5011150</v>
      </c>
      <c r="AQ588" s="3">
        <v>232390</v>
      </c>
      <c r="AR588" s="4">
        <v>0</v>
      </c>
      <c r="AS588" s="3">
        <v>2180770</v>
      </c>
      <c r="AT588" s="3">
        <v>1135530</v>
      </c>
      <c r="AU588" s="3">
        <v>552510</v>
      </c>
      <c r="AV588" s="3">
        <v>215270</v>
      </c>
      <c r="AW588" s="3">
        <v>10459420</v>
      </c>
      <c r="AX588" s="4">
        <v>0</v>
      </c>
      <c r="AY588" s="3">
        <v>5909660</v>
      </c>
      <c r="AZ588" s="3">
        <v>2681300</v>
      </c>
      <c r="BA588" s="3">
        <v>9130050</v>
      </c>
      <c r="BB588" s="3">
        <v>15782164.300000001</v>
      </c>
      <c r="BC588" s="3">
        <v>4362860</v>
      </c>
      <c r="BD588" s="4">
        <v>0</v>
      </c>
      <c r="BE588" s="3">
        <v>3047831.9</v>
      </c>
      <c r="BF588" s="3">
        <v>750032</v>
      </c>
      <c r="BG588" s="3">
        <v>435075</v>
      </c>
      <c r="BH588" s="3">
        <v>5128170</v>
      </c>
      <c r="BI588" s="3">
        <v>11900</v>
      </c>
      <c r="BJ588" s="4">
        <v>0</v>
      </c>
      <c r="BK588" s="3">
        <v>4200</v>
      </c>
      <c r="BL588" s="3">
        <v>92400</v>
      </c>
      <c r="BM588" s="4">
        <v>0</v>
      </c>
      <c r="BN588" s="3">
        <v>3134460</v>
      </c>
      <c r="BO588" s="3">
        <v>2083548.6</v>
      </c>
      <c r="BP588" s="3">
        <v>171250</v>
      </c>
      <c r="BQ588" s="3">
        <v>1913790</v>
      </c>
      <c r="BR588" s="3">
        <v>1702890</v>
      </c>
      <c r="BS588" s="3">
        <v>4562661</v>
      </c>
      <c r="BT588" s="3">
        <v>665100</v>
      </c>
      <c r="BU588" s="3">
        <v>1445730</v>
      </c>
      <c r="BV588" s="3">
        <v>1289280</v>
      </c>
      <c r="BW588" s="3">
        <v>442750</v>
      </c>
      <c r="BX588" s="3">
        <v>1090585</v>
      </c>
    </row>
    <row r="589" spans="1:76" x14ac:dyDescent="0.25">
      <c r="A589" s="2">
        <v>44834</v>
      </c>
      <c r="B589" t="s">
        <v>1171</v>
      </c>
      <c r="C589" t="s">
        <v>1172</v>
      </c>
      <c r="D589" s="3">
        <v>270710</v>
      </c>
      <c r="E589" s="3">
        <v>60000</v>
      </c>
      <c r="F589" s="3">
        <v>342800</v>
      </c>
      <c r="G589" s="3">
        <v>37000</v>
      </c>
      <c r="H589" s="3">
        <v>339550</v>
      </c>
      <c r="I589" s="3">
        <v>63100</v>
      </c>
      <c r="J589" s="4">
        <v>0</v>
      </c>
      <c r="K589" s="3">
        <v>11790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3">
        <v>414600</v>
      </c>
      <c r="S589" s="4">
        <v>0</v>
      </c>
      <c r="T589" s="4">
        <v>0</v>
      </c>
      <c r="U589" s="4">
        <v>0</v>
      </c>
      <c r="V589" s="3">
        <v>540200</v>
      </c>
      <c r="W589" s="4">
        <v>0</v>
      </c>
      <c r="X589" s="4">
        <v>0</v>
      </c>
      <c r="Y589" s="4">
        <v>0</v>
      </c>
      <c r="Z589" s="3">
        <v>319285</v>
      </c>
      <c r="AA589" s="3">
        <v>13360</v>
      </c>
      <c r="AB589" s="3">
        <v>44600</v>
      </c>
      <c r="AC589" s="4">
        <v>0</v>
      </c>
      <c r="AD589" s="3">
        <v>18840</v>
      </c>
      <c r="AE589" s="4">
        <v>0</v>
      </c>
      <c r="AF589" s="4">
        <v>0</v>
      </c>
      <c r="AG589" s="4">
        <v>0</v>
      </c>
      <c r="AH589" s="3">
        <v>15600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3">
        <v>72000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3">
        <v>170000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</row>
    <row r="590" spans="1:76" x14ac:dyDescent="0.25">
      <c r="A590" s="2">
        <v>44834</v>
      </c>
      <c r="B590" t="s">
        <v>1173</v>
      </c>
      <c r="C590" t="s">
        <v>1174</v>
      </c>
      <c r="D590" s="4">
        <v>0</v>
      </c>
      <c r="E590" s="3">
        <v>4688342.8600000003</v>
      </c>
      <c r="F590" s="4">
        <v>0</v>
      </c>
      <c r="G590" s="3">
        <v>1344946.38</v>
      </c>
      <c r="H590" s="4">
        <v>0</v>
      </c>
      <c r="I590" s="4">
        <v>0</v>
      </c>
      <c r="J590" s="4">
        <v>0</v>
      </c>
      <c r="K590" s="4">
        <v>0</v>
      </c>
      <c r="L590" s="3">
        <v>1107450</v>
      </c>
      <c r="M590" s="3">
        <v>3300102.86</v>
      </c>
      <c r="N590" s="3">
        <v>758580</v>
      </c>
      <c r="O590" s="4">
        <v>0</v>
      </c>
      <c r="P590" s="3">
        <v>1788564</v>
      </c>
      <c r="Q590" s="4">
        <v>0</v>
      </c>
      <c r="R590" s="4">
        <v>0</v>
      </c>
      <c r="S590" s="4">
        <v>0</v>
      </c>
      <c r="T590" s="3">
        <v>1533912</v>
      </c>
      <c r="U590" s="3">
        <v>449200</v>
      </c>
      <c r="V590" s="3">
        <v>1822050</v>
      </c>
      <c r="W590" s="4">
        <v>0</v>
      </c>
      <c r="X590" s="3">
        <v>352422.49</v>
      </c>
      <c r="Y590" s="3">
        <v>304470</v>
      </c>
      <c r="Z590" s="3">
        <v>2407581</v>
      </c>
      <c r="AA590" s="4">
        <v>0</v>
      </c>
      <c r="AB590" s="4">
        <v>0</v>
      </c>
      <c r="AC590" s="4">
        <v>0</v>
      </c>
      <c r="AD590" s="4">
        <v>0</v>
      </c>
      <c r="AE590" s="3">
        <v>290612</v>
      </c>
      <c r="AF590" s="3">
        <v>348000</v>
      </c>
      <c r="AG590" s="3">
        <v>261762.9</v>
      </c>
      <c r="AH590" s="4">
        <v>0</v>
      </c>
      <c r="AI590" s="3">
        <v>180000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3">
        <v>224700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3">
        <v>89880</v>
      </c>
      <c r="BD590" s="4">
        <v>0</v>
      </c>
      <c r="BE590" s="3">
        <v>616320</v>
      </c>
      <c r="BF590" s="4">
        <v>0</v>
      </c>
      <c r="BG590" s="3">
        <v>192600</v>
      </c>
      <c r="BH590" s="3">
        <v>498000.01</v>
      </c>
      <c r="BI590" s="3">
        <v>353350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3">
        <v>220960</v>
      </c>
      <c r="BR590" s="4">
        <v>0</v>
      </c>
      <c r="BS590" s="3">
        <v>328000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</row>
    <row r="591" spans="1:76" x14ac:dyDescent="0.25">
      <c r="A591" s="2">
        <v>44834</v>
      </c>
      <c r="B591" t="s">
        <v>1175</v>
      </c>
      <c r="C591" t="s">
        <v>1176</v>
      </c>
      <c r="D591" s="4">
        <v>0</v>
      </c>
      <c r="E591" s="3">
        <v>7710335.9100000001</v>
      </c>
      <c r="F591" s="3">
        <v>12942435.16</v>
      </c>
      <c r="G591" s="4">
        <v>0</v>
      </c>
      <c r="H591" s="3">
        <v>5296989</v>
      </c>
      <c r="I591" s="4">
        <v>0</v>
      </c>
      <c r="J591" s="3">
        <v>11100736.220000001</v>
      </c>
      <c r="K591" s="4">
        <v>0</v>
      </c>
      <c r="L591" s="4">
        <v>0</v>
      </c>
      <c r="M591" s="3">
        <v>3118565</v>
      </c>
      <c r="N591" s="4">
        <v>0</v>
      </c>
      <c r="O591" s="4">
        <v>0</v>
      </c>
      <c r="P591" s="3">
        <v>1858482.46</v>
      </c>
      <c r="Q591" s="3">
        <v>136080</v>
      </c>
      <c r="R591" s="3">
        <v>1958631.96</v>
      </c>
      <c r="S591" s="4">
        <v>0</v>
      </c>
      <c r="T591" s="4">
        <v>0</v>
      </c>
      <c r="U591" s="3">
        <v>2914433.45</v>
      </c>
      <c r="V591" s="3">
        <v>2691260.44</v>
      </c>
      <c r="W591" s="4">
        <v>0</v>
      </c>
      <c r="X591" s="3">
        <v>859847.28</v>
      </c>
      <c r="Y591" s="3">
        <v>238426.87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3">
        <v>13377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3">
        <v>696059</v>
      </c>
      <c r="AX591" s="4">
        <v>0</v>
      </c>
      <c r="AY591" s="4">
        <v>0</v>
      </c>
      <c r="AZ591" s="4">
        <v>0</v>
      </c>
      <c r="BA591" s="4">
        <v>0</v>
      </c>
      <c r="BB591" s="3">
        <v>1491108.89</v>
      </c>
      <c r="BC591" s="3">
        <v>105219.29</v>
      </c>
      <c r="BD591" s="4">
        <v>0</v>
      </c>
      <c r="BE591" s="4">
        <v>0</v>
      </c>
      <c r="BF591" s="4">
        <v>0</v>
      </c>
      <c r="BG591" s="3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3">
        <v>133694</v>
      </c>
      <c r="BV591" s="4">
        <v>0</v>
      </c>
      <c r="BW591" s="4">
        <v>0</v>
      </c>
      <c r="BX591" s="4">
        <v>0</v>
      </c>
    </row>
    <row r="592" spans="1:76" x14ac:dyDescent="0.25">
      <c r="A592" s="2">
        <v>44834</v>
      </c>
      <c r="B592" t="s">
        <v>1177</v>
      </c>
      <c r="C592" t="s">
        <v>1178</v>
      </c>
      <c r="D592" s="4">
        <v>0</v>
      </c>
      <c r="E592" s="3">
        <v>7230301.75</v>
      </c>
      <c r="F592" s="3">
        <v>5078493.37</v>
      </c>
      <c r="G592" s="3">
        <v>3449026.1</v>
      </c>
      <c r="H592" s="3">
        <v>4500550.07</v>
      </c>
      <c r="I592" s="3">
        <v>1391494.11</v>
      </c>
      <c r="J592" s="3">
        <v>4060926</v>
      </c>
      <c r="K592" s="3">
        <v>1960267.28</v>
      </c>
      <c r="L592" s="3">
        <v>1451331.9</v>
      </c>
      <c r="M592" s="3">
        <v>2636856.13</v>
      </c>
      <c r="N592" s="3">
        <v>577216.4</v>
      </c>
      <c r="O592" s="3">
        <v>1085574.1200000001</v>
      </c>
      <c r="P592" s="3">
        <v>1962293.79</v>
      </c>
      <c r="Q592" s="3">
        <v>279077.98</v>
      </c>
      <c r="R592" s="3">
        <v>2829242.58</v>
      </c>
      <c r="S592" s="3">
        <v>303999.76</v>
      </c>
      <c r="T592" s="3">
        <v>930937.25</v>
      </c>
      <c r="U592" s="3">
        <v>1823415.01</v>
      </c>
      <c r="V592" s="3">
        <v>1863140</v>
      </c>
      <c r="W592" s="3">
        <v>69980</v>
      </c>
      <c r="X592" s="3">
        <v>1244454.1200000001</v>
      </c>
      <c r="Y592" s="3">
        <v>708213.45</v>
      </c>
      <c r="Z592" s="3">
        <v>2403132.6800000002</v>
      </c>
      <c r="AA592" s="3">
        <v>832719.75</v>
      </c>
      <c r="AB592" s="3">
        <v>1679019.26</v>
      </c>
      <c r="AC592" s="3">
        <v>432933.25</v>
      </c>
      <c r="AD592" s="3">
        <v>296747.18</v>
      </c>
      <c r="AE592" s="3">
        <v>966981.25</v>
      </c>
      <c r="AF592" s="3">
        <v>625655.85</v>
      </c>
      <c r="AG592" s="3">
        <v>415266</v>
      </c>
      <c r="AH592" s="3">
        <v>215550</v>
      </c>
      <c r="AI592" s="3">
        <v>243682.14</v>
      </c>
      <c r="AJ592" s="3">
        <v>253653.44</v>
      </c>
      <c r="AK592" s="3">
        <v>362532.5</v>
      </c>
      <c r="AL592" s="3">
        <v>312380</v>
      </c>
      <c r="AM592" s="3">
        <v>313213.59999999998</v>
      </c>
      <c r="AN592" s="3">
        <v>699984</v>
      </c>
      <c r="AO592" s="3">
        <v>206839.92</v>
      </c>
      <c r="AP592" s="3">
        <v>396756.06</v>
      </c>
      <c r="AQ592" s="3">
        <v>211586</v>
      </c>
      <c r="AR592" s="4">
        <v>0</v>
      </c>
      <c r="AS592" s="3">
        <v>261398.04</v>
      </c>
      <c r="AT592" s="3">
        <v>283112.03999999998</v>
      </c>
      <c r="AU592" s="3">
        <v>304586.94</v>
      </c>
      <c r="AV592" s="3">
        <v>1780</v>
      </c>
      <c r="AW592" s="3">
        <v>170464</v>
      </c>
      <c r="AX592" s="3">
        <v>1394061.5</v>
      </c>
      <c r="AY592" s="3">
        <v>1148549.6299999999</v>
      </c>
      <c r="AZ592" s="3">
        <v>289020</v>
      </c>
      <c r="BA592" s="3">
        <v>1480993.62</v>
      </c>
      <c r="BB592" s="3">
        <v>1205640.3400000001</v>
      </c>
      <c r="BC592" s="3">
        <v>358519.79</v>
      </c>
      <c r="BD592" s="3">
        <v>4767719.6900000004</v>
      </c>
      <c r="BE592" s="3">
        <v>772812</v>
      </c>
      <c r="BF592" s="3">
        <v>344581</v>
      </c>
      <c r="BG592" s="3">
        <v>528318</v>
      </c>
      <c r="BH592" s="3">
        <v>1316249.71</v>
      </c>
      <c r="BI592" s="3">
        <v>1092726.3500000001</v>
      </c>
      <c r="BJ592" s="3">
        <v>565764</v>
      </c>
      <c r="BK592" s="3">
        <v>495807</v>
      </c>
      <c r="BL592" s="3">
        <v>1000124.95</v>
      </c>
      <c r="BM592" s="3">
        <v>503050</v>
      </c>
      <c r="BN592" s="3">
        <v>1701072</v>
      </c>
      <c r="BO592" s="3">
        <v>337878</v>
      </c>
      <c r="BP592" s="3">
        <v>258194.72</v>
      </c>
      <c r="BQ592" s="3">
        <v>553487</v>
      </c>
      <c r="BR592" s="3">
        <v>225373</v>
      </c>
      <c r="BS592" s="3">
        <v>1173034.5</v>
      </c>
      <c r="BT592" s="3">
        <v>475012.93</v>
      </c>
      <c r="BU592" s="3">
        <v>442755</v>
      </c>
      <c r="BV592" s="3">
        <v>472657</v>
      </c>
      <c r="BW592" s="3">
        <v>511182</v>
      </c>
      <c r="BX592" s="3">
        <v>102553</v>
      </c>
    </row>
    <row r="593" spans="1:76" x14ac:dyDescent="0.25">
      <c r="A593" s="2">
        <v>44834</v>
      </c>
      <c r="B593" t="s">
        <v>1179</v>
      </c>
      <c r="C593" t="s">
        <v>1180</v>
      </c>
      <c r="D593" s="3">
        <v>4459219.5</v>
      </c>
      <c r="E593" s="4">
        <v>0</v>
      </c>
      <c r="F593" s="3">
        <v>464733</v>
      </c>
      <c r="G593" s="3">
        <v>13541808.550000001</v>
      </c>
      <c r="H593" s="3">
        <v>67135796.829999998</v>
      </c>
      <c r="I593" s="3">
        <v>374424.6</v>
      </c>
      <c r="J593" s="3">
        <v>4363642</v>
      </c>
      <c r="K593" s="3">
        <v>14270400</v>
      </c>
      <c r="L593" s="3">
        <v>8626980</v>
      </c>
      <c r="M593" s="3">
        <v>95780771.819999993</v>
      </c>
      <c r="N593" s="4">
        <v>0</v>
      </c>
      <c r="O593" s="3">
        <v>783575.92</v>
      </c>
      <c r="P593" s="3">
        <v>90682.5</v>
      </c>
      <c r="Q593" s="4">
        <v>0</v>
      </c>
      <c r="R593" s="3">
        <v>649420</v>
      </c>
      <c r="S593" s="4">
        <v>0</v>
      </c>
      <c r="T593" s="4">
        <v>0</v>
      </c>
      <c r="U593" s="3">
        <v>1623610</v>
      </c>
      <c r="V593" s="4">
        <v>0</v>
      </c>
      <c r="W593" s="4">
        <v>0</v>
      </c>
      <c r="X593" s="4">
        <v>0</v>
      </c>
      <c r="Y593" s="4">
        <v>0</v>
      </c>
      <c r="Z593" s="3">
        <v>706577.13</v>
      </c>
      <c r="AA593" s="3">
        <v>14900</v>
      </c>
      <c r="AB593" s="3">
        <v>14167299.050000001</v>
      </c>
      <c r="AC593" s="3">
        <v>13058577.9</v>
      </c>
      <c r="AD593" s="4">
        <v>0</v>
      </c>
      <c r="AE593" s="3">
        <v>174540</v>
      </c>
      <c r="AF593" s="3">
        <v>886346</v>
      </c>
      <c r="AG593" s="4">
        <v>0</v>
      </c>
      <c r="AH593" s="3">
        <v>2150</v>
      </c>
      <c r="AI593" s="3">
        <v>1327945</v>
      </c>
      <c r="AJ593" s="3">
        <v>10510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3">
        <v>4000</v>
      </c>
      <c r="AR593" s="3">
        <v>4800</v>
      </c>
      <c r="AS593" s="4">
        <v>0</v>
      </c>
      <c r="AT593" s="3">
        <v>6650</v>
      </c>
      <c r="AU593" s="3">
        <v>6060</v>
      </c>
      <c r="AV593" s="4">
        <v>0</v>
      </c>
      <c r="AW593" s="3">
        <v>3332110</v>
      </c>
      <c r="AX593" s="4">
        <v>0</v>
      </c>
      <c r="AY593" s="3">
        <v>1136500</v>
      </c>
      <c r="AZ593" s="3">
        <v>11366336</v>
      </c>
      <c r="BA593" s="3">
        <v>1559225</v>
      </c>
      <c r="BB593" s="4">
        <v>0</v>
      </c>
      <c r="BC593" s="4">
        <v>0</v>
      </c>
      <c r="BD593" s="4">
        <v>0</v>
      </c>
      <c r="BE593" s="3">
        <v>0</v>
      </c>
      <c r="BF593" s="4">
        <v>0</v>
      </c>
      <c r="BG593" s="3">
        <v>4400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3">
        <v>13172125</v>
      </c>
      <c r="BO593" s="4">
        <v>0</v>
      </c>
      <c r="BP593" s="3">
        <v>1860</v>
      </c>
      <c r="BQ593" s="4">
        <v>0</v>
      </c>
      <c r="BR593" s="4">
        <v>0</v>
      </c>
      <c r="BS593" s="3">
        <v>8870.2999999999993</v>
      </c>
      <c r="BT593" s="3">
        <v>48700</v>
      </c>
      <c r="BU593" s="3">
        <v>14060</v>
      </c>
      <c r="BV593" s="3">
        <v>1020673.61</v>
      </c>
      <c r="BW593" s="4">
        <v>0</v>
      </c>
      <c r="BX593" s="4">
        <v>0</v>
      </c>
    </row>
    <row r="594" spans="1:76" x14ac:dyDescent="0.25">
      <c r="A594" s="2">
        <v>44834</v>
      </c>
      <c r="B594" t="s">
        <v>1181</v>
      </c>
      <c r="C594" t="s">
        <v>1182</v>
      </c>
      <c r="D594" s="3">
        <v>132785423.56999999</v>
      </c>
      <c r="E594" s="3">
        <v>125106719.27</v>
      </c>
      <c r="F594" s="3">
        <v>97530466.230000004</v>
      </c>
      <c r="G594" s="3">
        <v>39458278.170000002</v>
      </c>
      <c r="H594" s="3">
        <v>15374639.34</v>
      </c>
      <c r="I594" s="3">
        <v>5679316.2400000002</v>
      </c>
      <c r="J594" s="3">
        <v>11917950.300000001</v>
      </c>
      <c r="K594" s="3">
        <v>2699249.56</v>
      </c>
      <c r="L594" s="3">
        <v>1558297.42</v>
      </c>
      <c r="M594" s="3">
        <v>2142411.8199999998</v>
      </c>
      <c r="N594" s="3">
        <v>2522103.94</v>
      </c>
      <c r="O594" s="3">
        <v>4850791.5199999996</v>
      </c>
      <c r="P594" s="3">
        <v>14943254.720000001</v>
      </c>
      <c r="Q594" s="3">
        <v>6017972.9500000002</v>
      </c>
      <c r="R594" s="3">
        <v>119633296.17</v>
      </c>
      <c r="S594" s="3">
        <v>566191.01</v>
      </c>
      <c r="T594" s="3">
        <v>4128824.77</v>
      </c>
      <c r="U594" s="3">
        <v>4731297.83</v>
      </c>
      <c r="V594" s="3">
        <v>5043090.2699999996</v>
      </c>
      <c r="W594" s="3">
        <v>2320754.71</v>
      </c>
      <c r="X594" s="3">
        <v>18398786.09</v>
      </c>
      <c r="Y594" s="3">
        <v>3587107.58</v>
      </c>
      <c r="Z594" s="3">
        <v>8226263.2699999996</v>
      </c>
      <c r="AA594" s="3">
        <v>1948351.5</v>
      </c>
      <c r="AB594" s="3">
        <v>4646651.55</v>
      </c>
      <c r="AC594" s="3">
        <v>896222.56</v>
      </c>
      <c r="AD594" s="3">
        <v>374706.63</v>
      </c>
      <c r="AE594" s="3">
        <v>4872199.34</v>
      </c>
      <c r="AF594" s="3">
        <v>1285807.95</v>
      </c>
      <c r="AG594" s="3">
        <v>915869.52</v>
      </c>
      <c r="AH594" s="3">
        <v>382417.52</v>
      </c>
      <c r="AI594" s="3">
        <v>734204.63</v>
      </c>
      <c r="AJ594" s="3">
        <v>1197766.8700000001</v>
      </c>
      <c r="AK594" s="3">
        <v>411660.2</v>
      </c>
      <c r="AL594" s="3">
        <v>2745868.64</v>
      </c>
      <c r="AM594" s="3">
        <v>1178169.3500000001</v>
      </c>
      <c r="AN594" s="3">
        <v>4311608.22</v>
      </c>
      <c r="AO594" s="3">
        <v>5919327</v>
      </c>
      <c r="AP594" s="3">
        <v>654485.75</v>
      </c>
      <c r="AQ594" s="3">
        <v>742379.32</v>
      </c>
      <c r="AR594" s="3">
        <v>3935094.8</v>
      </c>
      <c r="AS594" s="3">
        <v>420146.4</v>
      </c>
      <c r="AT594" s="3">
        <v>1018047</v>
      </c>
      <c r="AU594" s="3">
        <v>306230.26</v>
      </c>
      <c r="AV594" s="3">
        <v>1454101.98</v>
      </c>
      <c r="AW594" s="3">
        <v>1316495.21</v>
      </c>
      <c r="AX594" s="3">
        <v>21174268.579999998</v>
      </c>
      <c r="AY594" s="3">
        <v>11429760.08</v>
      </c>
      <c r="AZ594" s="3">
        <v>3127949.92</v>
      </c>
      <c r="BA594" s="3">
        <v>1785636.53</v>
      </c>
      <c r="BB594" s="3">
        <v>12632907.380000001</v>
      </c>
      <c r="BC594" s="3">
        <v>2158392.7999999998</v>
      </c>
      <c r="BD594" s="3">
        <v>19662136.149999999</v>
      </c>
      <c r="BE594" s="3">
        <v>1514153.73</v>
      </c>
      <c r="BF594" s="3">
        <v>847399.6</v>
      </c>
      <c r="BG594" s="3">
        <v>276732</v>
      </c>
      <c r="BH594" s="3">
        <v>1663385.9</v>
      </c>
      <c r="BI594" s="3">
        <v>174610</v>
      </c>
      <c r="BJ594" s="3">
        <v>1522467</v>
      </c>
      <c r="BK594" s="3">
        <v>1463741.65</v>
      </c>
      <c r="BL594" s="3">
        <v>3671821.89</v>
      </c>
      <c r="BM594" s="3">
        <v>1761316.5</v>
      </c>
      <c r="BN594" s="3">
        <v>11377368.720000001</v>
      </c>
      <c r="BO594" s="3">
        <v>200593.8</v>
      </c>
      <c r="BP594" s="3">
        <v>4033437</v>
      </c>
      <c r="BQ594" s="3">
        <v>638670</v>
      </c>
      <c r="BR594" s="3">
        <v>2866391.74</v>
      </c>
      <c r="BS594" s="3">
        <v>5249109.8</v>
      </c>
      <c r="BT594" s="3">
        <v>7016616.8700000001</v>
      </c>
      <c r="BU594" s="3">
        <v>4030833.87</v>
      </c>
      <c r="BV594" s="3">
        <v>1135240.8600000001</v>
      </c>
      <c r="BW594" s="3">
        <v>2953786.9</v>
      </c>
      <c r="BX594" s="3">
        <v>1185576.71</v>
      </c>
    </row>
    <row r="595" spans="1:76" x14ac:dyDescent="0.25">
      <c r="A595" s="2">
        <v>44834</v>
      </c>
      <c r="B595" t="s">
        <v>1183</v>
      </c>
      <c r="C595" t="s">
        <v>1184</v>
      </c>
      <c r="D595" s="3">
        <v>31032736.920000002</v>
      </c>
      <c r="E595" s="3">
        <v>23713770.100000001</v>
      </c>
      <c r="F595" s="3">
        <v>12410523.300000001</v>
      </c>
      <c r="G595" s="3">
        <v>19303128</v>
      </c>
      <c r="H595" s="3">
        <v>11126960</v>
      </c>
      <c r="I595" s="3">
        <v>6647822</v>
      </c>
      <c r="J595" s="3">
        <v>11973261.5</v>
      </c>
      <c r="K595" s="3">
        <v>20048398.449999999</v>
      </c>
      <c r="L595" s="3">
        <v>29079030.07</v>
      </c>
      <c r="M595" s="3">
        <v>10754012.5</v>
      </c>
      <c r="N595" s="3">
        <v>3623901</v>
      </c>
      <c r="O595" s="3">
        <v>2973645.5</v>
      </c>
      <c r="P595" s="3">
        <v>3322448</v>
      </c>
      <c r="Q595" s="3">
        <v>680980</v>
      </c>
      <c r="R595" s="3">
        <v>9526854</v>
      </c>
      <c r="S595" s="3">
        <v>681150</v>
      </c>
      <c r="T595" s="3">
        <v>7886655.3799999999</v>
      </c>
      <c r="U595" s="3">
        <v>5942108.5999999996</v>
      </c>
      <c r="V595" s="3">
        <v>6888152.7400000002</v>
      </c>
      <c r="W595" s="3">
        <v>309258.5</v>
      </c>
      <c r="X595" s="3">
        <v>1458946.5</v>
      </c>
      <c r="Y595" s="3">
        <v>6265849.9199999999</v>
      </c>
      <c r="Z595" s="3">
        <v>15587378.43</v>
      </c>
      <c r="AA595" s="3">
        <v>2157416.6</v>
      </c>
      <c r="AB595" s="3">
        <v>4475284.5</v>
      </c>
      <c r="AC595" s="3">
        <v>1825743</v>
      </c>
      <c r="AD595" s="3">
        <v>4190247.9</v>
      </c>
      <c r="AE595" s="3">
        <v>2572514.1</v>
      </c>
      <c r="AF595" s="3">
        <v>1072936</v>
      </c>
      <c r="AG595" s="3">
        <v>5114402.59</v>
      </c>
      <c r="AH595" s="3">
        <v>935049.4</v>
      </c>
      <c r="AI595" s="3">
        <v>751245</v>
      </c>
      <c r="AJ595" s="3">
        <v>807371.2</v>
      </c>
      <c r="AK595" s="3">
        <v>1566926</v>
      </c>
      <c r="AL595" s="3">
        <v>3611547.6</v>
      </c>
      <c r="AM595" s="3">
        <v>1095450.3</v>
      </c>
      <c r="AN595" s="3">
        <v>936512</v>
      </c>
      <c r="AO595" s="3">
        <v>1496976</v>
      </c>
      <c r="AP595" s="3">
        <v>1556343.3</v>
      </c>
      <c r="AQ595" s="3">
        <v>1009008.5</v>
      </c>
      <c r="AR595" s="3">
        <v>3043035</v>
      </c>
      <c r="AS595" s="3">
        <v>3693972.38</v>
      </c>
      <c r="AT595" s="3">
        <v>1860259.7</v>
      </c>
      <c r="AU595" s="3">
        <v>1909446.05</v>
      </c>
      <c r="AV595" s="3">
        <v>171932.09</v>
      </c>
      <c r="AW595" s="3">
        <v>1580596</v>
      </c>
      <c r="AX595" s="3">
        <v>4032343.9</v>
      </c>
      <c r="AY595" s="3">
        <v>4377241.5</v>
      </c>
      <c r="AZ595" s="3">
        <v>1807632.2</v>
      </c>
      <c r="BA595" s="3">
        <v>7320799.21</v>
      </c>
      <c r="BB595" s="3">
        <v>7767710.8300000001</v>
      </c>
      <c r="BC595" s="3">
        <v>1106721.95</v>
      </c>
      <c r="BD595" s="3">
        <v>8174827</v>
      </c>
      <c r="BE595" s="3">
        <v>1087933.5</v>
      </c>
      <c r="BF595" s="3">
        <v>540567.92000000004</v>
      </c>
      <c r="BG595" s="3">
        <v>77110</v>
      </c>
      <c r="BH595" s="3">
        <v>1139042</v>
      </c>
      <c r="BI595" s="3">
        <v>355165</v>
      </c>
      <c r="BJ595" s="3">
        <v>1733570.3</v>
      </c>
      <c r="BK595" s="3">
        <v>1048389.2</v>
      </c>
      <c r="BL595" s="3">
        <v>2090309</v>
      </c>
      <c r="BM595" s="3">
        <v>1261548.8</v>
      </c>
      <c r="BN595" s="3">
        <v>11295663.890000001</v>
      </c>
      <c r="BO595" s="3">
        <v>594497.1</v>
      </c>
      <c r="BP595" s="3">
        <v>933371.7</v>
      </c>
      <c r="BQ595" s="3">
        <v>1201335.8</v>
      </c>
      <c r="BR595" s="3">
        <v>1982664</v>
      </c>
      <c r="BS595" s="3">
        <v>2558689.3199999998</v>
      </c>
      <c r="BT595" s="3">
        <v>3462764</v>
      </c>
      <c r="BU595" s="3">
        <v>6870306.1100000003</v>
      </c>
      <c r="BV595" s="3">
        <v>606214.5</v>
      </c>
      <c r="BW595" s="3">
        <v>578406.5</v>
      </c>
      <c r="BX595" s="3">
        <v>262770</v>
      </c>
    </row>
    <row r="596" spans="1:76" x14ac:dyDescent="0.25">
      <c r="A596" s="2">
        <v>44834</v>
      </c>
      <c r="B596" t="s">
        <v>1185</v>
      </c>
      <c r="C596" t="s">
        <v>1186</v>
      </c>
      <c r="D596" s="3">
        <v>16666.66</v>
      </c>
      <c r="E596" s="3">
        <v>59173791.780000001</v>
      </c>
      <c r="F596" s="3">
        <v>70754304</v>
      </c>
      <c r="G596" s="3">
        <v>39048569</v>
      </c>
      <c r="H596" s="3">
        <v>34843635</v>
      </c>
      <c r="I596" s="3">
        <v>12089590</v>
      </c>
      <c r="J596" s="3">
        <v>27549769.09</v>
      </c>
      <c r="K596" s="3">
        <v>29156755</v>
      </c>
      <c r="L596" s="3">
        <v>7043815</v>
      </c>
      <c r="M596" s="3">
        <v>3542755</v>
      </c>
      <c r="N596" s="3">
        <v>3658211</v>
      </c>
      <c r="O596" s="3">
        <v>1734224.7</v>
      </c>
      <c r="P596" s="3">
        <v>3447895</v>
      </c>
      <c r="Q596" s="3">
        <v>471000</v>
      </c>
      <c r="R596" s="3">
        <v>17137715.989999998</v>
      </c>
      <c r="S596" s="3">
        <v>42720</v>
      </c>
      <c r="T596" s="3">
        <v>1791670</v>
      </c>
      <c r="U596" s="3">
        <v>12114460</v>
      </c>
      <c r="V596" s="3">
        <v>6455226</v>
      </c>
      <c r="W596" s="3">
        <v>962707.85</v>
      </c>
      <c r="X596" s="4">
        <v>0</v>
      </c>
      <c r="Y596" s="3">
        <v>498000</v>
      </c>
      <c r="Z596" s="3">
        <v>9185059.9000000004</v>
      </c>
      <c r="AA596" s="3">
        <v>2366880</v>
      </c>
      <c r="AB596" s="3">
        <v>12269000</v>
      </c>
      <c r="AC596" s="3">
        <v>1254066.95</v>
      </c>
      <c r="AD596" s="3">
        <v>1188640</v>
      </c>
      <c r="AE596" s="3">
        <v>7032969.7000000002</v>
      </c>
      <c r="AF596" s="3">
        <v>626525</v>
      </c>
      <c r="AG596" s="3">
        <v>9500</v>
      </c>
      <c r="AH596" s="4">
        <v>0</v>
      </c>
      <c r="AI596" s="3">
        <v>582551.6</v>
      </c>
      <c r="AJ596" s="3">
        <v>835062.8</v>
      </c>
      <c r="AK596" s="3">
        <v>1382100</v>
      </c>
      <c r="AL596" s="4">
        <v>0</v>
      </c>
      <c r="AM596" s="4">
        <v>0</v>
      </c>
      <c r="AN596" s="3">
        <v>1000007.8</v>
      </c>
      <c r="AO596" s="3">
        <v>1386812.8</v>
      </c>
      <c r="AP596" s="3">
        <v>187770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3">
        <v>1808275.5</v>
      </c>
      <c r="AX596" s="3">
        <v>300000</v>
      </c>
      <c r="AY596" s="3">
        <v>375475</v>
      </c>
      <c r="AZ596" s="3">
        <v>917050</v>
      </c>
      <c r="BA596" s="3">
        <v>5036910</v>
      </c>
      <c r="BB596" s="3">
        <v>3224285</v>
      </c>
      <c r="BC596" s="3">
        <v>767600.4</v>
      </c>
      <c r="BD596" s="3">
        <v>6162085</v>
      </c>
      <c r="BE596" s="3">
        <v>2033665</v>
      </c>
      <c r="BF596" s="3">
        <v>291750</v>
      </c>
      <c r="BG596" s="3">
        <v>734300</v>
      </c>
      <c r="BH596" s="4">
        <v>0</v>
      </c>
      <c r="BI596" s="3">
        <v>36000</v>
      </c>
      <c r="BJ596" s="3">
        <v>806174</v>
      </c>
      <c r="BK596" s="3">
        <v>820875</v>
      </c>
      <c r="BL596" s="3">
        <v>1048866.5</v>
      </c>
      <c r="BM596" s="3">
        <v>1492227</v>
      </c>
      <c r="BN596" s="3">
        <v>11137245.5</v>
      </c>
      <c r="BO596" s="3">
        <v>513715</v>
      </c>
      <c r="BP596" s="4">
        <v>0</v>
      </c>
      <c r="BQ596" s="3">
        <v>943006.5</v>
      </c>
      <c r="BR596" s="3">
        <v>30000</v>
      </c>
      <c r="BS596" s="4">
        <v>0</v>
      </c>
      <c r="BT596" s="3">
        <v>372000</v>
      </c>
      <c r="BU596" s="3">
        <v>248410</v>
      </c>
      <c r="BV596" s="3">
        <v>471916.5</v>
      </c>
      <c r="BW596" s="3">
        <v>575462.5</v>
      </c>
      <c r="BX596" s="3">
        <v>357750</v>
      </c>
    </row>
    <row r="597" spans="1:76" x14ac:dyDescent="0.25">
      <c r="A597" s="2">
        <v>44834</v>
      </c>
      <c r="B597" t="s">
        <v>1187</v>
      </c>
      <c r="C597" t="s">
        <v>1188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3">
        <v>24640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3">
        <v>20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</row>
    <row r="598" spans="1:76" x14ac:dyDescent="0.25">
      <c r="A598" s="2">
        <v>44834</v>
      </c>
      <c r="B598" t="s">
        <v>1189</v>
      </c>
      <c r="C598" t="s">
        <v>1190</v>
      </c>
      <c r="D598" s="3">
        <v>419</v>
      </c>
      <c r="E598" s="3">
        <v>83988.2</v>
      </c>
      <c r="F598" s="3">
        <v>142987.38</v>
      </c>
      <c r="G598" s="3">
        <v>5237</v>
      </c>
      <c r="H598" s="3">
        <v>607</v>
      </c>
      <c r="I598" s="3">
        <v>1441</v>
      </c>
      <c r="J598" s="3">
        <v>967</v>
      </c>
      <c r="K598" s="3">
        <v>37622.959999999999</v>
      </c>
      <c r="L598" s="4">
        <v>0</v>
      </c>
      <c r="M598" s="3">
        <v>624</v>
      </c>
      <c r="N598" s="3">
        <v>294</v>
      </c>
      <c r="O598" s="3">
        <v>336</v>
      </c>
      <c r="P598" s="3">
        <v>78</v>
      </c>
      <c r="Q598" s="3">
        <v>77</v>
      </c>
      <c r="R598" s="3">
        <v>55019.3</v>
      </c>
      <c r="S598" s="3">
        <v>377</v>
      </c>
      <c r="T598" s="3">
        <v>114</v>
      </c>
      <c r="U598" s="3">
        <v>503</v>
      </c>
      <c r="V598" s="3">
        <v>726</v>
      </c>
      <c r="W598" s="3">
        <v>2249.8000000000002</v>
      </c>
      <c r="X598" s="3">
        <v>48</v>
      </c>
      <c r="Y598" s="3">
        <v>66</v>
      </c>
      <c r="Z598" s="3">
        <v>172</v>
      </c>
      <c r="AA598" s="3">
        <v>96</v>
      </c>
      <c r="AB598" s="4">
        <v>0</v>
      </c>
      <c r="AC598" s="3">
        <v>170</v>
      </c>
      <c r="AD598" s="3">
        <v>45</v>
      </c>
      <c r="AE598" s="3">
        <v>68</v>
      </c>
      <c r="AF598" s="3">
        <v>252</v>
      </c>
      <c r="AG598" s="3">
        <v>18</v>
      </c>
      <c r="AH598" s="3">
        <v>36</v>
      </c>
      <c r="AI598" s="3">
        <v>54</v>
      </c>
      <c r="AJ598" s="3">
        <v>59</v>
      </c>
      <c r="AK598" s="3">
        <v>121</v>
      </c>
      <c r="AL598" s="4">
        <v>0</v>
      </c>
      <c r="AM598" s="3">
        <v>66</v>
      </c>
      <c r="AN598" s="3">
        <v>60</v>
      </c>
      <c r="AO598" s="3">
        <v>72</v>
      </c>
      <c r="AP598" s="3">
        <v>54</v>
      </c>
      <c r="AQ598" s="3">
        <v>77</v>
      </c>
      <c r="AR598" s="3">
        <v>36</v>
      </c>
      <c r="AS598" s="3">
        <v>1175</v>
      </c>
      <c r="AT598" s="3">
        <v>36</v>
      </c>
      <c r="AU598" s="3">
        <v>332</v>
      </c>
      <c r="AV598" s="3">
        <v>64</v>
      </c>
      <c r="AW598" s="3">
        <v>607</v>
      </c>
      <c r="AX598" s="3">
        <v>408</v>
      </c>
      <c r="AY598" s="3">
        <v>60</v>
      </c>
      <c r="AZ598" s="3">
        <v>66</v>
      </c>
      <c r="BA598" s="3">
        <v>4259.87</v>
      </c>
      <c r="BB598" s="3">
        <v>404</v>
      </c>
      <c r="BC598" s="3">
        <v>78</v>
      </c>
      <c r="BD598" s="3">
        <v>998</v>
      </c>
      <c r="BE598" s="3">
        <v>830</v>
      </c>
      <c r="BF598" s="3">
        <v>390</v>
      </c>
      <c r="BG598" s="3">
        <v>729.75</v>
      </c>
      <c r="BH598" s="3">
        <v>1221</v>
      </c>
      <c r="BI598" s="3">
        <v>336</v>
      </c>
      <c r="BJ598" s="3">
        <v>48</v>
      </c>
      <c r="BK598" s="3">
        <v>54</v>
      </c>
      <c r="BL598" s="3">
        <v>98</v>
      </c>
      <c r="BM598" s="3">
        <v>230</v>
      </c>
      <c r="BN598" s="3">
        <v>384</v>
      </c>
      <c r="BO598" s="3">
        <v>1429.89</v>
      </c>
      <c r="BP598" s="3">
        <v>84</v>
      </c>
      <c r="BQ598" s="3">
        <v>145</v>
      </c>
      <c r="BR598" s="3">
        <v>12</v>
      </c>
      <c r="BS598" s="3">
        <v>54</v>
      </c>
      <c r="BT598" s="3">
        <v>102</v>
      </c>
      <c r="BU598" s="3">
        <v>90</v>
      </c>
      <c r="BV598" s="3">
        <v>99</v>
      </c>
      <c r="BW598" s="3">
        <v>101</v>
      </c>
      <c r="BX598" s="3">
        <v>300</v>
      </c>
    </row>
    <row r="599" spans="1:76" x14ac:dyDescent="0.25">
      <c r="A599" s="2">
        <v>44834</v>
      </c>
      <c r="B599" t="s">
        <v>1191</v>
      </c>
      <c r="C599" t="s">
        <v>1192</v>
      </c>
      <c r="D599" s="3">
        <v>66235425.700000003</v>
      </c>
      <c r="E599" s="3">
        <v>54012638.990000002</v>
      </c>
      <c r="F599" s="3">
        <v>42573565.829999998</v>
      </c>
      <c r="G599" s="3">
        <v>35805417.770000003</v>
      </c>
      <c r="H599" s="3">
        <v>38309249.640000001</v>
      </c>
      <c r="I599" s="3">
        <v>14803400.630000001</v>
      </c>
      <c r="J599" s="3">
        <v>34329756.329999998</v>
      </c>
      <c r="K599" s="3">
        <v>18540830.84</v>
      </c>
      <c r="L599" s="3">
        <v>10046379.720000001</v>
      </c>
      <c r="M599" s="3">
        <v>13066355.91</v>
      </c>
      <c r="N599" s="3">
        <v>4837915.58</v>
      </c>
      <c r="O599" s="3">
        <v>3834468.33</v>
      </c>
      <c r="P599" s="3">
        <v>9072960.3200000003</v>
      </c>
      <c r="Q599" s="3">
        <v>2111553.9900000002</v>
      </c>
      <c r="R599" s="3">
        <v>23160837.789999999</v>
      </c>
      <c r="S599" s="3">
        <v>2200020.5099999998</v>
      </c>
      <c r="T599" s="3">
        <v>5968834.2199999997</v>
      </c>
      <c r="U599" s="3">
        <v>12869960.310000001</v>
      </c>
      <c r="V599" s="3">
        <v>10555293.539999999</v>
      </c>
      <c r="W599" s="3">
        <v>1436341.7</v>
      </c>
      <c r="X599" s="3">
        <v>4215289.5199999996</v>
      </c>
      <c r="Y599" s="3">
        <v>3407735.31</v>
      </c>
      <c r="Z599" s="3">
        <v>10422536.529999999</v>
      </c>
      <c r="AA599" s="3">
        <v>5377763.04</v>
      </c>
      <c r="AB599" s="3">
        <v>9103626.8599999994</v>
      </c>
      <c r="AC599" s="3">
        <v>2564119.23</v>
      </c>
      <c r="AD599" s="3">
        <v>3172869.76</v>
      </c>
      <c r="AE599" s="3">
        <v>4208260.5199999996</v>
      </c>
      <c r="AF599" s="3">
        <v>2181622.15</v>
      </c>
      <c r="AG599" s="3">
        <v>2873292.67</v>
      </c>
      <c r="AH599" s="3">
        <v>1581307.14</v>
      </c>
      <c r="AI599" s="3">
        <v>1904701.96</v>
      </c>
      <c r="AJ599" s="3">
        <v>1442256.65</v>
      </c>
      <c r="AK599" s="3">
        <v>2879689.86</v>
      </c>
      <c r="AL599" s="3">
        <v>2143904.8199999998</v>
      </c>
      <c r="AM599" s="3">
        <v>1555304.15</v>
      </c>
      <c r="AN599" s="3">
        <v>3324875.26</v>
      </c>
      <c r="AO599" s="3">
        <v>2352714.23</v>
      </c>
      <c r="AP599" s="3">
        <v>2320083.2200000002</v>
      </c>
      <c r="AQ599" s="3">
        <v>1870625.83</v>
      </c>
      <c r="AR599" s="3">
        <v>1650723.66</v>
      </c>
      <c r="AS599" s="3">
        <v>1943750.62</v>
      </c>
      <c r="AT599" s="3">
        <v>2002299.78</v>
      </c>
      <c r="AU599" s="3">
        <v>1480344.89</v>
      </c>
      <c r="AV599" s="3">
        <v>658303.89</v>
      </c>
      <c r="AW599" s="3">
        <v>1457856.08</v>
      </c>
      <c r="AX599" s="3">
        <v>3783447.22</v>
      </c>
      <c r="AY599" s="3">
        <v>4436583.01</v>
      </c>
      <c r="AZ599" s="3">
        <v>2863089.05</v>
      </c>
      <c r="BA599" s="3">
        <v>8358848.7300000004</v>
      </c>
      <c r="BB599" s="3">
        <v>5088495.05</v>
      </c>
      <c r="BC599" s="3">
        <v>1089193.06</v>
      </c>
      <c r="BD599" s="3">
        <v>12874211.699999999</v>
      </c>
      <c r="BE599" s="3">
        <v>2330579.58</v>
      </c>
      <c r="BF599" s="3">
        <v>1106588.4099999999</v>
      </c>
      <c r="BG599" s="3">
        <v>2157427.11</v>
      </c>
      <c r="BH599" s="3">
        <v>4119810.13</v>
      </c>
      <c r="BI599" s="3">
        <v>1625464.85</v>
      </c>
      <c r="BJ599" s="3">
        <v>2470962.7999999998</v>
      </c>
      <c r="BK599" s="3">
        <v>2113489.81</v>
      </c>
      <c r="BL599" s="3">
        <v>3800465.91</v>
      </c>
      <c r="BM599" s="3">
        <v>3984743.13</v>
      </c>
      <c r="BN599" s="3">
        <v>6427903.0499999998</v>
      </c>
      <c r="BO599" s="3">
        <v>1185355.6399999999</v>
      </c>
      <c r="BP599" s="3">
        <v>1128799.1499999999</v>
      </c>
      <c r="BQ599" s="3">
        <v>2537536.09</v>
      </c>
      <c r="BR599" s="3">
        <v>1966620.63</v>
      </c>
      <c r="BS599" s="3">
        <v>2379771.2999999998</v>
      </c>
      <c r="BT599" s="3">
        <v>2743195.62</v>
      </c>
      <c r="BU599" s="3">
        <v>1945361.33</v>
      </c>
      <c r="BV599" s="3">
        <v>1475975.16</v>
      </c>
      <c r="BW599" s="3">
        <v>1800337</v>
      </c>
      <c r="BX599" s="3">
        <v>773317.36</v>
      </c>
    </row>
    <row r="600" spans="1:76" x14ac:dyDescent="0.25">
      <c r="A600" s="2">
        <v>44834</v>
      </c>
      <c r="B600" t="s">
        <v>1193</v>
      </c>
      <c r="C600" t="s">
        <v>1194</v>
      </c>
      <c r="D600" s="3">
        <v>10650732.5</v>
      </c>
      <c r="E600" s="3">
        <v>6934728.6399999997</v>
      </c>
      <c r="F600" s="3">
        <v>3384003.22</v>
      </c>
      <c r="G600" s="3">
        <v>80666.67</v>
      </c>
      <c r="H600" s="3">
        <v>4480295.4800000004</v>
      </c>
      <c r="I600" s="3">
        <v>2785618.54</v>
      </c>
      <c r="J600" s="3">
        <v>4567597.28</v>
      </c>
      <c r="K600" s="3">
        <v>3813540.89</v>
      </c>
      <c r="L600" s="3">
        <v>722884.24</v>
      </c>
      <c r="M600" s="3">
        <v>871145.52</v>
      </c>
      <c r="N600" s="3">
        <v>466577.05</v>
      </c>
      <c r="O600" s="3">
        <v>706549.48</v>
      </c>
      <c r="P600" s="3">
        <v>1098843.75</v>
      </c>
      <c r="Q600" s="3">
        <v>24948.33</v>
      </c>
      <c r="R600" s="3">
        <v>2721428.4</v>
      </c>
      <c r="S600" s="3">
        <v>22320</v>
      </c>
      <c r="T600" s="3">
        <v>734470.47</v>
      </c>
      <c r="U600" s="3">
        <v>4211996.9800000004</v>
      </c>
      <c r="V600" s="3">
        <v>1299231.8600000001</v>
      </c>
      <c r="W600" s="3">
        <v>370200</v>
      </c>
      <c r="X600" s="3">
        <v>68920.14</v>
      </c>
      <c r="Y600" s="3">
        <v>814632.09</v>
      </c>
      <c r="Z600" s="3">
        <v>2261513.6</v>
      </c>
      <c r="AA600" s="3">
        <v>791229.47</v>
      </c>
      <c r="AB600" s="3">
        <v>1062659.3899999999</v>
      </c>
      <c r="AC600" s="3">
        <v>56582</v>
      </c>
      <c r="AD600" s="3">
        <v>613763.97</v>
      </c>
      <c r="AE600" s="3">
        <v>44142.87</v>
      </c>
      <c r="AF600" s="3">
        <v>306022.25</v>
      </c>
      <c r="AG600" s="3">
        <v>21023.9</v>
      </c>
      <c r="AH600" s="3">
        <v>127502.82</v>
      </c>
      <c r="AI600" s="4">
        <v>0</v>
      </c>
      <c r="AJ600" s="4">
        <v>0</v>
      </c>
      <c r="AK600" s="3">
        <v>79060</v>
      </c>
      <c r="AL600" s="3">
        <v>187369.91</v>
      </c>
      <c r="AM600" s="3">
        <v>264597.5</v>
      </c>
      <c r="AN600" s="3">
        <v>120</v>
      </c>
      <c r="AO600" s="4">
        <v>0</v>
      </c>
      <c r="AP600" s="3">
        <v>178697.67</v>
      </c>
      <c r="AQ600" s="3">
        <v>360</v>
      </c>
      <c r="AR600" s="3">
        <v>212263.95</v>
      </c>
      <c r="AS600" s="3">
        <v>2568</v>
      </c>
      <c r="AT600" s="3">
        <v>2824.8</v>
      </c>
      <c r="AU600" s="3">
        <v>259670.99</v>
      </c>
      <c r="AV600" s="4">
        <v>0</v>
      </c>
      <c r="AW600" s="3">
        <v>314450.96000000002</v>
      </c>
      <c r="AX600" s="3">
        <v>2815</v>
      </c>
      <c r="AY600" s="3">
        <v>750442.82</v>
      </c>
      <c r="AZ600" s="3">
        <v>317615.40000000002</v>
      </c>
      <c r="BA600" s="3">
        <v>621460.37</v>
      </c>
      <c r="BB600" s="3">
        <v>259000</v>
      </c>
      <c r="BC600" s="3">
        <v>136023.92000000001</v>
      </c>
      <c r="BD600" s="3">
        <v>801440.98</v>
      </c>
      <c r="BE600" s="4">
        <v>0</v>
      </c>
      <c r="BF600" s="3">
        <v>131289</v>
      </c>
      <c r="BG600" s="4">
        <v>0</v>
      </c>
      <c r="BH600" s="3">
        <v>6420</v>
      </c>
      <c r="BI600" s="3">
        <v>416573.46</v>
      </c>
      <c r="BJ600" s="3">
        <v>28113.87</v>
      </c>
      <c r="BK600" s="3">
        <v>39063</v>
      </c>
      <c r="BL600" s="3">
        <v>1086810.56</v>
      </c>
      <c r="BM600" s="3">
        <v>599663.51</v>
      </c>
      <c r="BN600" s="3">
        <v>2266461.38</v>
      </c>
      <c r="BO600" s="3">
        <v>5295.21</v>
      </c>
      <c r="BP600" s="4">
        <v>0</v>
      </c>
      <c r="BQ600" s="3">
        <v>505890.29</v>
      </c>
      <c r="BR600" s="3">
        <v>194536</v>
      </c>
      <c r="BS600" s="3">
        <v>348481.92</v>
      </c>
      <c r="BT600" s="3">
        <v>360478.71</v>
      </c>
      <c r="BU600" s="3">
        <v>28233.9</v>
      </c>
      <c r="BV600" s="4">
        <v>0</v>
      </c>
      <c r="BW600" s="4">
        <v>0</v>
      </c>
      <c r="BX600" s="3">
        <v>91439.7</v>
      </c>
    </row>
    <row r="601" spans="1:76" x14ac:dyDescent="0.25">
      <c r="A601" s="2">
        <v>44834</v>
      </c>
      <c r="B601" t="s">
        <v>1195</v>
      </c>
      <c r="C601" t="s">
        <v>1196</v>
      </c>
      <c r="D601" s="3">
        <v>1240319.93</v>
      </c>
      <c r="E601" s="3">
        <v>1682234.3</v>
      </c>
      <c r="F601" s="3">
        <v>863915.12</v>
      </c>
      <c r="G601" s="3">
        <v>1066183.75</v>
      </c>
      <c r="H601" s="3">
        <v>819036.81</v>
      </c>
      <c r="I601" s="3">
        <v>544132.91</v>
      </c>
      <c r="J601" s="3">
        <v>468986.87</v>
      </c>
      <c r="K601" s="3">
        <v>552896.09</v>
      </c>
      <c r="L601" s="3">
        <v>90584.48</v>
      </c>
      <c r="M601" s="3">
        <v>453035.12</v>
      </c>
      <c r="N601" s="3">
        <v>258453.31</v>
      </c>
      <c r="O601" s="3">
        <v>155994.04999999999</v>
      </c>
      <c r="P601" s="3">
        <v>428822.42</v>
      </c>
      <c r="Q601" s="3">
        <v>18537.87</v>
      </c>
      <c r="R601" s="3">
        <v>127469.85</v>
      </c>
      <c r="S601" s="3">
        <v>112281.73</v>
      </c>
      <c r="T601" s="3">
        <v>189244.12</v>
      </c>
      <c r="U601" s="3">
        <v>494194.81</v>
      </c>
      <c r="V601" s="3">
        <v>210202.98</v>
      </c>
      <c r="W601" s="3">
        <v>23886.07</v>
      </c>
      <c r="X601" s="3">
        <v>21893.53</v>
      </c>
      <c r="Y601" s="3">
        <v>92841.1</v>
      </c>
      <c r="Z601" s="3">
        <v>948293.79</v>
      </c>
      <c r="AA601" s="3">
        <v>177291.88</v>
      </c>
      <c r="AB601" s="3">
        <v>255351.99</v>
      </c>
      <c r="AC601" s="3">
        <v>138284.70000000001</v>
      </c>
      <c r="AD601" s="3">
        <v>279802.5</v>
      </c>
      <c r="AE601" s="3">
        <v>10482.07</v>
      </c>
      <c r="AF601" s="3">
        <v>33511.910000000003</v>
      </c>
      <c r="AG601" s="3">
        <v>10203.450000000001</v>
      </c>
      <c r="AH601" s="3">
        <v>32144.41</v>
      </c>
      <c r="AI601" s="3">
        <v>22161.45</v>
      </c>
      <c r="AJ601" s="3">
        <v>14714.36</v>
      </c>
      <c r="AK601" s="3">
        <v>127830.34</v>
      </c>
      <c r="AL601" s="3">
        <v>14652.58</v>
      </c>
      <c r="AM601" s="3">
        <v>12400.23</v>
      </c>
      <c r="AN601" s="3">
        <v>74284.679999999993</v>
      </c>
      <c r="AO601" s="3">
        <v>61748.25</v>
      </c>
      <c r="AP601" s="3">
        <v>51687.77</v>
      </c>
      <c r="AQ601" s="3">
        <v>30487.17</v>
      </c>
      <c r="AR601" s="3">
        <v>141358.26999999999</v>
      </c>
      <c r="AS601" s="3">
        <v>67136.06</v>
      </c>
      <c r="AT601" s="3">
        <v>68941.7</v>
      </c>
      <c r="AU601" s="3">
        <v>27817.599999999999</v>
      </c>
      <c r="AV601" s="3">
        <v>28566.43</v>
      </c>
      <c r="AW601" s="3">
        <v>40521.9</v>
      </c>
      <c r="AX601" s="3">
        <v>84591.52</v>
      </c>
      <c r="AY601" s="3">
        <v>70792.259999999995</v>
      </c>
      <c r="AZ601" s="3">
        <v>82335.199999999997</v>
      </c>
      <c r="BA601" s="3">
        <v>53829.13</v>
      </c>
      <c r="BB601" s="3">
        <v>196000</v>
      </c>
      <c r="BC601" s="3">
        <v>5444.75</v>
      </c>
      <c r="BD601" s="3">
        <v>445026.36</v>
      </c>
      <c r="BE601" s="3">
        <v>59543.95</v>
      </c>
      <c r="BF601" s="3">
        <v>50209.23</v>
      </c>
      <c r="BG601" s="3">
        <v>97160.38</v>
      </c>
      <c r="BH601" s="3">
        <v>209880.67</v>
      </c>
      <c r="BI601" s="3">
        <v>77982.11</v>
      </c>
      <c r="BJ601" s="3">
        <v>71675.649999999994</v>
      </c>
      <c r="BK601" s="3">
        <v>68384.72</v>
      </c>
      <c r="BL601" s="3">
        <v>75851.28</v>
      </c>
      <c r="BM601" s="3">
        <v>95521.79</v>
      </c>
      <c r="BN601" s="3">
        <v>174707.95</v>
      </c>
      <c r="BO601" s="3">
        <v>25993.78</v>
      </c>
      <c r="BP601" s="3">
        <v>43219.72</v>
      </c>
      <c r="BQ601" s="3">
        <v>125711.6</v>
      </c>
      <c r="BR601" s="3">
        <v>93976.3</v>
      </c>
      <c r="BS601" s="3">
        <v>79162.679999999993</v>
      </c>
      <c r="BT601" s="3">
        <v>17336.14</v>
      </c>
      <c r="BU601" s="3">
        <v>128583.22</v>
      </c>
      <c r="BV601" s="3">
        <v>51600.78</v>
      </c>
      <c r="BW601" s="3">
        <v>64697.56</v>
      </c>
      <c r="BX601" s="3">
        <v>1284</v>
      </c>
    </row>
    <row r="602" spans="1:76" x14ac:dyDescent="0.25">
      <c r="A602" s="2">
        <v>44834</v>
      </c>
      <c r="B602" t="s">
        <v>1197</v>
      </c>
      <c r="C602" t="s">
        <v>1198</v>
      </c>
      <c r="D602" s="3">
        <v>1478651.1</v>
      </c>
      <c r="E602" s="4">
        <v>0</v>
      </c>
      <c r="F602" s="3">
        <v>607682.51</v>
      </c>
      <c r="G602" s="3">
        <v>714500.2</v>
      </c>
      <c r="H602" s="3">
        <v>269674.34000000003</v>
      </c>
      <c r="I602" s="3">
        <v>100324</v>
      </c>
      <c r="J602" s="3">
        <v>1201091.3500000001</v>
      </c>
      <c r="K602" s="3">
        <v>221903.33</v>
      </c>
      <c r="L602" s="3">
        <v>22666.7</v>
      </c>
      <c r="M602" s="3">
        <v>77460.789999999994</v>
      </c>
      <c r="N602" s="3">
        <v>1602.86</v>
      </c>
      <c r="O602" s="3">
        <v>7157.77</v>
      </c>
      <c r="P602" s="3">
        <v>183556</v>
      </c>
      <c r="Q602" s="3">
        <v>130262.36</v>
      </c>
      <c r="R602" s="3">
        <v>219098.16</v>
      </c>
      <c r="S602" s="3">
        <v>53928</v>
      </c>
      <c r="T602" s="3">
        <v>73830</v>
      </c>
      <c r="U602" s="3">
        <v>393032.7</v>
      </c>
      <c r="V602" s="3">
        <v>440590.51</v>
      </c>
      <c r="W602" s="3">
        <v>69410.899999999994</v>
      </c>
      <c r="X602" s="3">
        <v>40942.089999999997</v>
      </c>
      <c r="Y602" s="3">
        <v>35256.5</v>
      </c>
      <c r="Z602" s="3">
        <v>1284</v>
      </c>
      <c r="AA602" s="3">
        <v>2379.6799999999998</v>
      </c>
      <c r="AB602" s="3">
        <v>187367.53</v>
      </c>
      <c r="AC602" s="3">
        <v>123442.19</v>
      </c>
      <c r="AD602" s="3">
        <v>12556</v>
      </c>
      <c r="AE602" s="3">
        <v>99432.84</v>
      </c>
      <c r="AF602" s="3">
        <v>55812.11</v>
      </c>
      <c r="AG602" s="3">
        <v>67078.3</v>
      </c>
      <c r="AH602" s="3">
        <v>33456</v>
      </c>
      <c r="AI602" s="3">
        <v>82883.399999999994</v>
      </c>
      <c r="AJ602" s="3">
        <v>46862.79</v>
      </c>
      <c r="AK602" s="3">
        <v>17440</v>
      </c>
      <c r="AL602" s="3">
        <v>136938.66</v>
      </c>
      <c r="AM602" s="3">
        <v>61246.8</v>
      </c>
      <c r="AN602" s="3">
        <v>59320.800000000003</v>
      </c>
      <c r="AO602" s="3">
        <v>73322.880000000005</v>
      </c>
      <c r="AP602" s="3">
        <v>33471.57</v>
      </c>
      <c r="AQ602" s="3">
        <v>39579</v>
      </c>
      <c r="AR602" s="3">
        <v>9630</v>
      </c>
      <c r="AS602" s="3">
        <v>45261</v>
      </c>
      <c r="AT602" s="3">
        <v>142813.5</v>
      </c>
      <c r="AU602" s="3">
        <v>22082.66</v>
      </c>
      <c r="AV602" s="3">
        <v>60559.86</v>
      </c>
      <c r="AW602" s="3">
        <v>162083.6</v>
      </c>
      <c r="AX602" s="4">
        <v>0</v>
      </c>
      <c r="AY602" s="3">
        <v>110862.24</v>
      </c>
      <c r="AZ602" s="3">
        <v>27947.82</v>
      </c>
      <c r="BA602" s="3">
        <v>111096.2</v>
      </c>
      <c r="BB602" s="3">
        <v>84405.69</v>
      </c>
      <c r="BC602" s="3">
        <v>34609.11</v>
      </c>
      <c r="BD602" s="3">
        <v>241888.18</v>
      </c>
      <c r="BE602" s="3">
        <v>36112.5</v>
      </c>
      <c r="BF602" s="3">
        <v>61533.35</v>
      </c>
      <c r="BG602" s="3">
        <v>43003.9</v>
      </c>
      <c r="BH602" s="3">
        <v>94673.600000000006</v>
      </c>
      <c r="BI602" s="3">
        <v>35327.019999999997</v>
      </c>
      <c r="BJ602" s="3">
        <v>43399</v>
      </c>
      <c r="BK602" s="3">
        <v>81213</v>
      </c>
      <c r="BL602" s="3">
        <v>38957.800000000003</v>
      </c>
      <c r="BM602" s="3">
        <v>183462.2</v>
      </c>
      <c r="BN602" s="3">
        <v>68694</v>
      </c>
      <c r="BO602" s="3">
        <v>7575.3</v>
      </c>
      <c r="BP602" s="3">
        <v>37718.9</v>
      </c>
      <c r="BQ602" s="3">
        <v>109112.38</v>
      </c>
      <c r="BR602" s="3">
        <v>76108.070000000007</v>
      </c>
      <c r="BS602" s="4">
        <v>0</v>
      </c>
      <c r="BT602" s="3">
        <v>77927.06</v>
      </c>
      <c r="BU602" s="3">
        <v>22059.119999999999</v>
      </c>
      <c r="BV602" s="3">
        <v>29655.08</v>
      </c>
      <c r="BW602" s="3">
        <v>27948.75</v>
      </c>
      <c r="BX602" s="4">
        <v>0</v>
      </c>
    </row>
    <row r="603" spans="1:76" x14ac:dyDescent="0.25">
      <c r="A603" s="2">
        <v>44834</v>
      </c>
      <c r="B603" t="s">
        <v>1199</v>
      </c>
      <c r="C603" t="s">
        <v>1200</v>
      </c>
      <c r="D603" s="3">
        <v>260436</v>
      </c>
      <c r="E603" s="3">
        <v>357358</v>
      </c>
      <c r="F603" s="3">
        <v>1897341</v>
      </c>
      <c r="G603" s="3">
        <v>1956414.24</v>
      </c>
      <c r="H603" s="3">
        <v>293592</v>
      </c>
      <c r="I603" s="3">
        <v>521607</v>
      </c>
      <c r="J603" s="3">
        <v>749352</v>
      </c>
      <c r="K603" s="3">
        <v>333238</v>
      </c>
      <c r="L603" s="3">
        <v>102915</v>
      </c>
      <c r="M603" s="3">
        <v>214410</v>
      </c>
      <c r="N603" s="3">
        <v>51471</v>
      </c>
      <c r="O603" s="3">
        <v>123553</v>
      </c>
      <c r="P603" s="3">
        <v>72037</v>
      </c>
      <c r="Q603" s="3">
        <v>12841</v>
      </c>
      <c r="R603" s="3">
        <v>54909</v>
      </c>
      <c r="S603" s="3">
        <v>17227</v>
      </c>
      <c r="T603" s="3">
        <v>27829</v>
      </c>
      <c r="U603" s="3">
        <v>77406</v>
      </c>
      <c r="V603" s="3">
        <v>67863</v>
      </c>
      <c r="W603" s="3">
        <v>17468</v>
      </c>
      <c r="X603" s="3">
        <v>33839</v>
      </c>
      <c r="Y603" s="3">
        <v>16000</v>
      </c>
      <c r="Z603" s="3">
        <v>28866</v>
      </c>
      <c r="AA603" s="3">
        <v>9925</v>
      </c>
      <c r="AB603" s="3">
        <v>53812</v>
      </c>
      <c r="AC603" s="3">
        <v>38191</v>
      </c>
      <c r="AD603" s="3">
        <v>28420</v>
      </c>
      <c r="AE603" s="3">
        <v>29421</v>
      </c>
      <c r="AF603" s="4">
        <v>0</v>
      </c>
      <c r="AG603" s="3">
        <v>16547</v>
      </c>
      <c r="AH603" s="3">
        <v>4845</v>
      </c>
      <c r="AI603" s="3">
        <v>6597</v>
      </c>
      <c r="AJ603" s="3">
        <v>4429</v>
      </c>
      <c r="AK603" s="3">
        <v>15457</v>
      </c>
      <c r="AL603" s="3">
        <v>21898</v>
      </c>
      <c r="AM603" s="3">
        <v>28184</v>
      </c>
      <c r="AN603" s="3">
        <v>38746</v>
      </c>
      <c r="AO603" s="3">
        <v>9849</v>
      </c>
      <c r="AP603" s="3">
        <v>13837</v>
      </c>
      <c r="AQ603" s="3">
        <v>20832</v>
      </c>
      <c r="AR603" s="3">
        <v>7796</v>
      </c>
      <c r="AS603" s="3">
        <v>8033</v>
      </c>
      <c r="AT603" s="3">
        <v>85868</v>
      </c>
      <c r="AU603" s="3">
        <v>10386</v>
      </c>
      <c r="AV603" s="3">
        <v>7472</v>
      </c>
      <c r="AW603" s="3">
        <v>57728</v>
      </c>
      <c r="AX603" s="3">
        <v>16788</v>
      </c>
      <c r="AY603" s="3">
        <v>52835</v>
      </c>
      <c r="AZ603" s="3">
        <v>16070</v>
      </c>
      <c r="BA603" s="3">
        <v>44183</v>
      </c>
      <c r="BB603" s="3">
        <v>11714</v>
      </c>
      <c r="BC603" s="3">
        <v>27710</v>
      </c>
      <c r="BD603" s="3">
        <v>222181</v>
      </c>
      <c r="BE603" s="3">
        <v>8308.5</v>
      </c>
      <c r="BF603" s="3">
        <v>15428</v>
      </c>
      <c r="BG603" s="3">
        <v>17352</v>
      </c>
      <c r="BH603" s="3">
        <v>22461</v>
      </c>
      <c r="BI603" s="3">
        <v>11405.12</v>
      </c>
      <c r="BJ603" s="3">
        <v>8024</v>
      </c>
      <c r="BK603" s="3">
        <v>15069</v>
      </c>
      <c r="BL603" s="3">
        <v>20690</v>
      </c>
      <c r="BM603" s="3">
        <v>19561</v>
      </c>
      <c r="BN603" s="3">
        <v>43851</v>
      </c>
      <c r="BO603" s="3">
        <v>160</v>
      </c>
      <c r="BP603" s="3">
        <v>11135</v>
      </c>
      <c r="BQ603" s="3">
        <v>5430</v>
      </c>
      <c r="BR603" s="3">
        <v>12745.41</v>
      </c>
      <c r="BS603" s="3">
        <v>23046</v>
      </c>
      <c r="BT603" s="3">
        <v>21601</v>
      </c>
      <c r="BU603" s="3">
        <v>4550</v>
      </c>
      <c r="BV603" s="3">
        <v>22384</v>
      </c>
      <c r="BW603" s="3">
        <v>10779</v>
      </c>
      <c r="BX603" s="3">
        <v>2948</v>
      </c>
    </row>
    <row r="604" spans="1:76" x14ac:dyDescent="0.25">
      <c r="A604" s="2">
        <v>44834</v>
      </c>
      <c r="B604" t="s">
        <v>1201</v>
      </c>
      <c r="C604" t="s">
        <v>1202</v>
      </c>
      <c r="D604" s="3">
        <v>425988.55</v>
      </c>
      <c r="E604" s="3">
        <v>325914.01</v>
      </c>
      <c r="F604" s="3">
        <v>563380.68000000005</v>
      </c>
      <c r="G604" s="3">
        <v>278824.52</v>
      </c>
      <c r="H604" s="3">
        <v>132379.32999999999</v>
      </c>
      <c r="I604" s="3">
        <v>207228.03</v>
      </c>
      <c r="J604" s="3">
        <v>285144.3</v>
      </c>
      <c r="K604" s="3">
        <v>198003.67</v>
      </c>
      <c r="L604" s="3">
        <v>100489.05</v>
      </c>
      <c r="M604" s="3">
        <v>254392.5</v>
      </c>
      <c r="N604" s="3">
        <v>109512.24</v>
      </c>
      <c r="O604" s="3">
        <v>114329.73</v>
      </c>
      <c r="P604" s="3">
        <v>215741</v>
      </c>
      <c r="Q604" s="3">
        <v>115336.74</v>
      </c>
      <c r="R604" s="3">
        <v>254902.89</v>
      </c>
      <c r="S604" s="4">
        <v>0</v>
      </c>
      <c r="T604" s="3">
        <v>171538.12</v>
      </c>
      <c r="U604" s="3">
        <v>122189.72</v>
      </c>
      <c r="V604" s="3">
        <v>148619.15</v>
      </c>
      <c r="W604" s="3">
        <v>32074.41</v>
      </c>
      <c r="X604" s="3">
        <v>294622.36</v>
      </c>
      <c r="Y604" s="3">
        <v>55333.32</v>
      </c>
      <c r="Z604" s="3">
        <v>314040.92</v>
      </c>
      <c r="AA604" s="3">
        <v>201712.74</v>
      </c>
      <c r="AB604" s="3">
        <v>210381.26</v>
      </c>
      <c r="AC604" s="3">
        <v>187539.64</v>
      </c>
      <c r="AD604" s="3">
        <v>206209.33</v>
      </c>
      <c r="AE604" s="3">
        <v>233696.66</v>
      </c>
      <c r="AF604" s="3">
        <v>180439.86</v>
      </c>
      <c r="AG604" s="3">
        <v>77833.960000000006</v>
      </c>
      <c r="AH604" s="3">
        <v>59745.26</v>
      </c>
      <c r="AI604" s="3">
        <v>65429.45</v>
      </c>
      <c r="AJ604" s="3">
        <v>45414.98</v>
      </c>
      <c r="AK604" s="3">
        <v>153312.14000000001</v>
      </c>
      <c r="AL604" s="3">
        <v>26391.06</v>
      </c>
      <c r="AM604" s="3">
        <v>107411.31</v>
      </c>
      <c r="AN604" s="3">
        <v>1058.05</v>
      </c>
      <c r="AO604" s="3">
        <v>117749.33</v>
      </c>
      <c r="AP604" s="3">
        <v>119400.29</v>
      </c>
      <c r="AQ604" s="3">
        <v>86723.36</v>
      </c>
      <c r="AR604" s="3">
        <v>117631.52</v>
      </c>
      <c r="AS604" s="3">
        <v>88561.76</v>
      </c>
      <c r="AT604" s="3">
        <v>82675.839999999997</v>
      </c>
      <c r="AU604" s="3">
        <v>74924.179999999993</v>
      </c>
      <c r="AV604" s="3">
        <v>48718.17</v>
      </c>
      <c r="AW604" s="3">
        <v>125608.89</v>
      </c>
      <c r="AX604" s="4">
        <v>0</v>
      </c>
      <c r="AY604" s="3">
        <v>155168.6</v>
      </c>
      <c r="AZ604" s="4">
        <v>0</v>
      </c>
      <c r="BA604" s="3">
        <v>302533.58</v>
      </c>
      <c r="BB604" s="3">
        <v>125604.09</v>
      </c>
      <c r="BC604" s="3">
        <v>280632.23</v>
      </c>
      <c r="BD604" s="3">
        <v>180767.94</v>
      </c>
      <c r="BE604" s="3">
        <v>124300.62</v>
      </c>
      <c r="BF604" s="3">
        <v>57596.92</v>
      </c>
      <c r="BG604" s="3">
        <v>147599.79</v>
      </c>
      <c r="BH604" s="3">
        <v>80306.460000000006</v>
      </c>
      <c r="BI604" s="3">
        <v>78217.52</v>
      </c>
      <c r="BJ604" s="4">
        <v>0</v>
      </c>
      <c r="BK604" s="3">
        <v>75929.820000000007</v>
      </c>
      <c r="BL604" s="3">
        <v>137447.63</v>
      </c>
      <c r="BM604" s="3">
        <v>141351.62</v>
      </c>
      <c r="BN604" s="3">
        <v>137865.22</v>
      </c>
      <c r="BO604" s="3">
        <v>88077.65</v>
      </c>
      <c r="BP604" s="3">
        <v>52413.95</v>
      </c>
      <c r="BQ604" s="3">
        <v>153026.04999999999</v>
      </c>
      <c r="BR604" s="3">
        <v>288167.05</v>
      </c>
      <c r="BS604" s="3">
        <v>110912.99</v>
      </c>
      <c r="BT604" s="3">
        <v>132040.14000000001</v>
      </c>
      <c r="BU604" s="3">
        <v>109611.59</v>
      </c>
      <c r="BV604" s="3">
        <v>114830.26</v>
      </c>
      <c r="BW604" s="3">
        <v>107357.18</v>
      </c>
      <c r="BX604" s="3">
        <v>48610.1</v>
      </c>
    </row>
    <row r="605" spans="1:76" x14ac:dyDescent="0.25">
      <c r="A605" s="2">
        <v>44834</v>
      </c>
      <c r="B605" t="s">
        <v>1203</v>
      </c>
      <c r="C605" t="s">
        <v>1204</v>
      </c>
      <c r="D605" s="3">
        <v>891697844.61000001</v>
      </c>
      <c r="E605" s="3">
        <v>434034234.56</v>
      </c>
      <c r="F605" s="3">
        <v>429070473.38999999</v>
      </c>
      <c r="G605" s="3">
        <v>290699792.24000001</v>
      </c>
      <c r="H605" s="3">
        <v>289159588.01999998</v>
      </c>
      <c r="I605" s="3">
        <v>142216384.09999999</v>
      </c>
      <c r="J605" s="3">
        <v>333362433.29000002</v>
      </c>
      <c r="K605" s="3">
        <v>188091620.03</v>
      </c>
      <c r="L605" s="3">
        <v>42820294.700000003</v>
      </c>
      <c r="M605" s="3">
        <v>66430169.780000001</v>
      </c>
      <c r="N605" s="3">
        <v>28831445.109999999</v>
      </c>
      <c r="O605" s="3">
        <v>22271089.010000002</v>
      </c>
      <c r="P605" s="3">
        <v>46830060.5</v>
      </c>
      <c r="Q605" s="3">
        <v>6474523.46</v>
      </c>
      <c r="R605" s="3">
        <v>188129802.88</v>
      </c>
      <c r="S605" s="3">
        <v>7740320.3499999996</v>
      </c>
      <c r="T605" s="3">
        <v>24322222.329999998</v>
      </c>
      <c r="U605" s="3">
        <v>73643129.790000007</v>
      </c>
      <c r="V605" s="3">
        <v>47793177.329999998</v>
      </c>
      <c r="W605" s="3">
        <v>1865085.12</v>
      </c>
      <c r="X605" s="3">
        <v>21993519.789999999</v>
      </c>
      <c r="Y605" s="3">
        <v>18523739.539999999</v>
      </c>
      <c r="Z605" s="3">
        <v>37102889.390000001</v>
      </c>
      <c r="AA605" s="3">
        <v>17387465.920000002</v>
      </c>
      <c r="AB605" s="3">
        <v>70946005.670000002</v>
      </c>
      <c r="AC605" s="3">
        <v>11473212.880000001</v>
      </c>
      <c r="AD605" s="3">
        <v>37590172.740000002</v>
      </c>
      <c r="AE605" s="3">
        <v>24557161.850000001</v>
      </c>
      <c r="AF605" s="3">
        <v>10223220.24</v>
      </c>
      <c r="AG605" s="3">
        <v>19287656.850000001</v>
      </c>
      <c r="AH605" s="3">
        <v>6712928.04</v>
      </c>
      <c r="AI605" s="3">
        <v>4898117.2</v>
      </c>
      <c r="AJ605" s="3">
        <v>5514453.7300000004</v>
      </c>
      <c r="AK605" s="3">
        <v>12255270.4</v>
      </c>
      <c r="AL605" s="3">
        <v>4811301.58</v>
      </c>
      <c r="AM605" s="3">
        <v>11254770.689999999</v>
      </c>
      <c r="AN605" s="3">
        <v>18065753.370000001</v>
      </c>
      <c r="AO605" s="3">
        <v>9363713.1099999994</v>
      </c>
      <c r="AP605" s="3">
        <v>5778675.6799999997</v>
      </c>
      <c r="AQ605" s="3">
        <v>9718213.5999999996</v>
      </c>
      <c r="AR605" s="3">
        <v>14966123.460000001</v>
      </c>
      <c r="AS605" s="3">
        <v>8836863.4700000007</v>
      </c>
      <c r="AT605" s="3">
        <v>8414936.1099999994</v>
      </c>
      <c r="AU605" s="3">
        <v>5281967.22</v>
      </c>
      <c r="AV605" s="3">
        <v>792052.25</v>
      </c>
      <c r="AW605" s="3">
        <v>12693163.970000001</v>
      </c>
      <c r="AX605" s="3">
        <v>28849507.18</v>
      </c>
      <c r="AY605" s="3">
        <v>15365950.810000001</v>
      </c>
      <c r="AZ605" s="3">
        <v>12762278.859999999</v>
      </c>
      <c r="BA605" s="3">
        <v>25551375.539999999</v>
      </c>
      <c r="BB605" s="3">
        <v>24066391.502</v>
      </c>
      <c r="BC605" s="3">
        <v>18920236.34</v>
      </c>
      <c r="BD605" s="3">
        <v>69248114.849999994</v>
      </c>
      <c r="BE605" s="3">
        <v>9131161.1500000004</v>
      </c>
      <c r="BF605" s="3">
        <v>5707989.79</v>
      </c>
      <c r="BG605" s="3">
        <v>7040860.3499999996</v>
      </c>
      <c r="BH605" s="3">
        <v>11875561.970000001</v>
      </c>
      <c r="BI605" s="3">
        <v>4323575.4400000004</v>
      </c>
      <c r="BJ605" s="3">
        <v>8219607.1900000004</v>
      </c>
      <c r="BK605" s="3">
        <v>9716539.4299999997</v>
      </c>
      <c r="BL605" s="3">
        <v>11832544.390000001</v>
      </c>
      <c r="BM605" s="3">
        <v>16777022.630000001</v>
      </c>
      <c r="BN605" s="3">
        <v>53363582.75</v>
      </c>
      <c r="BO605" s="3">
        <v>4790851.8600000003</v>
      </c>
      <c r="BP605" s="3">
        <v>3140876.11</v>
      </c>
      <c r="BQ605" s="3">
        <v>10772415.27</v>
      </c>
      <c r="BR605" s="3">
        <v>7263560.6200000001</v>
      </c>
      <c r="BS605" s="3">
        <v>9979840.9399999995</v>
      </c>
      <c r="BT605" s="3">
        <v>7924162.1100000003</v>
      </c>
      <c r="BU605" s="3">
        <v>5568224.2300000004</v>
      </c>
      <c r="BV605" s="3">
        <v>5204480.96</v>
      </c>
      <c r="BW605" s="3">
        <v>4383650.3499999996</v>
      </c>
      <c r="BX605" s="3">
        <v>3163895.91</v>
      </c>
    </row>
    <row r="606" spans="1:76" x14ac:dyDescent="0.25">
      <c r="A606" s="2">
        <v>44834</v>
      </c>
      <c r="B606" t="s">
        <v>1205</v>
      </c>
      <c r="C606" t="s">
        <v>1206</v>
      </c>
      <c r="D606" s="3">
        <v>10685325.92</v>
      </c>
      <c r="E606" s="3">
        <v>1222393.57</v>
      </c>
      <c r="F606" s="3">
        <v>3121657.92</v>
      </c>
      <c r="G606" s="3">
        <v>86046309.599999994</v>
      </c>
      <c r="H606" s="3">
        <v>40481953.799999997</v>
      </c>
      <c r="I606" s="3">
        <v>26247467.760000002</v>
      </c>
      <c r="J606" s="4">
        <v>0</v>
      </c>
      <c r="K606" s="3">
        <v>2293326.5699999998</v>
      </c>
      <c r="L606" s="3">
        <v>790425.79</v>
      </c>
      <c r="M606" s="3">
        <v>27310072.059999999</v>
      </c>
      <c r="N606" s="4">
        <v>0</v>
      </c>
      <c r="O606" s="4">
        <v>0</v>
      </c>
      <c r="P606" s="3">
        <v>24567053.379999999</v>
      </c>
      <c r="Q606" s="3">
        <v>1446054.39</v>
      </c>
      <c r="R606" s="3">
        <v>973213.29</v>
      </c>
      <c r="S606" s="4">
        <v>0</v>
      </c>
      <c r="T606" s="3">
        <v>191179.6</v>
      </c>
      <c r="U606" s="3">
        <v>3614615.18</v>
      </c>
      <c r="V606" s="3">
        <v>346497.31</v>
      </c>
      <c r="W606" s="3">
        <v>511736.95</v>
      </c>
      <c r="X606" s="3">
        <v>4352529.03</v>
      </c>
      <c r="Y606" s="3">
        <v>5940023.0599999996</v>
      </c>
      <c r="Z606" s="3">
        <v>251033.34</v>
      </c>
      <c r="AA606" s="3">
        <v>1497799.43</v>
      </c>
      <c r="AB606" s="4">
        <v>0</v>
      </c>
      <c r="AC606" s="3">
        <v>29750</v>
      </c>
      <c r="AD606" s="3">
        <v>312148.06</v>
      </c>
      <c r="AE606" s="4">
        <v>0</v>
      </c>
      <c r="AF606" s="4">
        <v>0</v>
      </c>
      <c r="AG606" s="3">
        <v>331553</v>
      </c>
      <c r="AH606" s="3">
        <v>1391484.02</v>
      </c>
      <c r="AI606" s="4">
        <v>0</v>
      </c>
      <c r="AJ606" s="3">
        <v>103797.9</v>
      </c>
      <c r="AK606" s="3">
        <v>239117.96</v>
      </c>
      <c r="AL606" s="3">
        <v>98876</v>
      </c>
      <c r="AM606" s="3">
        <v>27176.5</v>
      </c>
      <c r="AN606" s="3">
        <v>150517.20000000001</v>
      </c>
      <c r="AO606" s="3">
        <v>85680</v>
      </c>
      <c r="AP606" s="3">
        <v>2349007.17</v>
      </c>
      <c r="AQ606" s="3">
        <v>3681607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3">
        <v>128545</v>
      </c>
      <c r="AX606" s="4">
        <v>0</v>
      </c>
      <c r="AY606" s="4">
        <v>0</v>
      </c>
      <c r="AZ606" s="4">
        <v>0</v>
      </c>
      <c r="BA606" s="3">
        <v>5969651.3600000003</v>
      </c>
      <c r="BB606" s="3">
        <v>322440</v>
      </c>
      <c r="BC606" s="3">
        <v>989814.28</v>
      </c>
      <c r="BD606" s="3">
        <v>26996420.699999999</v>
      </c>
      <c r="BE606" s="3">
        <v>1761147.81</v>
      </c>
      <c r="BF606" s="4">
        <v>0</v>
      </c>
      <c r="BG606" s="3">
        <v>537241.99</v>
      </c>
      <c r="BH606" s="4">
        <v>0</v>
      </c>
      <c r="BI606" s="4">
        <v>0</v>
      </c>
      <c r="BJ606" s="3">
        <v>127030</v>
      </c>
      <c r="BK606" s="3">
        <v>85310.95</v>
      </c>
      <c r="BL606" s="3">
        <v>88817.89</v>
      </c>
      <c r="BM606" s="3">
        <v>327599</v>
      </c>
      <c r="BN606" s="3">
        <v>760315.4</v>
      </c>
      <c r="BO606" s="3">
        <v>79655</v>
      </c>
      <c r="BP606" s="4">
        <v>0</v>
      </c>
      <c r="BQ606" s="3">
        <v>327992</v>
      </c>
      <c r="BR606" s="4">
        <v>0</v>
      </c>
      <c r="BS606" s="4">
        <v>0</v>
      </c>
      <c r="BT606" s="3">
        <v>3216875.19</v>
      </c>
      <c r="BU606" s="4">
        <v>0</v>
      </c>
      <c r="BV606" s="4">
        <v>0</v>
      </c>
      <c r="BW606" s="3">
        <v>1258432.31</v>
      </c>
      <c r="BX606" s="4">
        <v>0</v>
      </c>
    </row>
    <row r="607" spans="1:76" x14ac:dyDescent="0.25">
      <c r="A607" s="2">
        <v>44834</v>
      </c>
      <c r="B607" t="s">
        <v>1207</v>
      </c>
      <c r="C607" t="s">
        <v>1208</v>
      </c>
      <c r="D607" s="3">
        <v>337074677.19999999</v>
      </c>
      <c r="E607" s="3">
        <v>193336225.08000001</v>
      </c>
      <c r="F607" s="3">
        <v>241605129.63</v>
      </c>
      <c r="G607" s="3">
        <v>34237984.829999998</v>
      </c>
      <c r="H607" s="3">
        <v>114099807.31</v>
      </c>
      <c r="I607" s="3">
        <v>24587953.800000001</v>
      </c>
      <c r="J607" s="3">
        <v>111045241.17</v>
      </c>
      <c r="K607" s="3">
        <v>70127243.599999994</v>
      </c>
      <c r="L607" s="3">
        <v>18789925.16</v>
      </c>
      <c r="M607" s="3">
        <v>23631499.989999998</v>
      </c>
      <c r="N607" s="3">
        <v>6701378.5800000001</v>
      </c>
      <c r="O607" s="3">
        <v>10473188.380000001</v>
      </c>
      <c r="P607" s="3">
        <v>8782873.1999999993</v>
      </c>
      <c r="Q607" s="3">
        <v>1723484.34</v>
      </c>
      <c r="R607" s="3">
        <v>90378079.950000003</v>
      </c>
      <c r="S607" s="3">
        <v>2017271.77</v>
      </c>
      <c r="T607" s="3">
        <v>8596928.5899999999</v>
      </c>
      <c r="U607" s="3">
        <v>43430746.68</v>
      </c>
      <c r="V607" s="3">
        <v>22079830.359999999</v>
      </c>
      <c r="W607" s="3">
        <v>424702.56</v>
      </c>
      <c r="X607" s="3">
        <v>2923281.64</v>
      </c>
      <c r="Y607" s="3">
        <v>729471</v>
      </c>
      <c r="Z607" s="3">
        <v>38918672.200000003</v>
      </c>
      <c r="AA607" s="3">
        <v>2770389.69</v>
      </c>
      <c r="AB607" s="3">
        <v>34523016.780000001</v>
      </c>
      <c r="AC607" s="3">
        <v>4413641.7</v>
      </c>
      <c r="AD607" s="3">
        <v>4678115.32</v>
      </c>
      <c r="AE607" s="3">
        <v>14586261.060000001</v>
      </c>
      <c r="AF607" s="3">
        <v>4076663.67</v>
      </c>
      <c r="AG607" s="3">
        <v>5617073.4699999997</v>
      </c>
      <c r="AH607" s="3">
        <v>825362.47</v>
      </c>
      <c r="AI607" s="3">
        <v>1885781</v>
      </c>
      <c r="AJ607" s="3">
        <v>1519380.86</v>
      </c>
      <c r="AK607" s="3">
        <v>5858881.8399999999</v>
      </c>
      <c r="AL607" s="3">
        <v>3187256.66</v>
      </c>
      <c r="AM607" s="3">
        <v>2793923.84</v>
      </c>
      <c r="AN607" s="3">
        <v>7844889.1100000003</v>
      </c>
      <c r="AO607" s="3">
        <v>2458188.38</v>
      </c>
      <c r="AP607" s="3">
        <v>1051071.8999999999</v>
      </c>
      <c r="AQ607" s="3">
        <v>460242.8</v>
      </c>
      <c r="AR607" s="3">
        <v>632101</v>
      </c>
      <c r="AS607" s="3">
        <v>1588185</v>
      </c>
      <c r="AT607" s="3">
        <v>2056125.1</v>
      </c>
      <c r="AU607" s="3">
        <v>746436.35</v>
      </c>
      <c r="AV607" s="3">
        <v>519796.2</v>
      </c>
      <c r="AW607" s="3">
        <v>3573223</v>
      </c>
      <c r="AX607" s="3">
        <v>5412790.4699999997</v>
      </c>
      <c r="AY607" s="3">
        <v>10849069.369999999</v>
      </c>
      <c r="AZ607" s="3">
        <v>2664579.54</v>
      </c>
      <c r="BA607" s="3">
        <v>15577210.66</v>
      </c>
      <c r="BB607" s="3">
        <v>8864987.3399999999</v>
      </c>
      <c r="BC607" s="3">
        <v>2364626.0499999998</v>
      </c>
      <c r="BD607" s="3">
        <v>18348706.420000002</v>
      </c>
      <c r="BE607" s="3">
        <v>575324.80000000005</v>
      </c>
      <c r="BF607" s="3">
        <v>1352194.72</v>
      </c>
      <c r="BG607" s="3">
        <v>1961572.53</v>
      </c>
      <c r="BH607" s="3">
        <v>4858263.8499999996</v>
      </c>
      <c r="BI607" s="3">
        <v>939879.28</v>
      </c>
      <c r="BJ607" s="3">
        <v>2115779.4300000002</v>
      </c>
      <c r="BK607" s="3">
        <v>4399790.2699999996</v>
      </c>
      <c r="BL607" s="3">
        <v>2996713.32</v>
      </c>
      <c r="BM607" s="3">
        <v>7930983.8700000001</v>
      </c>
      <c r="BN607" s="3">
        <v>26092976.780000001</v>
      </c>
      <c r="BO607" s="3">
        <v>1445664.17</v>
      </c>
      <c r="BP607" s="3">
        <v>1604441.44</v>
      </c>
      <c r="BQ607" s="3">
        <v>3594784.31</v>
      </c>
      <c r="BR607" s="3">
        <v>2659293.21</v>
      </c>
      <c r="BS607" s="3">
        <v>5417750.7699999996</v>
      </c>
      <c r="BT607" s="3">
        <v>3284252.06</v>
      </c>
      <c r="BU607" s="3">
        <v>3806840.35</v>
      </c>
      <c r="BV607" s="3">
        <v>2445550.6</v>
      </c>
      <c r="BW607" s="3">
        <v>1861585</v>
      </c>
      <c r="BX607" s="3">
        <v>556376.93000000005</v>
      </c>
    </row>
    <row r="608" spans="1:76" x14ac:dyDescent="0.25">
      <c r="A608" s="2">
        <v>44834</v>
      </c>
      <c r="B608" t="s">
        <v>1209</v>
      </c>
      <c r="C608" t="s">
        <v>1210</v>
      </c>
      <c r="D608" s="3">
        <v>198470058.28999999</v>
      </c>
      <c r="E608" s="3">
        <v>161743976.03</v>
      </c>
      <c r="F608" s="3">
        <v>269522041.11000001</v>
      </c>
      <c r="G608" s="3">
        <v>129428097.73</v>
      </c>
      <c r="H608" s="3">
        <v>123024167.19</v>
      </c>
      <c r="I608" s="3">
        <v>69925022.579999998</v>
      </c>
      <c r="J608" s="3">
        <v>114620905.90000001</v>
      </c>
      <c r="K608" s="3">
        <v>56974528.890000001</v>
      </c>
      <c r="L608" s="3">
        <v>15553675.98</v>
      </c>
      <c r="M608" s="3">
        <v>22689595.960000001</v>
      </c>
      <c r="N608" s="3">
        <v>11656441.76</v>
      </c>
      <c r="O608" s="3">
        <v>21688548.620000001</v>
      </c>
      <c r="P608" s="3">
        <v>14920783.689999999</v>
      </c>
      <c r="Q608" s="3">
        <v>3465676</v>
      </c>
      <c r="R608" s="3">
        <v>14170953.35</v>
      </c>
      <c r="S608" s="3">
        <v>3120545.33</v>
      </c>
      <c r="T608" s="3">
        <v>4050986.8</v>
      </c>
      <c r="U608" s="3">
        <v>20600327.100000001</v>
      </c>
      <c r="V608" s="3">
        <v>18187718.609999999</v>
      </c>
      <c r="W608" s="3">
        <v>1024938.8</v>
      </c>
      <c r="X608" s="3">
        <v>9510986.0899999999</v>
      </c>
      <c r="Y608" s="3">
        <v>5190301</v>
      </c>
      <c r="Z608" s="3">
        <v>13273289.27</v>
      </c>
      <c r="AA608" s="3">
        <v>4809281.0199999996</v>
      </c>
      <c r="AB608" s="3">
        <v>18593758.219999999</v>
      </c>
      <c r="AC608" s="3">
        <v>4987541.76</v>
      </c>
      <c r="AD608" s="3">
        <v>5743734.2999999998</v>
      </c>
      <c r="AE608" s="3">
        <v>7931553.7800000003</v>
      </c>
      <c r="AF608" s="3">
        <v>6180974</v>
      </c>
      <c r="AG608" s="3">
        <v>6932475.7800000003</v>
      </c>
      <c r="AH608" s="3">
        <v>1139299.5</v>
      </c>
      <c r="AI608" s="3">
        <v>4378139</v>
      </c>
      <c r="AJ608" s="3">
        <v>1098822.25</v>
      </c>
      <c r="AK608" s="3">
        <v>6865716.1900000004</v>
      </c>
      <c r="AL608" s="3">
        <v>5778904.7999999998</v>
      </c>
      <c r="AM608" s="3">
        <v>2746923.59</v>
      </c>
      <c r="AN608" s="3">
        <v>9267050.4000000004</v>
      </c>
      <c r="AO608" s="3">
        <v>4296213.0999999996</v>
      </c>
      <c r="AP608" s="3">
        <v>3500157.24</v>
      </c>
      <c r="AQ608" s="3">
        <v>5920193.1900000004</v>
      </c>
      <c r="AR608" s="3">
        <v>5379123.0800000001</v>
      </c>
      <c r="AS608" s="3">
        <v>3527835.03</v>
      </c>
      <c r="AT608" s="3">
        <v>3203745</v>
      </c>
      <c r="AU608" s="3">
        <v>2005101</v>
      </c>
      <c r="AV608" s="3">
        <v>502017</v>
      </c>
      <c r="AW608" s="3">
        <v>6443532.75</v>
      </c>
      <c r="AX608" s="3">
        <v>7177848</v>
      </c>
      <c r="AY608" s="3">
        <v>6662526.71</v>
      </c>
      <c r="AZ608" s="3">
        <v>3080910.24</v>
      </c>
      <c r="BA608" s="3">
        <v>4246841</v>
      </c>
      <c r="BB608" s="3">
        <v>2531568.15</v>
      </c>
      <c r="BC608" s="3">
        <v>4751618.4000000004</v>
      </c>
      <c r="BD608" s="3">
        <v>58051523</v>
      </c>
      <c r="BE608" s="3">
        <v>4693597.0999999996</v>
      </c>
      <c r="BF608" s="3">
        <v>5206898</v>
      </c>
      <c r="BG608" s="3">
        <v>7044808.5</v>
      </c>
      <c r="BH608" s="3">
        <v>7722690.9100000001</v>
      </c>
      <c r="BI608" s="3">
        <v>3678235.26</v>
      </c>
      <c r="BJ608" s="3">
        <v>2490659.58</v>
      </c>
      <c r="BK608" s="3">
        <v>1163877.43</v>
      </c>
      <c r="BL608" s="3">
        <v>6583120.5</v>
      </c>
      <c r="BM608" s="3">
        <v>7218868.9500000002</v>
      </c>
      <c r="BN608" s="3">
        <v>41897366.409999996</v>
      </c>
      <c r="BO608" s="3">
        <v>1825441.35</v>
      </c>
      <c r="BP608" s="3">
        <v>1632947.1</v>
      </c>
      <c r="BQ608" s="3">
        <v>3794978.8</v>
      </c>
      <c r="BR608" s="3">
        <v>1799217.1</v>
      </c>
      <c r="BS608" s="3">
        <v>12486077.77</v>
      </c>
      <c r="BT608" s="3">
        <v>3777128.5</v>
      </c>
      <c r="BU608" s="3">
        <v>2904004.1</v>
      </c>
      <c r="BV608" s="3">
        <v>1815797.45</v>
      </c>
      <c r="BW608" s="3">
        <v>2801974.5</v>
      </c>
      <c r="BX608" s="3">
        <v>2275162</v>
      </c>
    </row>
    <row r="609" spans="1:76" x14ac:dyDescent="0.25">
      <c r="A609" s="2">
        <v>44834</v>
      </c>
      <c r="B609" t="s">
        <v>1211</v>
      </c>
      <c r="C609" t="s">
        <v>1212</v>
      </c>
      <c r="D609" s="3">
        <v>18908167</v>
      </c>
      <c r="E609" s="3">
        <v>13081477.800000001</v>
      </c>
      <c r="F609" s="3">
        <v>26082043.02</v>
      </c>
      <c r="G609" s="3">
        <v>23684684.100000001</v>
      </c>
      <c r="H609" s="3">
        <v>33554559.079999998</v>
      </c>
      <c r="I609" s="3">
        <v>7897736.0999999996</v>
      </c>
      <c r="J609" s="3">
        <v>21306424.010000002</v>
      </c>
      <c r="K609" s="3">
        <v>10696080.640000001</v>
      </c>
      <c r="L609" s="3">
        <v>8625532.2400000002</v>
      </c>
      <c r="M609" s="3">
        <v>5561746.3099999996</v>
      </c>
      <c r="N609" s="3">
        <v>2141178</v>
      </c>
      <c r="O609" s="3">
        <v>2386915.2400000002</v>
      </c>
      <c r="P609" s="3">
        <v>8341659.25</v>
      </c>
      <c r="Q609" s="4">
        <v>0</v>
      </c>
      <c r="R609" s="3">
        <v>8987328.3499999996</v>
      </c>
      <c r="S609" s="3">
        <v>978881</v>
      </c>
      <c r="T609" s="3">
        <v>2158692.1</v>
      </c>
      <c r="U609" s="3">
        <v>10148282.02</v>
      </c>
      <c r="V609" s="3">
        <v>2687759.58</v>
      </c>
      <c r="W609" s="4">
        <v>0</v>
      </c>
      <c r="X609" s="4">
        <v>0</v>
      </c>
      <c r="Y609" s="3">
        <v>996854</v>
      </c>
      <c r="Z609" s="3">
        <v>5036447.8</v>
      </c>
      <c r="AA609" s="3">
        <v>1517288</v>
      </c>
      <c r="AB609" s="3">
        <v>5761862</v>
      </c>
      <c r="AC609" s="3">
        <v>559306.23999999999</v>
      </c>
      <c r="AD609" s="3">
        <v>783895.08</v>
      </c>
      <c r="AE609" s="3">
        <v>939607.88</v>
      </c>
      <c r="AF609" s="4">
        <v>0</v>
      </c>
      <c r="AG609" s="3">
        <v>880897.94</v>
      </c>
      <c r="AH609" s="4">
        <v>0</v>
      </c>
      <c r="AI609" s="4">
        <v>0</v>
      </c>
      <c r="AJ609" s="3">
        <v>14975</v>
      </c>
      <c r="AK609" s="3">
        <v>1194959.2</v>
      </c>
      <c r="AL609" s="3">
        <v>1272718.1299999999</v>
      </c>
      <c r="AM609" s="3">
        <v>1008589</v>
      </c>
      <c r="AN609" s="3">
        <v>1412549.6</v>
      </c>
      <c r="AO609" s="3">
        <v>104410</v>
      </c>
      <c r="AP609" s="3">
        <v>449627</v>
      </c>
      <c r="AQ609" s="4">
        <v>0</v>
      </c>
      <c r="AR609" s="3">
        <v>1471068</v>
      </c>
      <c r="AS609" s="3">
        <v>649046</v>
      </c>
      <c r="AT609" s="3">
        <v>1547150</v>
      </c>
      <c r="AU609" s="3">
        <v>432524</v>
      </c>
      <c r="AV609" s="4">
        <v>0</v>
      </c>
      <c r="AW609" s="4">
        <v>0</v>
      </c>
      <c r="AX609" s="3">
        <v>2590807.1800000002</v>
      </c>
      <c r="AY609" s="3">
        <v>3045875.3</v>
      </c>
      <c r="AZ609" s="3">
        <v>826432.25</v>
      </c>
      <c r="BA609" s="3">
        <v>6469400.6699999999</v>
      </c>
      <c r="BB609" s="3">
        <v>365149.64</v>
      </c>
      <c r="BC609" s="3">
        <v>8444522.5</v>
      </c>
      <c r="BD609" s="3">
        <v>6387987.75</v>
      </c>
      <c r="BE609" s="3">
        <v>1535629.5</v>
      </c>
      <c r="BF609" s="3">
        <v>511308.2</v>
      </c>
      <c r="BG609" s="3">
        <v>88235</v>
      </c>
      <c r="BH609" s="3">
        <v>1199838.5</v>
      </c>
      <c r="BI609" s="3">
        <v>590865.5</v>
      </c>
      <c r="BJ609" s="3">
        <v>1063627</v>
      </c>
      <c r="BK609" s="3">
        <v>1056697</v>
      </c>
      <c r="BL609" s="3">
        <v>1564429.5</v>
      </c>
      <c r="BM609" s="3">
        <v>2017736.7</v>
      </c>
      <c r="BN609" s="3">
        <v>6310723.4000000004</v>
      </c>
      <c r="BO609" s="4">
        <v>0</v>
      </c>
      <c r="BP609" s="3">
        <v>249121</v>
      </c>
      <c r="BQ609" s="4">
        <v>0</v>
      </c>
      <c r="BR609" s="4">
        <v>0</v>
      </c>
      <c r="BS609" s="3">
        <v>724147.13</v>
      </c>
      <c r="BT609" s="3">
        <v>693440.56</v>
      </c>
      <c r="BU609" s="4">
        <v>0</v>
      </c>
      <c r="BV609" s="3">
        <v>37440</v>
      </c>
      <c r="BW609" s="3">
        <v>1538906.2</v>
      </c>
      <c r="BX609" s="4">
        <v>0</v>
      </c>
    </row>
    <row r="610" spans="1:76" x14ac:dyDescent="0.25">
      <c r="A610" s="2">
        <v>44834</v>
      </c>
      <c r="B610" t="s">
        <v>1213</v>
      </c>
      <c r="C610" t="s">
        <v>1214</v>
      </c>
      <c r="D610" s="3">
        <v>4593735</v>
      </c>
      <c r="E610" s="3">
        <v>443040</v>
      </c>
      <c r="F610" s="3">
        <v>2596027.44</v>
      </c>
      <c r="G610" s="3">
        <v>1074079.7</v>
      </c>
      <c r="H610" s="3">
        <v>3420677.5</v>
      </c>
      <c r="I610" s="3">
        <v>413490</v>
      </c>
      <c r="J610" s="3">
        <v>6673615</v>
      </c>
      <c r="K610" s="3">
        <v>1275175</v>
      </c>
      <c r="L610" s="3">
        <v>160050</v>
      </c>
      <c r="M610" s="3">
        <v>1085573</v>
      </c>
      <c r="N610" s="3">
        <v>170705</v>
      </c>
      <c r="O610" s="4">
        <v>0</v>
      </c>
      <c r="P610" s="3">
        <v>1480355.7</v>
      </c>
      <c r="Q610" s="3">
        <v>116148.5</v>
      </c>
      <c r="R610" s="4">
        <v>0</v>
      </c>
      <c r="S610" s="3">
        <v>191560.55</v>
      </c>
      <c r="T610" s="3">
        <v>461190</v>
      </c>
      <c r="U610" s="3">
        <v>1175312.5</v>
      </c>
      <c r="V610" s="3">
        <v>891301</v>
      </c>
      <c r="W610" s="4">
        <v>0</v>
      </c>
      <c r="X610" s="3">
        <v>176411.2</v>
      </c>
      <c r="Y610" s="3">
        <v>283005</v>
      </c>
      <c r="Z610" s="3">
        <v>2228643.9500000002</v>
      </c>
      <c r="AA610" s="3">
        <v>159128</v>
      </c>
      <c r="AB610" s="3">
        <v>1502420.25</v>
      </c>
      <c r="AC610" s="3">
        <v>192200</v>
      </c>
      <c r="AD610" s="3">
        <v>364708.7</v>
      </c>
      <c r="AE610" s="3">
        <v>436350</v>
      </c>
      <c r="AF610" s="3">
        <v>43205</v>
      </c>
      <c r="AG610" s="3">
        <v>435350</v>
      </c>
      <c r="AH610" s="3">
        <v>56124</v>
      </c>
      <c r="AI610" s="4">
        <v>0</v>
      </c>
      <c r="AJ610" s="3">
        <v>62200</v>
      </c>
      <c r="AK610" s="3">
        <v>284586</v>
      </c>
      <c r="AL610" s="3">
        <v>138350</v>
      </c>
      <c r="AM610" s="3">
        <v>76190</v>
      </c>
      <c r="AN610" s="3">
        <v>245598</v>
      </c>
      <c r="AO610" s="3">
        <v>250500</v>
      </c>
      <c r="AP610" s="3">
        <v>24895</v>
      </c>
      <c r="AQ610" s="4">
        <v>0</v>
      </c>
      <c r="AR610" s="3">
        <v>79815</v>
      </c>
      <c r="AS610" s="3">
        <v>108500</v>
      </c>
      <c r="AT610" s="4">
        <v>0</v>
      </c>
      <c r="AU610" s="3">
        <v>3272</v>
      </c>
      <c r="AV610" s="4">
        <v>0</v>
      </c>
      <c r="AW610" s="3">
        <v>476938.94</v>
      </c>
      <c r="AX610" s="4">
        <v>0</v>
      </c>
      <c r="AY610" s="3">
        <v>412430</v>
      </c>
      <c r="AZ610" s="4">
        <v>0</v>
      </c>
      <c r="BA610" s="3">
        <v>413971</v>
      </c>
      <c r="BB610" s="3">
        <v>376145</v>
      </c>
      <c r="BC610" s="4">
        <v>0</v>
      </c>
      <c r="BD610" s="3">
        <v>1597112.4</v>
      </c>
      <c r="BE610" s="3">
        <v>79921.11</v>
      </c>
      <c r="BF610" s="4">
        <v>0</v>
      </c>
      <c r="BG610" s="3">
        <v>88300</v>
      </c>
      <c r="BH610" s="3">
        <v>241910</v>
      </c>
      <c r="BI610" s="3">
        <v>152850</v>
      </c>
      <c r="BJ610" s="3">
        <v>118200</v>
      </c>
      <c r="BK610" s="3">
        <v>64000</v>
      </c>
      <c r="BL610" s="3">
        <v>134800</v>
      </c>
      <c r="BM610" s="3">
        <v>272176.59999999998</v>
      </c>
      <c r="BN610" s="3">
        <v>509867</v>
      </c>
      <c r="BO610" s="4">
        <v>0</v>
      </c>
      <c r="BP610" s="4">
        <v>0</v>
      </c>
      <c r="BQ610" s="3">
        <v>182610</v>
      </c>
      <c r="BR610" s="3">
        <v>520318.52</v>
      </c>
      <c r="BS610" s="3">
        <v>32800</v>
      </c>
      <c r="BT610" s="3">
        <v>284496</v>
      </c>
      <c r="BU610" s="4">
        <v>0</v>
      </c>
      <c r="BV610" s="3">
        <v>55540</v>
      </c>
      <c r="BW610" s="3">
        <v>6800</v>
      </c>
      <c r="BX610" s="4">
        <v>0</v>
      </c>
    </row>
    <row r="611" spans="1:76" x14ac:dyDescent="0.25">
      <c r="A611" s="2">
        <v>44834</v>
      </c>
      <c r="B611" t="s">
        <v>1215</v>
      </c>
      <c r="C611" t="s">
        <v>1216</v>
      </c>
      <c r="D611" s="3">
        <v>2837597.72</v>
      </c>
      <c r="E611" s="3">
        <v>5126614.5599999996</v>
      </c>
      <c r="F611" s="3">
        <v>716157.51</v>
      </c>
      <c r="G611" s="3">
        <v>1673780.41</v>
      </c>
      <c r="H611" s="3">
        <v>2477605.2999999998</v>
      </c>
      <c r="I611" s="3">
        <v>1197170.31</v>
      </c>
      <c r="J611" s="3">
        <v>6081349.6200000001</v>
      </c>
      <c r="K611" s="3">
        <v>376720.45</v>
      </c>
      <c r="L611" s="3">
        <v>618633.41</v>
      </c>
      <c r="M611" s="3">
        <v>1032050.87</v>
      </c>
      <c r="N611" s="3">
        <v>654399.59</v>
      </c>
      <c r="O611" s="3">
        <v>325942.39</v>
      </c>
      <c r="P611" s="3">
        <v>1060225.51</v>
      </c>
      <c r="Q611" s="3">
        <v>385987.76</v>
      </c>
      <c r="R611" s="3">
        <v>1460979.77</v>
      </c>
      <c r="S611" s="3">
        <v>251107.22</v>
      </c>
      <c r="T611" s="3">
        <v>920684.64</v>
      </c>
      <c r="U611" s="3">
        <v>1858860.11</v>
      </c>
      <c r="V611" s="3">
        <v>683853.49</v>
      </c>
      <c r="W611" s="3">
        <v>68347.58</v>
      </c>
      <c r="X611" s="3">
        <v>551964.91</v>
      </c>
      <c r="Y611" s="3">
        <v>327967.57</v>
      </c>
      <c r="Z611" s="3">
        <v>737598.36</v>
      </c>
      <c r="AA611" s="3">
        <v>501790.63</v>
      </c>
      <c r="AB611" s="3">
        <v>747869.95</v>
      </c>
      <c r="AC611" s="3">
        <v>232065.91</v>
      </c>
      <c r="AD611" s="3">
        <v>359680.82</v>
      </c>
      <c r="AE611" s="3">
        <v>334750.32</v>
      </c>
      <c r="AF611" s="3">
        <v>521527.31</v>
      </c>
      <c r="AG611" s="3">
        <v>636600.84</v>
      </c>
      <c r="AH611" s="3">
        <v>408890.34</v>
      </c>
      <c r="AI611" s="3">
        <v>235007.83</v>
      </c>
      <c r="AJ611" s="3">
        <v>304285.25</v>
      </c>
      <c r="AK611" s="3">
        <v>401137.86</v>
      </c>
      <c r="AL611" s="3">
        <v>287128.21999999997</v>
      </c>
      <c r="AM611" s="3">
        <v>706065.09</v>
      </c>
      <c r="AN611" s="3">
        <v>340317.99</v>
      </c>
      <c r="AO611" s="3">
        <v>302959.75</v>
      </c>
      <c r="AP611" s="3">
        <v>219271.98</v>
      </c>
      <c r="AQ611" s="3">
        <v>365980.15999999997</v>
      </c>
      <c r="AR611" s="3">
        <v>93010.28</v>
      </c>
      <c r="AS611" s="3">
        <v>297789.78999999998</v>
      </c>
      <c r="AT611" s="3">
        <v>304621.40000000002</v>
      </c>
      <c r="AU611" s="3">
        <v>407571.92</v>
      </c>
      <c r="AV611" s="3">
        <v>32770.1</v>
      </c>
      <c r="AW611" s="3">
        <v>528284.22</v>
      </c>
      <c r="AX611" s="3">
        <v>305452.13</v>
      </c>
      <c r="AY611" s="3">
        <v>243127.22</v>
      </c>
      <c r="AZ611" s="3">
        <v>210689.77</v>
      </c>
      <c r="BA611" s="3">
        <v>1194500.33</v>
      </c>
      <c r="BB611" s="3">
        <v>774148.66</v>
      </c>
      <c r="BC611" s="3">
        <v>361970.15</v>
      </c>
      <c r="BD611" s="3">
        <v>770732.19</v>
      </c>
      <c r="BE611" s="3">
        <v>211899.3</v>
      </c>
      <c r="BF611" s="3">
        <v>206982.14</v>
      </c>
      <c r="BG611" s="3">
        <v>362210.04</v>
      </c>
      <c r="BH611" s="3">
        <v>85853.9</v>
      </c>
      <c r="BI611" s="3">
        <v>256663.01</v>
      </c>
      <c r="BJ611" s="3">
        <v>97179.02</v>
      </c>
      <c r="BK611" s="3">
        <v>250838.51</v>
      </c>
      <c r="BL611" s="3">
        <v>624781.59</v>
      </c>
      <c r="BM611" s="3">
        <v>269997.90999999997</v>
      </c>
      <c r="BN611" s="3">
        <v>335916</v>
      </c>
      <c r="BO611" s="3">
        <v>218276.92</v>
      </c>
      <c r="BP611" s="3">
        <v>49702.44</v>
      </c>
      <c r="BQ611" s="3">
        <v>145815.44</v>
      </c>
      <c r="BR611" s="3">
        <v>161170.87</v>
      </c>
      <c r="BS611" s="3">
        <v>415523.94</v>
      </c>
      <c r="BT611" s="3">
        <v>222992.13</v>
      </c>
      <c r="BU611" s="3">
        <v>163720.17000000001</v>
      </c>
      <c r="BV611" s="3">
        <v>222026.95</v>
      </c>
      <c r="BW611" s="3">
        <v>171655.48</v>
      </c>
      <c r="BX611" s="3">
        <v>88732</v>
      </c>
    </row>
    <row r="612" spans="1:76" x14ac:dyDescent="0.25">
      <c r="A612" s="2">
        <v>44834</v>
      </c>
      <c r="B612" t="s">
        <v>1217</v>
      </c>
      <c r="C612" t="s">
        <v>1218</v>
      </c>
      <c r="D612" s="4">
        <v>0</v>
      </c>
      <c r="E612" s="4">
        <v>0</v>
      </c>
      <c r="F612" s="3">
        <v>1264838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3">
        <v>8450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3">
        <v>6720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3">
        <v>7750</v>
      </c>
      <c r="BJ612" s="3">
        <v>2750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3">
        <v>1400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</row>
    <row r="613" spans="1:76" x14ac:dyDescent="0.25">
      <c r="A613" s="2">
        <v>44834</v>
      </c>
      <c r="B613" t="s">
        <v>1219</v>
      </c>
      <c r="C613" t="s">
        <v>1220</v>
      </c>
      <c r="D613" s="3">
        <v>2766349.94</v>
      </c>
      <c r="E613" s="3">
        <v>1575831.4</v>
      </c>
      <c r="F613" s="3">
        <v>3232341.4</v>
      </c>
      <c r="G613" s="3">
        <v>2442204.77</v>
      </c>
      <c r="H613" s="3">
        <v>62772</v>
      </c>
      <c r="I613" s="3">
        <v>1500076</v>
      </c>
      <c r="J613" s="3">
        <v>3451340.85</v>
      </c>
      <c r="K613" s="3">
        <v>1700344</v>
      </c>
      <c r="L613" s="3">
        <v>916510.62</v>
      </c>
      <c r="M613" s="3">
        <v>1360350.76</v>
      </c>
      <c r="N613" s="3">
        <v>1726852.52</v>
      </c>
      <c r="O613" s="3">
        <v>638393</v>
      </c>
      <c r="P613" s="4">
        <v>0</v>
      </c>
      <c r="Q613" s="3">
        <v>192492.42</v>
      </c>
      <c r="R613" s="3">
        <v>3197934.67</v>
      </c>
      <c r="S613" s="3">
        <v>137805.29999999999</v>
      </c>
      <c r="T613" s="4">
        <v>0</v>
      </c>
      <c r="U613" s="3">
        <v>854833.23</v>
      </c>
      <c r="V613" s="3">
        <v>1192648.21</v>
      </c>
      <c r="W613" s="3">
        <v>17219.84</v>
      </c>
      <c r="X613" s="4">
        <v>0</v>
      </c>
      <c r="Y613" s="3">
        <v>226000</v>
      </c>
      <c r="Z613" s="3">
        <v>1577890.5</v>
      </c>
      <c r="AA613" s="3">
        <v>405183.11</v>
      </c>
      <c r="AB613" s="3">
        <v>1387555.2</v>
      </c>
      <c r="AC613" s="3">
        <v>290822.52</v>
      </c>
      <c r="AD613" s="4">
        <v>0</v>
      </c>
      <c r="AE613" s="4">
        <v>0</v>
      </c>
      <c r="AF613" s="3">
        <v>300255.78999999998</v>
      </c>
      <c r="AG613" s="3">
        <v>228255</v>
      </c>
      <c r="AH613" s="3">
        <v>219760</v>
      </c>
      <c r="AI613" s="3">
        <v>384388</v>
      </c>
      <c r="AJ613" s="3">
        <v>234697</v>
      </c>
      <c r="AK613" s="3">
        <v>937848.86</v>
      </c>
      <c r="AL613" s="3">
        <v>658992.6</v>
      </c>
      <c r="AM613" s="3">
        <v>398141</v>
      </c>
      <c r="AN613" s="3">
        <v>506721</v>
      </c>
      <c r="AO613" s="3">
        <v>408995.18</v>
      </c>
      <c r="AP613" s="3">
        <v>433292</v>
      </c>
      <c r="AQ613" s="3">
        <v>652834</v>
      </c>
      <c r="AR613" s="3">
        <v>253539</v>
      </c>
      <c r="AS613" s="3">
        <v>119210</v>
      </c>
      <c r="AT613" s="3">
        <v>216070</v>
      </c>
      <c r="AU613" s="3">
        <v>369525</v>
      </c>
      <c r="AV613" s="3">
        <v>32504</v>
      </c>
      <c r="AW613" s="3">
        <v>174941</v>
      </c>
      <c r="AX613" s="3">
        <v>380668</v>
      </c>
      <c r="AY613" s="4">
        <v>0</v>
      </c>
      <c r="AZ613" s="3">
        <v>61785</v>
      </c>
      <c r="BA613" s="3">
        <v>839579.2</v>
      </c>
      <c r="BB613" s="3">
        <v>216967.4</v>
      </c>
      <c r="BC613" s="3">
        <v>386215</v>
      </c>
      <c r="BD613" s="3">
        <v>227218.38</v>
      </c>
      <c r="BE613" s="3">
        <v>60930</v>
      </c>
      <c r="BF613" s="3">
        <v>112702</v>
      </c>
      <c r="BG613" s="3">
        <v>1153713</v>
      </c>
      <c r="BH613" s="3">
        <v>485725.8</v>
      </c>
      <c r="BI613" s="3">
        <v>254844.5</v>
      </c>
      <c r="BJ613" s="3">
        <v>374405</v>
      </c>
      <c r="BK613" s="3">
        <v>366938</v>
      </c>
      <c r="BL613" s="3">
        <v>1089004.3999999999</v>
      </c>
      <c r="BM613" s="3">
        <v>435514.9</v>
      </c>
      <c r="BN613" s="3">
        <v>4098603.16</v>
      </c>
      <c r="BO613" s="3">
        <v>132863.51999999999</v>
      </c>
      <c r="BP613" s="3">
        <v>246178.1</v>
      </c>
      <c r="BQ613" s="3">
        <v>370373.02</v>
      </c>
      <c r="BR613" s="3">
        <v>750</v>
      </c>
      <c r="BS613" s="3">
        <v>128650</v>
      </c>
      <c r="BT613" s="4">
        <v>0</v>
      </c>
      <c r="BU613" s="3">
        <v>17950</v>
      </c>
      <c r="BV613" s="3">
        <v>518055</v>
      </c>
      <c r="BW613" s="3">
        <v>832478</v>
      </c>
      <c r="BX613" s="3">
        <v>146490</v>
      </c>
    </row>
    <row r="614" spans="1:76" x14ac:dyDescent="0.25">
      <c r="A614" s="2">
        <v>44834</v>
      </c>
      <c r="B614" t="s">
        <v>1221</v>
      </c>
      <c r="C614" t="s">
        <v>1222</v>
      </c>
      <c r="D614" s="4">
        <v>0</v>
      </c>
      <c r="E614" s="4">
        <v>0</v>
      </c>
      <c r="F614" s="3">
        <v>48000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3">
        <v>14550</v>
      </c>
      <c r="AA614" s="3">
        <v>1200</v>
      </c>
      <c r="AB614" s="4">
        <v>0</v>
      </c>
      <c r="AC614" s="4">
        <v>0</v>
      </c>
      <c r="AD614" s="4">
        <v>0</v>
      </c>
      <c r="AE614" s="3">
        <v>58985</v>
      </c>
      <c r="AF614" s="4">
        <v>0</v>
      </c>
      <c r="AG614" s="4">
        <v>0</v>
      </c>
      <c r="AH614" s="4">
        <v>0</v>
      </c>
      <c r="AI614" s="3">
        <v>10500</v>
      </c>
      <c r="AJ614" s="4">
        <v>0</v>
      </c>
      <c r="AK614" s="4">
        <v>0</v>
      </c>
      <c r="AL614" s="4">
        <v>0</v>
      </c>
      <c r="AM614" s="3">
        <v>1225</v>
      </c>
      <c r="AN614" s="3">
        <v>56430</v>
      </c>
      <c r="AO614" s="4">
        <v>0</v>
      </c>
      <c r="AP614" s="3">
        <v>2485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3">
        <v>179100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3">
        <v>89900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3">
        <v>49100</v>
      </c>
      <c r="BO614" s="4">
        <v>0</v>
      </c>
      <c r="BP614" s="4">
        <v>0</v>
      </c>
      <c r="BQ614" s="4">
        <v>0</v>
      </c>
      <c r="BR614" s="4">
        <v>0</v>
      </c>
      <c r="BS614" s="3">
        <v>40100</v>
      </c>
      <c r="BT614" s="4">
        <v>0</v>
      </c>
      <c r="BU614" s="3">
        <v>6110</v>
      </c>
      <c r="BV614" s="4">
        <v>0</v>
      </c>
      <c r="BW614" s="4">
        <v>0</v>
      </c>
      <c r="BX614" s="4">
        <v>0</v>
      </c>
    </row>
    <row r="615" spans="1:76" x14ac:dyDescent="0.25">
      <c r="A615" s="2">
        <v>44834</v>
      </c>
      <c r="B615" t="s">
        <v>1223</v>
      </c>
      <c r="C615" t="s">
        <v>1224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3">
        <v>3300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3">
        <v>24703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</row>
    <row r="616" spans="1:76" x14ac:dyDescent="0.25">
      <c r="A616" s="2">
        <v>44834</v>
      </c>
      <c r="B616" t="s">
        <v>1225</v>
      </c>
      <c r="C616" t="s">
        <v>1226</v>
      </c>
      <c r="D616" s="4">
        <v>0</v>
      </c>
      <c r="E616" s="3">
        <v>2520000</v>
      </c>
      <c r="F616" s="4">
        <v>0</v>
      </c>
      <c r="G616" s="4">
        <v>0</v>
      </c>
      <c r="H616" s="3">
        <v>50195800</v>
      </c>
      <c r="I616" s="4">
        <v>0</v>
      </c>
      <c r="J616" s="4">
        <v>0</v>
      </c>
      <c r="K616" s="3">
        <v>1242000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3">
        <v>10700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3">
        <v>2962400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</row>
    <row r="617" spans="1:76" x14ac:dyDescent="0.25">
      <c r="A617" s="2">
        <v>44834</v>
      </c>
      <c r="B617" t="s">
        <v>1227</v>
      </c>
      <c r="C617" t="s">
        <v>1228</v>
      </c>
      <c r="D617" s="4">
        <v>0</v>
      </c>
      <c r="E617" s="3">
        <v>3302226.01</v>
      </c>
      <c r="F617" s="3">
        <v>2605435</v>
      </c>
      <c r="G617" s="3">
        <v>583200</v>
      </c>
      <c r="H617" s="3">
        <v>172515</v>
      </c>
      <c r="I617" s="4">
        <v>0</v>
      </c>
      <c r="J617" s="4">
        <v>0</v>
      </c>
      <c r="K617" s="3">
        <v>1574499.75</v>
      </c>
      <c r="L617" s="4">
        <v>0</v>
      </c>
      <c r="M617" s="3">
        <v>3814839.46</v>
      </c>
      <c r="N617" s="4">
        <v>0</v>
      </c>
      <c r="O617" s="4">
        <v>0</v>
      </c>
      <c r="P617" s="4">
        <v>0</v>
      </c>
      <c r="Q617" s="4">
        <v>0</v>
      </c>
      <c r="R617" s="3">
        <v>75396974.359999999</v>
      </c>
      <c r="S617" s="3">
        <v>9363772.6400000006</v>
      </c>
      <c r="T617" s="4">
        <v>0</v>
      </c>
      <c r="U617" s="4">
        <v>0</v>
      </c>
      <c r="V617" s="3">
        <v>41331684</v>
      </c>
      <c r="W617" s="4">
        <v>0</v>
      </c>
      <c r="X617" s="4">
        <v>0</v>
      </c>
      <c r="Y617" s="4">
        <v>0</v>
      </c>
      <c r="Z617" s="3">
        <v>662828</v>
      </c>
      <c r="AA617" s="3">
        <v>33705</v>
      </c>
      <c r="AB617" s="3">
        <v>471391.5</v>
      </c>
      <c r="AC617" s="3">
        <v>795110</v>
      </c>
      <c r="AD617" s="3">
        <v>502177.55</v>
      </c>
      <c r="AE617" s="3">
        <v>896240.3</v>
      </c>
      <c r="AF617" s="4">
        <v>0</v>
      </c>
      <c r="AG617" s="3">
        <v>448380</v>
      </c>
      <c r="AH617" s="3">
        <v>1342613.9</v>
      </c>
      <c r="AI617" s="3">
        <v>522600</v>
      </c>
      <c r="AJ617" s="3">
        <v>1411051.4</v>
      </c>
      <c r="AK617" s="4">
        <v>0</v>
      </c>
      <c r="AL617" s="3">
        <v>177000</v>
      </c>
      <c r="AM617" s="3">
        <v>255461</v>
      </c>
      <c r="AN617" s="3">
        <v>464956.3</v>
      </c>
      <c r="AO617" s="3">
        <v>372000</v>
      </c>
      <c r="AP617" s="3">
        <v>363335.67999999999</v>
      </c>
      <c r="AQ617" s="3">
        <v>438418.4</v>
      </c>
      <c r="AR617" s="4">
        <v>0</v>
      </c>
      <c r="AS617" s="3">
        <v>310300</v>
      </c>
      <c r="AT617" s="3">
        <v>296000</v>
      </c>
      <c r="AU617" s="3">
        <v>394000</v>
      </c>
      <c r="AV617" s="3">
        <v>312000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3">
        <v>437940.19</v>
      </c>
      <c r="BC617" s="4">
        <v>0</v>
      </c>
      <c r="BD617" s="4">
        <v>0</v>
      </c>
      <c r="BE617" s="3">
        <v>290500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3">
        <v>34882</v>
      </c>
      <c r="BO617" s="4">
        <v>0</v>
      </c>
      <c r="BP617" s="3">
        <v>324000</v>
      </c>
      <c r="BQ617" s="4">
        <v>0</v>
      </c>
      <c r="BR617" s="4">
        <v>0</v>
      </c>
      <c r="BS617" s="3">
        <v>26803.8</v>
      </c>
      <c r="BT617" s="4">
        <v>0</v>
      </c>
      <c r="BU617" s="4">
        <v>0</v>
      </c>
      <c r="BV617" s="4">
        <v>0</v>
      </c>
      <c r="BW617" s="4">
        <v>0</v>
      </c>
      <c r="BX617" s="3">
        <v>4000</v>
      </c>
    </row>
    <row r="618" spans="1:76" x14ac:dyDescent="0.25">
      <c r="A618" s="2">
        <v>44834</v>
      </c>
      <c r="B618" t="s">
        <v>1229</v>
      </c>
      <c r="C618" t="s">
        <v>1230</v>
      </c>
      <c r="D618" s="3">
        <v>19200</v>
      </c>
      <c r="E618" s="3">
        <v>1352652.08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3">
        <v>32230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3">
        <v>70.819999999999993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3">
        <v>4390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</row>
    <row r="619" spans="1:76" x14ac:dyDescent="0.25">
      <c r="A619" s="2">
        <v>44834</v>
      </c>
      <c r="B619" t="s">
        <v>1231</v>
      </c>
      <c r="C619" t="s">
        <v>1232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3">
        <v>88580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3">
        <v>28192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3">
        <v>10000</v>
      </c>
      <c r="BN619" s="4">
        <v>0</v>
      </c>
      <c r="BO619" s="4">
        <v>0</v>
      </c>
      <c r="BP619" s="4">
        <v>0</v>
      </c>
      <c r="BQ619" s="3">
        <v>8580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</row>
    <row r="620" spans="1:76" x14ac:dyDescent="0.25">
      <c r="A620" s="2">
        <v>44834</v>
      </c>
      <c r="B620" t="s">
        <v>1233</v>
      </c>
      <c r="C620" t="s">
        <v>1234</v>
      </c>
      <c r="D620" s="4">
        <v>0</v>
      </c>
      <c r="E620" s="4">
        <v>0</v>
      </c>
      <c r="F620" s="3">
        <v>1547775</v>
      </c>
      <c r="G620" s="3">
        <v>59997.5</v>
      </c>
      <c r="H620" s="4">
        <v>0</v>
      </c>
      <c r="I620" s="3">
        <v>1373915.27</v>
      </c>
      <c r="J620" s="3">
        <v>136135</v>
      </c>
      <c r="K620" s="3">
        <v>2551263.7000000002</v>
      </c>
      <c r="L620" s="4">
        <v>0</v>
      </c>
      <c r="M620" s="4">
        <v>0</v>
      </c>
      <c r="N620" s="3">
        <v>480200</v>
      </c>
      <c r="O620" s="3">
        <v>59560</v>
      </c>
      <c r="P620" s="3">
        <v>7100</v>
      </c>
      <c r="Q620" s="3">
        <v>0</v>
      </c>
      <c r="R620" s="3">
        <v>99877.06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3">
        <v>18000</v>
      </c>
      <c r="Y620" s="4">
        <v>0</v>
      </c>
      <c r="Z620" s="4">
        <v>0</v>
      </c>
      <c r="AA620" s="4">
        <v>0</v>
      </c>
      <c r="AB620" s="3">
        <v>72950</v>
      </c>
      <c r="AC620" s="3">
        <v>63950</v>
      </c>
      <c r="AD620" s="3">
        <v>13595</v>
      </c>
      <c r="AE620" s="3">
        <v>4600</v>
      </c>
      <c r="AF620" s="4">
        <v>0</v>
      </c>
      <c r="AG620" s="4">
        <v>0</v>
      </c>
      <c r="AH620" s="4">
        <v>0</v>
      </c>
      <c r="AI620" s="3">
        <v>49070</v>
      </c>
      <c r="AJ620" s="4">
        <v>0</v>
      </c>
      <c r="AK620" s="3">
        <v>479400</v>
      </c>
      <c r="AL620" s="3">
        <v>638501</v>
      </c>
      <c r="AM620" s="3">
        <v>4500</v>
      </c>
      <c r="AN620" s="4">
        <v>0</v>
      </c>
      <c r="AO620" s="3">
        <v>653539.4</v>
      </c>
      <c r="AP620" s="3">
        <v>134040.6</v>
      </c>
      <c r="AQ620" s="3">
        <v>8800</v>
      </c>
      <c r="AR620" s="4">
        <v>0</v>
      </c>
      <c r="AS620" s="4">
        <v>0</v>
      </c>
      <c r="AT620" s="4">
        <v>0</v>
      </c>
      <c r="AU620" s="3">
        <v>135155</v>
      </c>
      <c r="AV620" s="4">
        <v>0</v>
      </c>
      <c r="AW620" s="4">
        <v>0</v>
      </c>
      <c r="AX620" s="3">
        <v>206181.83</v>
      </c>
      <c r="AY620" s="4">
        <v>0</v>
      </c>
      <c r="AZ620" s="3">
        <v>114709.97</v>
      </c>
      <c r="BA620" s="3">
        <v>201620</v>
      </c>
      <c r="BB620" s="4">
        <v>0</v>
      </c>
      <c r="BC620" s="4">
        <v>0</v>
      </c>
      <c r="BD620" s="3">
        <v>366720</v>
      </c>
      <c r="BE620" s="4">
        <v>0</v>
      </c>
      <c r="BF620" s="3">
        <v>283504</v>
      </c>
      <c r="BG620" s="3">
        <v>1945165</v>
      </c>
      <c r="BH620" s="3">
        <v>471992.2</v>
      </c>
      <c r="BI620" s="4">
        <v>0</v>
      </c>
      <c r="BJ620" s="3">
        <v>850699.1</v>
      </c>
      <c r="BK620" s="3">
        <v>1000</v>
      </c>
      <c r="BL620" s="4">
        <v>0</v>
      </c>
      <c r="BM620" s="3">
        <v>631433</v>
      </c>
      <c r="BN620" s="4">
        <v>0</v>
      </c>
      <c r="BO620" s="3">
        <v>28246</v>
      </c>
      <c r="BP620" s="3">
        <v>3400</v>
      </c>
      <c r="BQ620" s="3">
        <v>160270</v>
      </c>
      <c r="BR620" s="3">
        <v>674526.7</v>
      </c>
      <c r="BS620" s="4">
        <v>0</v>
      </c>
      <c r="BT620" s="4">
        <v>0</v>
      </c>
      <c r="BU620" s="4">
        <v>0</v>
      </c>
      <c r="BV620" s="3">
        <v>130860</v>
      </c>
      <c r="BW620" s="3">
        <v>163040</v>
      </c>
      <c r="BX620" s="4">
        <v>0</v>
      </c>
    </row>
    <row r="621" spans="1:76" x14ac:dyDescent="0.25">
      <c r="A621" s="2">
        <v>44834</v>
      </c>
      <c r="B621" t="s">
        <v>1235</v>
      </c>
      <c r="C621" t="s">
        <v>1236</v>
      </c>
      <c r="D621" s="3">
        <v>111715</v>
      </c>
      <c r="E621" s="3">
        <v>2487818.5</v>
      </c>
      <c r="F621" s="4">
        <v>0</v>
      </c>
      <c r="G621" s="3">
        <v>105059</v>
      </c>
      <c r="H621" s="3">
        <v>12469.57</v>
      </c>
      <c r="I621" s="3">
        <v>208850</v>
      </c>
      <c r="J621" s="4">
        <v>0</v>
      </c>
      <c r="K621" s="3">
        <v>145446</v>
      </c>
      <c r="L621" s="4">
        <v>0</v>
      </c>
      <c r="M621" s="3">
        <v>64188</v>
      </c>
      <c r="N621" s="4">
        <v>0</v>
      </c>
      <c r="O621" s="4">
        <v>0</v>
      </c>
      <c r="P621" s="4">
        <v>0</v>
      </c>
      <c r="Q621" s="4">
        <v>0</v>
      </c>
      <c r="R621" s="3">
        <v>585055.52</v>
      </c>
      <c r="S621" s="3">
        <v>960620</v>
      </c>
      <c r="T621" s="3">
        <v>233854.5</v>
      </c>
      <c r="U621" s="4">
        <v>0</v>
      </c>
      <c r="V621" s="3">
        <v>281921</v>
      </c>
      <c r="W621" s="4">
        <v>0</v>
      </c>
      <c r="X621" s="3">
        <v>247600</v>
      </c>
      <c r="Y621" s="3">
        <v>80175</v>
      </c>
      <c r="Z621" s="3">
        <v>16050</v>
      </c>
      <c r="AA621" s="3">
        <v>5400</v>
      </c>
      <c r="AB621" s="3">
        <v>14000</v>
      </c>
      <c r="AC621" s="3">
        <v>33420</v>
      </c>
      <c r="AD621" s="3">
        <v>138400.48000000001</v>
      </c>
      <c r="AE621" s="3">
        <v>3800</v>
      </c>
      <c r="AF621" s="3">
        <v>-22830</v>
      </c>
      <c r="AG621" s="3">
        <v>98400</v>
      </c>
      <c r="AH621" s="4">
        <v>0</v>
      </c>
      <c r="AI621" s="3">
        <v>10200</v>
      </c>
      <c r="AJ621" s="3">
        <v>266870.49</v>
      </c>
      <c r="AK621" s="3">
        <v>42000</v>
      </c>
      <c r="AL621" s="4">
        <v>0</v>
      </c>
      <c r="AM621" s="3">
        <v>34800</v>
      </c>
      <c r="AN621" s="3">
        <v>59660</v>
      </c>
      <c r="AO621" s="3">
        <v>197500</v>
      </c>
      <c r="AP621" s="4">
        <v>0</v>
      </c>
      <c r="AQ621" s="4">
        <v>0</v>
      </c>
      <c r="AR621" s="3">
        <v>9000</v>
      </c>
      <c r="AS621" s="3">
        <v>82325.5</v>
      </c>
      <c r="AT621" s="3">
        <v>148889</v>
      </c>
      <c r="AU621" s="3">
        <v>14710</v>
      </c>
      <c r="AV621" s="3">
        <v>56250</v>
      </c>
      <c r="AW621" s="3">
        <v>53100</v>
      </c>
      <c r="AX621" s="4">
        <v>0</v>
      </c>
      <c r="AY621" s="4">
        <v>0</v>
      </c>
      <c r="AZ621" s="3">
        <v>44719</v>
      </c>
      <c r="BA621" s="3">
        <v>114810</v>
      </c>
      <c r="BB621" s="3">
        <v>30719.95</v>
      </c>
      <c r="BC621" s="3">
        <v>70520</v>
      </c>
      <c r="BD621" s="3">
        <v>666376</v>
      </c>
      <c r="BE621" s="3">
        <v>197928.13</v>
      </c>
      <c r="BF621" s="4">
        <v>0</v>
      </c>
      <c r="BG621" s="3">
        <v>37440</v>
      </c>
      <c r="BH621" s="4">
        <v>0</v>
      </c>
      <c r="BI621" s="3">
        <v>272625</v>
      </c>
      <c r="BJ621" s="3">
        <v>124733</v>
      </c>
      <c r="BK621" s="3">
        <v>100871.61</v>
      </c>
      <c r="BL621" s="3">
        <v>377105</v>
      </c>
      <c r="BM621" s="3">
        <v>160680</v>
      </c>
      <c r="BN621" s="3">
        <v>9000</v>
      </c>
      <c r="BO621" s="3">
        <v>9000</v>
      </c>
      <c r="BP621" s="3">
        <v>3000</v>
      </c>
      <c r="BQ621" s="3">
        <v>67082</v>
      </c>
      <c r="BR621" s="4">
        <v>0</v>
      </c>
      <c r="BS621" s="4">
        <v>0</v>
      </c>
      <c r="BT621" s="3">
        <v>6000</v>
      </c>
      <c r="BU621" s="4">
        <v>0</v>
      </c>
      <c r="BV621" s="3">
        <v>86530</v>
      </c>
      <c r="BW621" s="3">
        <v>358790</v>
      </c>
      <c r="BX621" s="3">
        <v>2100</v>
      </c>
    </row>
    <row r="622" spans="1:76" x14ac:dyDescent="0.25">
      <c r="A622" s="2">
        <v>44834</v>
      </c>
      <c r="B622" t="s">
        <v>1237</v>
      </c>
      <c r="C622" t="s">
        <v>1238</v>
      </c>
      <c r="D622" s="4">
        <v>0</v>
      </c>
      <c r="E622" s="4">
        <v>0</v>
      </c>
      <c r="F622" s="3">
        <v>578633.75</v>
      </c>
      <c r="G622" s="3">
        <v>413804</v>
      </c>
      <c r="H622" s="3">
        <v>140770</v>
      </c>
      <c r="I622" s="3">
        <v>2398785</v>
      </c>
      <c r="J622" s="4">
        <v>0</v>
      </c>
      <c r="K622" s="3">
        <v>2881687.03</v>
      </c>
      <c r="L622" s="4">
        <v>0</v>
      </c>
      <c r="M622" s="3">
        <v>159907</v>
      </c>
      <c r="N622" s="4">
        <v>0</v>
      </c>
      <c r="O622" s="4">
        <v>0</v>
      </c>
      <c r="P622" s="4">
        <v>0</v>
      </c>
      <c r="Q622" s="3">
        <v>70100</v>
      </c>
      <c r="R622" s="3">
        <v>54640</v>
      </c>
      <c r="S622" s="4">
        <v>0</v>
      </c>
      <c r="T622" s="3">
        <v>220100</v>
      </c>
      <c r="U622" s="4">
        <v>0</v>
      </c>
      <c r="V622" s="4">
        <v>0</v>
      </c>
      <c r="W622" s="4">
        <v>0</v>
      </c>
      <c r="X622" s="4">
        <v>0</v>
      </c>
      <c r="Y622" s="3">
        <v>1644450</v>
      </c>
      <c r="Z622" s="3">
        <v>120454.44</v>
      </c>
      <c r="AA622" s="4">
        <v>0</v>
      </c>
      <c r="AB622" s="3">
        <v>41875</v>
      </c>
      <c r="AC622" s="3">
        <v>80087.100000000006</v>
      </c>
      <c r="AD622" s="3">
        <v>1567329.61</v>
      </c>
      <c r="AE622" s="3">
        <v>11000</v>
      </c>
      <c r="AF622" s="4">
        <v>0</v>
      </c>
      <c r="AG622" s="3">
        <v>8423.61</v>
      </c>
      <c r="AH622" s="3">
        <v>35892.82</v>
      </c>
      <c r="AI622" s="3">
        <v>214559.51</v>
      </c>
      <c r="AJ622" s="3">
        <v>1000</v>
      </c>
      <c r="AK622" s="3">
        <v>421177.4</v>
      </c>
      <c r="AL622" s="3">
        <v>13500</v>
      </c>
      <c r="AM622" s="4">
        <v>0</v>
      </c>
      <c r="AN622" s="3">
        <v>129782</v>
      </c>
      <c r="AO622" s="3">
        <v>102511.48</v>
      </c>
      <c r="AP622" s="4">
        <v>0</v>
      </c>
      <c r="AQ622" s="3">
        <v>37642.339999999997</v>
      </c>
      <c r="AR622" s="4">
        <v>0</v>
      </c>
      <c r="AS622" s="4">
        <v>0</v>
      </c>
      <c r="AT622" s="4">
        <v>0</v>
      </c>
      <c r="AU622" s="4">
        <v>0</v>
      </c>
      <c r="AV622" s="3">
        <v>104400</v>
      </c>
      <c r="AW622" s="3">
        <v>10150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3">
        <v>973500</v>
      </c>
      <c r="BD622" s="4">
        <v>0</v>
      </c>
      <c r="BE622" s="3">
        <v>234317.73</v>
      </c>
      <c r="BF622" s="3">
        <v>6000</v>
      </c>
      <c r="BG622" s="4">
        <v>0</v>
      </c>
      <c r="BH622" s="3">
        <v>10000</v>
      </c>
      <c r="BI622" s="3">
        <v>53753.85</v>
      </c>
      <c r="BJ622" s="3">
        <v>352267.66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3">
        <v>152855</v>
      </c>
      <c r="BQ622" s="4">
        <v>0</v>
      </c>
      <c r="BR622" s="4">
        <v>0</v>
      </c>
      <c r="BS622" s="3">
        <v>1533301.1</v>
      </c>
      <c r="BT622" s="3">
        <v>443946</v>
      </c>
      <c r="BU622" s="3">
        <v>3340</v>
      </c>
      <c r="BV622" s="4">
        <v>0</v>
      </c>
      <c r="BW622" s="4">
        <v>0</v>
      </c>
      <c r="BX622" s="4">
        <v>0</v>
      </c>
    </row>
    <row r="623" spans="1:76" x14ac:dyDescent="0.25">
      <c r="A623" s="2">
        <v>44834</v>
      </c>
      <c r="B623" t="s">
        <v>1239</v>
      </c>
      <c r="C623" t="s">
        <v>1240</v>
      </c>
      <c r="D623" s="3">
        <v>1887501</v>
      </c>
      <c r="E623" s="3">
        <v>15113558.720000001</v>
      </c>
      <c r="F623" s="3">
        <v>60813</v>
      </c>
      <c r="G623" s="3">
        <v>3481082.5</v>
      </c>
      <c r="H623" s="3">
        <v>3158127</v>
      </c>
      <c r="I623" s="3">
        <v>2243484</v>
      </c>
      <c r="J623" s="3">
        <v>1487454</v>
      </c>
      <c r="K623" s="3">
        <v>5055030.1500000004</v>
      </c>
      <c r="L623" s="3">
        <v>218053.91</v>
      </c>
      <c r="M623" s="3">
        <v>1517322.24</v>
      </c>
      <c r="N623" s="3">
        <v>992099</v>
      </c>
      <c r="O623" s="3">
        <v>885595</v>
      </c>
      <c r="P623" s="3">
        <v>62800</v>
      </c>
      <c r="Q623" s="3">
        <v>792550</v>
      </c>
      <c r="R623" s="3">
        <v>674068.24</v>
      </c>
      <c r="S623" s="3">
        <v>260594</v>
      </c>
      <c r="T623" s="3">
        <v>26496.85</v>
      </c>
      <c r="U623" s="3">
        <v>168982.42</v>
      </c>
      <c r="V623" s="3">
        <v>1376717.91</v>
      </c>
      <c r="W623" s="4">
        <v>0</v>
      </c>
      <c r="X623" s="3">
        <v>1551432.82</v>
      </c>
      <c r="Y623" s="3">
        <v>655281</v>
      </c>
      <c r="Z623" s="3">
        <v>499860</v>
      </c>
      <c r="AA623" s="3">
        <v>110820</v>
      </c>
      <c r="AB623" s="3">
        <v>440801</v>
      </c>
      <c r="AC623" s="3">
        <v>330053</v>
      </c>
      <c r="AD623" s="3">
        <v>342090.44</v>
      </c>
      <c r="AE623" s="3">
        <v>222580</v>
      </c>
      <c r="AF623" s="4">
        <v>0</v>
      </c>
      <c r="AG623" s="3">
        <v>11300</v>
      </c>
      <c r="AH623" s="3">
        <v>132640</v>
      </c>
      <c r="AI623" s="3">
        <v>63600</v>
      </c>
      <c r="AJ623" s="3">
        <v>39600</v>
      </c>
      <c r="AK623" s="3">
        <v>32400</v>
      </c>
      <c r="AL623" s="3">
        <v>119380</v>
      </c>
      <c r="AM623" s="3">
        <v>278050</v>
      </c>
      <c r="AN623" s="3">
        <v>1639050</v>
      </c>
      <c r="AO623" s="3">
        <v>250030</v>
      </c>
      <c r="AP623" s="3">
        <v>175344</v>
      </c>
      <c r="AQ623" s="3">
        <v>8000</v>
      </c>
      <c r="AR623" s="3">
        <v>2132200</v>
      </c>
      <c r="AS623" s="3">
        <v>680535</v>
      </c>
      <c r="AT623" s="3">
        <v>274771</v>
      </c>
      <c r="AU623" s="3">
        <v>238770</v>
      </c>
      <c r="AV623" s="3">
        <v>112683.8</v>
      </c>
      <c r="AW623" s="3">
        <v>401250</v>
      </c>
      <c r="AX623" s="3">
        <v>1604900</v>
      </c>
      <c r="AY623" s="4">
        <v>0</v>
      </c>
      <c r="AZ623" s="3">
        <v>138064.70000000001</v>
      </c>
      <c r="BA623" s="3">
        <v>408376</v>
      </c>
      <c r="BB623" s="3">
        <v>302764.52</v>
      </c>
      <c r="BC623" s="3">
        <v>5850</v>
      </c>
      <c r="BD623" s="3">
        <v>955346</v>
      </c>
      <c r="BE623" s="3">
        <v>4000</v>
      </c>
      <c r="BF623" s="4">
        <v>0</v>
      </c>
      <c r="BG623" s="3">
        <v>73352</v>
      </c>
      <c r="BH623" s="3">
        <v>528514.80000000005</v>
      </c>
      <c r="BI623" s="3">
        <v>27000</v>
      </c>
      <c r="BJ623" s="3">
        <v>84238</v>
      </c>
      <c r="BK623" s="3">
        <v>888209</v>
      </c>
      <c r="BL623" s="3">
        <v>562162.5</v>
      </c>
      <c r="BM623" s="3">
        <v>479140</v>
      </c>
      <c r="BN623" s="3">
        <v>125555</v>
      </c>
      <c r="BO623" s="3">
        <v>255676</v>
      </c>
      <c r="BP623" s="3">
        <v>176300</v>
      </c>
      <c r="BQ623" s="3">
        <v>338435</v>
      </c>
      <c r="BR623" s="3">
        <v>1046142.85</v>
      </c>
      <c r="BS623" s="4">
        <v>0</v>
      </c>
      <c r="BT623" s="3">
        <v>168190.45</v>
      </c>
      <c r="BU623" s="3">
        <v>8280</v>
      </c>
      <c r="BV623" s="3">
        <v>809976</v>
      </c>
      <c r="BW623" s="3">
        <v>1656152</v>
      </c>
      <c r="BX623" s="3">
        <v>23554.78</v>
      </c>
    </row>
    <row r="624" spans="1:76" x14ac:dyDescent="0.25">
      <c r="A624" s="2">
        <v>44834</v>
      </c>
      <c r="B624" t="s">
        <v>1241</v>
      </c>
      <c r="C624" t="s">
        <v>1242</v>
      </c>
      <c r="D624" s="3">
        <v>2277955.15</v>
      </c>
      <c r="E624" s="3">
        <v>514276</v>
      </c>
      <c r="F624" s="3">
        <v>1003248.75</v>
      </c>
      <c r="G624" s="3">
        <v>191220.25</v>
      </c>
      <c r="H624" s="3">
        <v>35638556.880000003</v>
      </c>
      <c r="I624" s="3">
        <v>14121564.49</v>
      </c>
      <c r="J624" s="3">
        <v>2648693.5</v>
      </c>
      <c r="K624" s="3">
        <v>2081658.75</v>
      </c>
      <c r="L624" s="3">
        <v>4605435.03</v>
      </c>
      <c r="M624" s="3">
        <v>8340754.75</v>
      </c>
      <c r="N624" s="3">
        <v>7473522.5</v>
      </c>
      <c r="O624" s="3">
        <v>8044457.6299999999</v>
      </c>
      <c r="P624" s="3">
        <v>20795800.25</v>
      </c>
      <c r="Q624" s="3">
        <v>2397878.75</v>
      </c>
      <c r="R624" s="3">
        <v>17115505.350000001</v>
      </c>
      <c r="S624" s="3">
        <v>3025063</v>
      </c>
      <c r="T624" s="3">
        <v>21387046</v>
      </c>
      <c r="U624" s="3">
        <v>18086856.399999999</v>
      </c>
      <c r="V624" s="3">
        <v>9688977.25</v>
      </c>
      <c r="W624" s="3">
        <v>434136.25</v>
      </c>
      <c r="X624" s="3">
        <v>9665808.25</v>
      </c>
      <c r="Y624" s="3">
        <v>18253924.25</v>
      </c>
      <c r="Z624" s="3">
        <v>4626012.08</v>
      </c>
      <c r="AA624" s="3">
        <v>7309717</v>
      </c>
      <c r="AB624" s="3">
        <v>5723993.9800000004</v>
      </c>
      <c r="AC624" s="3">
        <v>8300759.5800000001</v>
      </c>
      <c r="AD624" s="3">
        <v>10183638.800000001</v>
      </c>
      <c r="AE624" s="3">
        <v>3974224.25</v>
      </c>
      <c r="AF624" s="3">
        <v>5730255.3499999996</v>
      </c>
      <c r="AG624" s="3">
        <v>36790528</v>
      </c>
      <c r="AH624" s="3">
        <v>22216240</v>
      </c>
      <c r="AI624" s="3">
        <v>12819522</v>
      </c>
      <c r="AJ624" s="3">
        <v>19536234</v>
      </c>
      <c r="AK624" s="3">
        <v>25106463.199999999</v>
      </c>
      <c r="AL624" s="3">
        <v>21147851</v>
      </c>
      <c r="AM624" s="3">
        <v>19300822</v>
      </c>
      <c r="AN624" s="3">
        <v>27358637.25</v>
      </c>
      <c r="AO624" s="3">
        <v>21618698</v>
      </c>
      <c r="AP624" s="3">
        <v>25750371.199999999</v>
      </c>
      <c r="AQ624" s="3">
        <v>16879647.5</v>
      </c>
      <c r="AR624" s="3">
        <v>3929729.49</v>
      </c>
      <c r="AS624" s="3">
        <v>10929392.35</v>
      </c>
      <c r="AT624" s="3">
        <v>6025018.8499999996</v>
      </c>
      <c r="AU624" s="3">
        <v>4568767.05</v>
      </c>
      <c r="AV624" s="3">
        <v>675500.55</v>
      </c>
      <c r="AW624" s="3">
        <v>8533619.0099999998</v>
      </c>
      <c r="AX624" s="3">
        <v>12252515</v>
      </c>
      <c r="AY624" s="3">
        <v>10143598.5</v>
      </c>
      <c r="AZ624" s="3">
        <v>2232177.25</v>
      </c>
      <c r="BA624" s="3">
        <v>10408727.08</v>
      </c>
      <c r="BB624" s="3">
        <v>7130172.5</v>
      </c>
      <c r="BC624" s="3">
        <v>1238177</v>
      </c>
      <c r="BD624" s="3">
        <v>9111472.2400000002</v>
      </c>
      <c r="BE624" s="3">
        <v>5714940.3899999997</v>
      </c>
      <c r="BF624" s="3">
        <v>13645429.9</v>
      </c>
      <c r="BG624" s="3">
        <v>16832763.699999999</v>
      </c>
      <c r="BH624" s="3">
        <v>22628561.5</v>
      </c>
      <c r="BI624" s="3">
        <v>4671528.5</v>
      </c>
      <c r="BJ624" s="3">
        <v>4578719.1500000004</v>
      </c>
      <c r="BK624" s="3">
        <v>8031836.5</v>
      </c>
      <c r="BL624" s="3">
        <v>5170286.8600000003</v>
      </c>
      <c r="BM624" s="3">
        <v>22262927.75</v>
      </c>
      <c r="BN624" s="3">
        <v>6390563.25</v>
      </c>
      <c r="BO624" s="3">
        <v>2431038</v>
      </c>
      <c r="BP624" s="3">
        <v>1655573.5</v>
      </c>
      <c r="BQ624" s="3">
        <v>5712543.0999999996</v>
      </c>
      <c r="BR624" s="3">
        <v>11000000</v>
      </c>
      <c r="BS624" s="3">
        <v>6145864.1699999999</v>
      </c>
      <c r="BT624" s="3">
        <v>4471275.75</v>
      </c>
      <c r="BU624" s="3">
        <v>10826580.550000001</v>
      </c>
      <c r="BV624" s="3">
        <v>2825543.45</v>
      </c>
      <c r="BW624" s="3">
        <v>2412448.4500000002</v>
      </c>
      <c r="BX624" s="3">
        <v>3559438.5</v>
      </c>
    </row>
    <row r="625" spans="1:76" x14ac:dyDescent="0.25">
      <c r="A625" s="2">
        <v>44834</v>
      </c>
      <c r="B625" t="s">
        <v>1243</v>
      </c>
      <c r="C625" t="s">
        <v>1244</v>
      </c>
      <c r="D625" s="3">
        <v>2149752.1</v>
      </c>
      <c r="E625" s="4">
        <v>0</v>
      </c>
      <c r="F625" s="3">
        <v>2458255.86</v>
      </c>
      <c r="G625" s="3">
        <v>4321481.26</v>
      </c>
      <c r="H625" s="3">
        <v>16608086.359999999</v>
      </c>
      <c r="I625" s="3">
        <v>142816</v>
      </c>
      <c r="J625" s="3">
        <v>5769822.2599999998</v>
      </c>
      <c r="K625" s="3">
        <v>5422255</v>
      </c>
      <c r="L625" s="3">
        <v>604342.5</v>
      </c>
      <c r="M625" s="3">
        <v>5112876.1500000004</v>
      </c>
      <c r="N625" s="3">
        <v>10252047.68</v>
      </c>
      <c r="O625" s="3">
        <v>6281444.0099999998</v>
      </c>
      <c r="P625" s="3">
        <v>1704052.75</v>
      </c>
      <c r="Q625" s="3">
        <v>210869.05</v>
      </c>
      <c r="R625" s="3">
        <v>14000969.029999999</v>
      </c>
      <c r="S625" s="3">
        <v>457471</v>
      </c>
      <c r="T625" s="3">
        <v>1072409.5</v>
      </c>
      <c r="U625" s="3">
        <v>1487774.5</v>
      </c>
      <c r="V625" s="3">
        <v>9126331.75</v>
      </c>
      <c r="W625" s="3">
        <v>729904</v>
      </c>
      <c r="X625" s="3">
        <v>3343972.36</v>
      </c>
      <c r="Y625" s="3">
        <v>610925.25</v>
      </c>
      <c r="Z625" s="4">
        <v>0</v>
      </c>
      <c r="AA625" s="4">
        <v>0</v>
      </c>
      <c r="AB625" s="3">
        <v>169400</v>
      </c>
      <c r="AC625" s="4">
        <v>0</v>
      </c>
      <c r="AD625" s="4">
        <v>0</v>
      </c>
      <c r="AE625" s="3">
        <v>140483.75</v>
      </c>
      <c r="AF625" s="3">
        <v>12257.5</v>
      </c>
      <c r="AG625" s="3">
        <v>822466.75</v>
      </c>
      <c r="AH625" s="3">
        <v>622156.75</v>
      </c>
      <c r="AI625" s="3">
        <v>256637.15</v>
      </c>
      <c r="AJ625" s="3">
        <v>193010.5</v>
      </c>
      <c r="AK625" s="3">
        <v>275077</v>
      </c>
      <c r="AL625" s="3">
        <v>111202</v>
      </c>
      <c r="AM625" s="3">
        <v>370898</v>
      </c>
      <c r="AN625" s="3">
        <v>421664.25</v>
      </c>
      <c r="AO625" s="3">
        <v>402741</v>
      </c>
      <c r="AP625" s="3">
        <v>556921.98</v>
      </c>
      <c r="AQ625" s="3">
        <v>360232.06</v>
      </c>
      <c r="AR625" s="4">
        <v>0</v>
      </c>
      <c r="AS625" s="4">
        <v>0</v>
      </c>
      <c r="AT625" s="4">
        <v>0</v>
      </c>
      <c r="AU625" s="3">
        <v>947385.75</v>
      </c>
      <c r="AV625" s="4">
        <v>0</v>
      </c>
      <c r="AW625" s="3">
        <v>1145534.75</v>
      </c>
      <c r="AX625" s="3">
        <v>3459430.5</v>
      </c>
      <c r="AY625" s="4">
        <v>0</v>
      </c>
      <c r="AZ625" s="3">
        <v>2956709</v>
      </c>
      <c r="BA625" s="3">
        <v>157321.5</v>
      </c>
      <c r="BB625" s="3">
        <v>1478393</v>
      </c>
      <c r="BC625" s="3">
        <v>169276</v>
      </c>
      <c r="BD625" s="4">
        <v>0</v>
      </c>
      <c r="BE625" s="3">
        <v>23900</v>
      </c>
      <c r="BF625" s="3">
        <v>270134.5</v>
      </c>
      <c r="BG625" s="3">
        <v>1380487.32</v>
      </c>
      <c r="BH625" s="4">
        <v>0</v>
      </c>
      <c r="BI625" s="3">
        <v>113093.25</v>
      </c>
      <c r="BJ625" s="4">
        <v>0</v>
      </c>
      <c r="BK625" s="3">
        <v>4423.5</v>
      </c>
      <c r="BL625" s="3">
        <v>1153329</v>
      </c>
      <c r="BM625" s="3">
        <v>3589965</v>
      </c>
      <c r="BN625" s="3">
        <v>16167.75</v>
      </c>
      <c r="BO625" s="4">
        <v>0</v>
      </c>
      <c r="BP625" s="4">
        <v>0</v>
      </c>
      <c r="BQ625" s="3">
        <v>1049.25</v>
      </c>
      <c r="BR625" s="4">
        <v>0</v>
      </c>
      <c r="BS625" s="4">
        <v>0</v>
      </c>
      <c r="BT625" s="3">
        <v>238294.5</v>
      </c>
      <c r="BU625" s="3">
        <v>4146570.5</v>
      </c>
      <c r="BV625" s="3">
        <v>1407.5</v>
      </c>
      <c r="BW625" s="3">
        <v>28567</v>
      </c>
      <c r="BX625" s="3">
        <v>154775.5</v>
      </c>
    </row>
    <row r="626" spans="1:76" x14ac:dyDescent="0.25">
      <c r="A626" s="2">
        <v>44834</v>
      </c>
      <c r="B626" t="s">
        <v>1245</v>
      </c>
      <c r="C626" t="s">
        <v>1246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3">
        <v>664000</v>
      </c>
      <c r="L626" s="4">
        <v>0</v>
      </c>
      <c r="M626" s="4">
        <v>0</v>
      </c>
      <c r="N626" s="4">
        <v>0</v>
      </c>
      <c r="O626" s="3">
        <v>1450500</v>
      </c>
      <c r="P626" s="4">
        <v>0</v>
      </c>
      <c r="Q626" s="4">
        <v>0</v>
      </c>
      <c r="R626" s="4">
        <v>0</v>
      </c>
      <c r="S626" s="3">
        <v>981000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3">
        <v>92000</v>
      </c>
      <c r="AA626" s="4">
        <v>0</v>
      </c>
      <c r="AB626" s="4">
        <v>0</v>
      </c>
      <c r="AC626" s="3">
        <v>468586.6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3">
        <v>1495000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3">
        <v>294000</v>
      </c>
      <c r="BH626" s="3">
        <v>1580000</v>
      </c>
      <c r="BI626" s="4">
        <v>0</v>
      </c>
      <c r="BJ626" s="4">
        <v>0</v>
      </c>
      <c r="BK626" s="4">
        <v>0</v>
      </c>
      <c r="BL626" s="3">
        <v>380000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</row>
    <row r="627" spans="1:76" x14ac:dyDescent="0.25">
      <c r="A627" s="2">
        <v>44834</v>
      </c>
      <c r="B627" t="s">
        <v>1247</v>
      </c>
      <c r="C627" t="s">
        <v>1248</v>
      </c>
      <c r="D627" s="4">
        <v>0</v>
      </c>
      <c r="E627" s="3">
        <v>47171.25</v>
      </c>
      <c r="F627" s="4">
        <v>0</v>
      </c>
      <c r="G627" s="3">
        <v>1557</v>
      </c>
      <c r="H627" s="4">
        <v>0</v>
      </c>
      <c r="I627" s="4">
        <v>0</v>
      </c>
      <c r="J627" s="3">
        <v>321460.96000000002</v>
      </c>
      <c r="K627" s="4">
        <v>0</v>
      </c>
      <c r="L627" s="3">
        <v>730</v>
      </c>
      <c r="M627" s="4">
        <v>0</v>
      </c>
      <c r="N627" s="4">
        <v>0</v>
      </c>
      <c r="O627" s="4">
        <v>0</v>
      </c>
      <c r="P627" s="3">
        <v>522114.55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3">
        <v>144440.20000000001</v>
      </c>
      <c r="Z627" s="4">
        <v>0</v>
      </c>
      <c r="AA627" s="4">
        <v>0</v>
      </c>
      <c r="AB627" s="3">
        <v>55567.9</v>
      </c>
      <c r="AC627" s="4">
        <v>0</v>
      </c>
      <c r="AD627" s="3">
        <v>107588.9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3">
        <v>99618.8</v>
      </c>
      <c r="AS627" s="4">
        <v>0</v>
      </c>
      <c r="AT627" s="4">
        <v>0</v>
      </c>
      <c r="AU627" s="4">
        <v>0</v>
      </c>
      <c r="AV627" s="3">
        <v>16031.5</v>
      </c>
      <c r="AW627" s="3">
        <v>53303</v>
      </c>
      <c r="AX627" s="4">
        <v>0</v>
      </c>
      <c r="AY627" s="4">
        <v>0</v>
      </c>
      <c r="AZ627" s="4">
        <v>0</v>
      </c>
      <c r="BA627" s="3">
        <v>63824</v>
      </c>
      <c r="BB627" s="4">
        <v>0</v>
      </c>
      <c r="BC627" s="4">
        <v>0</v>
      </c>
      <c r="BD627" s="4">
        <v>0</v>
      </c>
      <c r="BE627" s="3">
        <v>35199.839999999997</v>
      </c>
      <c r="BF627" s="4">
        <v>0</v>
      </c>
      <c r="BG627" s="3">
        <v>119677.88</v>
      </c>
      <c r="BH627" s="3">
        <v>360682.25</v>
      </c>
      <c r="BI627" s="3">
        <v>83254</v>
      </c>
      <c r="BJ627" s="3">
        <v>46473.8</v>
      </c>
      <c r="BK627" s="3">
        <v>1628</v>
      </c>
      <c r="BL627" s="4">
        <v>0</v>
      </c>
      <c r="BM627" s="4">
        <v>0</v>
      </c>
      <c r="BN627" s="4">
        <v>0</v>
      </c>
      <c r="BO627" s="3">
        <v>4800</v>
      </c>
      <c r="BP627" s="4">
        <v>0</v>
      </c>
      <c r="BQ627" s="4">
        <v>0</v>
      </c>
      <c r="BR627" s="4">
        <v>0</v>
      </c>
      <c r="BS627" s="4">
        <v>0</v>
      </c>
      <c r="BT627" s="3">
        <v>134819.4</v>
      </c>
      <c r="BU627" s="4">
        <v>0</v>
      </c>
      <c r="BV627" s="3">
        <v>117202</v>
      </c>
      <c r="BW627" s="3">
        <v>1300</v>
      </c>
      <c r="BX627" s="4">
        <v>0</v>
      </c>
    </row>
    <row r="628" spans="1:76" x14ac:dyDescent="0.25">
      <c r="A628" s="2">
        <v>44834</v>
      </c>
      <c r="B628" t="s">
        <v>1249</v>
      </c>
      <c r="C628" t="s">
        <v>1250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3">
        <v>15950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3">
        <v>708500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3">
        <v>323271</v>
      </c>
      <c r="AG628" s="4">
        <v>0</v>
      </c>
      <c r="AH628" s="4">
        <v>0</v>
      </c>
      <c r="AI628" s="4">
        <v>0</v>
      </c>
      <c r="AJ628" s="4">
        <v>0</v>
      </c>
      <c r="AK628" s="3">
        <v>1388150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3">
        <v>34964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3">
        <v>15570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</row>
    <row r="629" spans="1:76" x14ac:dyDescent="0.25">
      <c r="A629" s="2">
        <v>44834</v>
      </c>
      <c r="B629" t="s">
        <v>1251</v>
      </c>
      <c r="C629" t="s">
        <v>1252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3">
        <v>207489.5</v>
      </c>
      <c r="J629" s="3">
        <v>50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3">
        <v>10413.5</v>
      </c>
      <c r="S629" s="3">
        <v>810</v>
      </c>
      <c r="T629" s="4">
        <v>0</v>
      </c>
      <c r="U629" s="3">
        <v>13383</v>
      </c>
      <c r="V629" s="3">
        <v>1602.5</v>
      </c>
      <c r="W629" s="4">
        <v>0</v>
      </c>
      <c r="X629" s="4">
        <v>0</v>
      </c>
      <c r="Y629" s="3">
        <v>5610</v>
      </c>
      <c r="Z629" s="3">
        <v>11569.25</v>
      </c>
      <c r="AA629" s="3">
        <v>22170.3</v>
      </c>
      <c r="AB629" s="3">
        <v>128</v>
      </c>
      <c r="AC629" s="3">
        <v>8869.5</v>
      </c>
      <c r="AD629" s="3">
        <v>464.5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3">
        <v>393781</v>
      </c>
      <c r="AS629" s="3">
        <v>11764</v>
      </c>
      <c r="AT629" s="3">
        <v>84111.5</v>
      </c>
      <c r="AU629" s="3">
        <v>82636</v>
      </c>
      <c r="AV629" s="3">
        <v>1865</v>
      </c>
      <c r="AW629" s="3">
        <v>1230</v>
      </c>
      <c r="AX629" s="4">
        <v>0</v>
      </c>
      <c r="AY629" s="4">
        <v>0</v>
      </c>
      <c r="AZ629" s="3">
        <v>193322</v>
      </c>
      <c r="BA629" s="4">
        <v>0</v>
      </c>
      <c r="BB629" s="4">
        <v>0</v>
      </c>
      <c r="BC629" s="3">
        <v>6518</v>
      </c>
      <c r="BD629" s="3">
        <v>12824574.5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3">
        <v>11536</v>
      </c>
      <c r="BK629" s="3">
        <v>3518</v>
      </c>
      <c r="BL629" s="3">
        <v>3454</v>
      </c>
      <c r="BM629" s="4">
        <v>0</v>
      </c>
      <c r="BN629" s="3">
        <v>176127</v>
      </c>
      <c r="BO629" s="4">
        <v>0</v>
      </c>
      <c r="BP629" s="3">
        <v>16107.5</v>
      </c>
      <c r="BQ629" s="4">
        <v>0</v>
      </c>
      <c r="BR629" s="4">
        <v>0</v>
      </c>
      <c r="BS629" s="4">
        <v>0</v>
      </c>
      <c r="BT629" s="3">
        <v>510</v>
      </c>
      <c r="BU629" s="4">
        <v>0</v>
      </c>
      <c r="BV629" s="3">
        <v>450</v>
      </c>
      <c r="BW629" s="3">
        <v>3690</v>
      </c>
      <c r="BX629" s="4">
        <v>0</v>
      </c>
    </row>
    <row r="630" spans="1:76" x14ac:dyDescent="0.25">
      <c r="A630" s="2">
        <v>44834</v>
      </c>
      <c r="B630" t="s">
        <v>1253</v>
      </c>
      <c r="C630" t="s">
        <v>1254</v>
      </c>
      <c r="D630" s="3">
        <v>11150000</v>
      </c>
      <c r="E630" s="3">
        <v>6668685</v>
      </c>
      <c r="F630" s="3">
        <v>8730000</v>
      </c>
      <c r="G630" s="3">
        <v>7314002.4000000004</v>
      </c>
      <c r="H630" s="3">
        <v>5710000</v>
      </c>
      <c r="I630" s="3">
        <v>2710000</v>
      </c>
      <c r="J630" s="3">
        <v>7980000</v>
      </c>
      <c r="K630" s="3">
        <v>4890000</v>
      </c>
      <c r="L630" s="3">
        <v>1040000</v>
      </c>
      <c r="M630" s="3">
        <v>1200000</v>
      </c>
      <c r="N630" s="3">
        <v>350000</v>
      </c>
      <c r="O630" s="3">
        <v>650000</v>
      </c>
      <c r="P630" s="3">
        <v>1310000</v>
      </c>
      <c r="Q630" s="3">
        <v>360000</v>
      </c>
      <c r="R630" s="3">
        <v>5835000</v>
      </c>
      <c r="S630" s="3">
        <v>510000</v>
      </c>
      <c r="T630" s="3">
        <v>830000</v>
      </c>
      <c r="U630" s="3">
        <v>1335000</v>
      </c>
      <c r="V630" s="3">
        <v>1890000</v>
      </c>
      <c r="W630" s="3">
        <v>240000</v>
      </c>
      <c r="X630" s="3">
        <v>605000</v>
      </c>
      <c r="Y630" s="3">
        <v>830000</v>
      </c>
      <c r="Z630" s="3">
        <v>1450000</v>
      </c>
      <c r="AA630" s="3">
        <v>520000</v>
      </c>
      <c r="AB630" s="3">
        <v>3274558</v>
      </c>
      <c r="AC630" s="3">
        <v>760000</v>
      </c>
      <c r="AD630" s="3">
        <v>700000</v>
      </c>
      <c r="AE630" s="3">
        <v>550000</v>
      </c>
      <c r="AF630" s="3">
        <v>620000</v>
      </c>
      <c r="AG630" s="3">
        <v>695000</v>
      </c>
      <c r="AH630" s="3">
        <v>450000</v>
      </c>
      <c r="AI630" s="3">
        <v>480000</v>
      </c>
      <c r="AJ630" s="3">
        <v>440000</v>
      </c>
      <c r="AK630" s="3">
        <v>610000</v>
      </c>
      <c r="AL630" s="3">
        <v>660000</v>
      </c>
      <c r="AM630" s="3">
        <v>330000</v>
      </c>
      <c r="AN630" s="3">
        <v>650000</v>
      </c>
      <c r="AO630" s="3">
        <v>580000</v>
      </c>
      <c r="AP630" s="3">
        <v>410000</v>
      </c>
      <c r="AQ630" s="3">
        <v>490000</v>
      </c>
      <c r="AR630" s="3">
        <v>280000</v>
      </c>
      <c r="AS630" s="3">
        <v>430000</v>
      </c>
      <c r="AT630" s="3">
        <v>580000</v>
      </c>
      <c r="AU630" s="3">
        <v>400000</v>
      </c>
      <c r="AV630" s="3">
        <v>250000</v>
      </c>
      <c r="AW630" s="3">
        <v>1175000</v>
      </c>
      <c r="AX630" s="3">
        <v>960000</v>
      </c>
      <c r="AY630" s="3">
        <v>710000</v>
      </c>
      <c r="AZ630" s="3">
        <v>545000</v>
      </c>
      <c r="BA630" s="3">
        <v>920000</v>
      </c>
      <c r="BB630" s="3">
        <v>1220000</v>
      </c>
      <c r="BC630" s="4">
        <v>0</v>
      </c>
      <c r="BD630" s="3">
        <v>1680000</v>
      </c>
      <c r="BE630" s="3">
        <v>690000</v>
      </c>
      <c r="BF630" s="3">
        <v>560000</v>
      </c>
      <c r="BG630" s="3">
        <v>230000</v>
      </c>
      <c r="BH630" s="3">
        <v>815000</v>
      </c>
      <c r="BI630" s="3">
        <v>525000</v>
      </c>
      <c r="BJ630" s="3">
        <v>530000</v>
      </c>
      <c r="BK630" s="3">
        <v>570000</v>
      </c>
      <c r="BL630" s="3">
        <v>940000</v>
      </c>
      <c r="BM630" s="3">
        <v>890000</v>
      </c>
      <c r="BN630" s="3">
        <v>2650000</v>
      </c>
      <c r="BO630" s="3">
        <v>260000</v>
      </c>
      <c r="BP630" s="3">
        <v>390000</v>
      </c>
      <c r="BQ630" s="3">
        <v>480000</v>
      </c>
      <c r="BR630" s="3">
        <v>380000</v>
      </c>
      <c r="BS630" s="3">
        <v>295000</v>
      </c>
      <c r="BT630" s="3">
        <v>510000</v>
      </c>
      <c r="BU630" s="3">
        <v>290000</v>
      </c>
      <c r="BV630" s="3">
        <v>470000</v>
      </c>
      <c r="BW630" s="3">
        <v>370000</v>
      </c>
      <c r="BX630" s="3">
        <v>380000</v>
      </c>
    </row>
    <row r="631" spans="1:76" x14ac:dyDescent="0.25">
      <c r="A631" s="2">
        <v>44834</v>
      </c>
      <c r="B631" t="s">
        <v>1255</v>
      </c>
      <c r="C631" t="s">
        <v>1256</v>
      </c>
      <c r="D631" s="3">
        <v>230000</v>
      </c>
      <c r="E631" s="3">
        <v>470000</v>
      </c>
      <c r="F631" s="3">
        <v>630000</v>
      </c>
      <c r="G631" s="3">
        <v>370000</v>
      </c>
      <c r="H631" s="3">
        <v>880000</v>
      </c>
      <c r="I631" s="3">
        <v>380000</v>
      </c>
      <c r="J631" s="3">
        <v>190000</v>
      </c>
      <c r="K631" s="3">
        <v>350000</v>
      </c>
      <c r="L631" s="3">
        <v>230000</v>
      </c>
      <c r="M631" s="3">
        <v>395000</v>
      </c>
      <c r="N631" s="3">
        <v>210000</v>
      </c>
      <c r="O631" s="3">
        <v>220000</v>
      </c>
      <c r="P631" s="4">
        <v>0</v>
      </c>
      <c r="Q631" s="4">
        <v>0</v>
      </c>
      <c r="R631" s="4">
        <v>0</v>
      </c>
      <c r="S631" s="4">
        <v>0</v>
      </c>
      <c r="T631" s="3">
        <v>120000</v>
      </c>
      <c r="U631" s="3">
        <v>140000</v>
      </c>
      <c r="V631" s="3">
        <v>320000</v>
      </c>
      <c r="W631" s="3">
        <v>115000</v>
      </c>
      <c r="X631" s="3">
        <v>220000</v>
      </c>
      <c r="Y631" s="4">
        <v>0</v>
      </c>
      <c r="Z631" s="3">
        <v>110000</v>
      </c>
      <c r="AA631" s="3">
        <v>150000</v>
      </c>
      <c r="AB631" s="3">
        <v>30000</v>
      </c>
      <c r="AC631" s="3">
        <v>140000</v>
      </c>
      <c r="AD631" s="3">
        <v>220000</v>
      </c>
      <c r="AE631" s="3">
        <v>70000</v>
      </c>
      <c r="AF631" s="3">
        <v>250000</v>
      </c>
      <c r="AG631" s="3">
        <v>190000</v>
      </c>
      <c r="AH631" s="4">
        <v>0</v>
      </c>
      <c r="AI631" s="3">
        <v>120000</v>
      </c>
      <c r="AJ631" s="3">
        <v>15000</v>
      </c>
      <c r="AK631" s="3">
        <v>280000</v>
      </c>
      <c r="AL631" s="4">
        <v>0</v>
      </c>
      <c r="AM631" s="3">
        <v>120000</v>
      </c>
      <c r="AN631" s="3">
        <v>150000</v>
      </c>
      <c r="AO631" s="3">
        <v>50000</v>
      </c>
      <c r="AP631" s="3">
        <v>250000</v>
      </c>
      <c r="AQ631" s="3">
        <v>80000</v>
      </c>
      <c r="AR631" s="3">
        <v>360000</v>
      </c>
      <c r="AS631" s="3">
        <v>120000</v>
      </c>
      <c r="AT631" s="3">
        <v>40000</v>
      </c>
      <c r="AU631" s="3">
        <v>150000</v>
      </c>
      <c r="AV631" s="3">
        <v>120000</v>
      </c>
      <c r="AW631" s="4">
        <v>0</v>
      </c>
      <c r="AX631" s="3">
        <v>220000</v>
      </c>
      <c r="AY631" s="3">
        <v>250000</v>
      </c>
      <c r="AZ631" s="3">
        <v>20000</v>
      </c>
      <c r="BA631" s="3">
        <v>290000</v>
      </c>
      <c r="BB631" s="3">
        <v>80000</v>
      </c>
      <c r="BC631" s="4">
        <v>0</v>
      </c>
      <c r="BD631" s="3">
        <v>60000</v>
      </c>
      <c r="BE631" s="4">
        <v>0</v>
      </c>
      <c r="BF631" s="3">
        <v>390000</v>
      </c>
      <c r="BG631" s="3">
        <v>240000</v>
      </c>
      <c r="BH631" s="3">
        <v>220000</v>
      </c>
      <c r="BI631" s="3">
        <v>60000</v>
      </c>
      <c r="BJ631" s="3">
        <v>110000</v>
      </c>
      <c r="BK631" s="3">
        <v>280000</v>
      </c>
      <c r="BL631" s="3">
        <v>70000</v>
      </c>
      <c r="BM631" s="3">
        <v>260000</v>
      </c>
      <c r="BN631" s="3">
        <v>230000</v>
      </c>
      <c r="BO631" s="4">
        <v>0</v>
      </c>
      <c r="BP631" s="3">
        <v>300000</v>
      </c>
      <c r="BQ631" s="3">
        <v>240000</v>
      </c>
      <c r="BR631" s="3">
        <v>130000</v>
      </c>
      <c r="BS631" s="4">
        <v>0</v>
      </c>
      <c r="BT631" s="3">
        <v>90000</v>
      </c>
      <c r="BU631" s="3">
        <v>120000</v>
      </c>
      <c r="BV631" s="3">
        <v>360000</v>
      </c>
      <c r="BW631" s="3">
        <v>210000</v>
      </c>
      <c r="BX631" s="3">
        <v>120000</v>
      </c>
    </row>
    <row r="632" spans="1:76" x14ac:dyDescent="0.25">
      <c r="A632" s="2">
        <v>44834</v>
      </c>
      <c r="B632" t="s">
        <v>1257</v>
      </c>
      <c r="C632" t="s">
        <v>1258</v>
      </c>
      <c r="D632" s="3">
        <v>2630000</v>
      </c>
      <c r="E632" s="3">
        <v>2280514</v>
      </c>
      <c r="F632" s="3">
        <v>1870000</v>
      </c>
      <c r="G632" s="3">
        <v>1545000</v>
      </c>
      <c r="H632" s="3">
        <v>2015000</v>
      </c>
      <c r="I632" s="3">
        <v>550000</v>
      </c>
      <c r="J632" s="3">
        <v>1355000</v>
      </c>
      <c r="K632" s="3">
        <v>855000</v>
      </c>
      <c r="L632" s="3">
        <v>490000</v>
      </c>
      <c r="M632" s="3">
        <v>615000</v>
      </c>
      <c r="N632" s="3">
        <v>455000</v>
      </c>
      <c r="O632" s="3">
        <v>345000</v>
      </c>
      <c r="P632" s="3">
        <v>360000</v>
      </c>
      <c r="Q632" s="3">
        <v>10000</v>
      </c>
      <c r="R632" s="4">
        <v>0</v>
      </c>
      <c r="S632" s="3">
        <v>175000</v>
      </c>
      <c r="T632" s="3">
        <v>230000</v>
      </c>
      <c r="U632" s="3">
        <v>425000</v>
      </c>
      <c r="V632" s="3">
        <v>345000</v>
      </c>
      <c r="W632" s="3">
        <v>115000</v>
      </c>
      <c r="X632" s="3">
        <v>335000</v>
      </c>
      <c r="Y632" s="3">
        <v>135000</v>
      </c>
      <c r="Z632" s="3">
        <v>385000</v>
      </c>
      <c r="AA632" s="3">
        <v>480000</v>
      </c>
      <c r="AB632" s="3">
        <v>895000</v>
      </c>
      <c r="AC632" s="3">
        <v>300000</v>
      </c>
      <c r="AD632" s="3">
        <v>320000</v>
      </c>
      <c r="AE632" s="3">
        <v>120000</v>
      </c>
      <c r="AF632" s="3">
        <v>185000</v>
      </c>
      <c r="AG632" s="3">
        <v>220000</v>
      </c>
      <c r="AH632" s="3">
        <v>180000</v>
      </c>
      <c r="AI632" s="3">
        <v>175000</v>
      </c>
      <c r="AJ632" s="3">
        <v>165000</v>
      </c>
      <c r="AK632" s="3">
        <v>255000</v>
      </c>
      <c r="AL632" s="3">
        <v>215000</v>
      </c>
      <c r="AM632" s="3">
        <v>300000</v>
      </c>
      <c r="AN632" s="3">
        <v>355000</v>
      </c>
      <c r="AO632" s="3">
        <v>240000</v>
      </c>
      <c r="AP632" s="3">
        <v>290000</v>
      </c>
      <c r="AQ632" s="3">
        <v>190000</v>
      </c>
      <c r="AR632" s="3">
        <v>160000</v>
      </c>
      <c r="AS632" s="3">
        <v>130000</v>
      </c>
      <c r="AT632" s="3">
        <v>135000</v>
      </c>
      <c r="AU632" s="3">
        <v>235000</v>
      </c>
      <c r="AV632" s="3">
        <v>60000</v>
      </c>
      <c r="AW632" s="4">
        <v>0</v>
      </c>
      <c r="AX632" s="3">
        <v>368500</v>
      </c>
      <c r="AY632" s="3">
        <v>360000</v>
      </c>
      <c r="AZ632" s="3">
        <v>315000</v>
      </c>
      <c r="BA632" s="3">
        <v>335000</v>
      </c>
      <c r="BB632" s="3">
        <v>505000</v>
      </c>
      <c r="BC632" s="4">
        <v>0</v>
      </c>
      <c r="BD632" s="3">
        <v>320000</v>
      </c>
      <c r="BE632" s="3">
        <v>10000</v>
      </c>
      <c r="BF632" s="3">
        <v>115000</v>
      </c>
      <c r="BG632" s="3">
        <v>60000</v>
      </c>
      <c r="BH632" s="3">
        <v>50000</v>
      </c>
      <c r="BI632" s="3">
        <v>145000</v>
      </c>
      <c r="BJ632" s="3">
        <v>105000</v>
      </c>
      <c r="BK632" s="3">
        <v>255000</v>
      </c>
      <c r="BL632" s="3">
        <v>370000</v>
      </c>
      <c r="BM632" s="3">
        <v>225000</v>
      </c>
      <c r="BN632" s="3">
        <v>640000</v>
      </c>
      <c r="BO632" s="3">
        <v>245000</v>
      </c>
      <c r="BP632" s="3">
        <v>155000</v>
      </c>
      <c r="BQ632" s="3">
        <v>100000</v>
      </c>
      <c r="BR632" s="3">
        <v>180000</v>
      </c>
      <c r="BS632" s="3">
        <v>200000</v>
      </c>
      <c r="BT632" s="3">
        <v>60000</v>
      </c>
      <c r="BU632" s="3">
        <v>120000</v>
      </c>
      <c r="BV632" s="3">
        <v>120000</v>
      </c>
      <c r="BW632" s="3">
        <v>80000</v>
      </c>
      <c r="BX632" s="3">
        <v>60000</v>
      </c>
    </row>
    <row r="633" spans="1:76" x14ac:dyDescent="0.25">
      <c r="A633" s="2">
        <v>44834</v>
      </c>
      <c r="B633" t="s">
        <v>1259</v>
      </c>
      <c r="C633" t="s">
        <v>1260</v>
      </c>
      <c r="D633" s="3">
        <v>181149966</v>
      </c>
      <c r="E633" s="3">
        <v>131426719</v>
      </c>
      <c r="F633" s="3">
        <v>118356030.25</v>
      </c>
      <c r="G633" s="3">
        <v>88176454.75</v>
      </c>
      <c r="H633" s="3">
        <v>132670292.51000001</v>
      </c>
      <c r="I633" s="3">
        <v>47307626</v>
      </c>
      <c r="J633" s="3">
        <v>144793100.25</v>
      </c>
      <c r="K633" s="3">
        <v>94763197.5</v>
      </c>
      <c r="L633" s="3">
        <v>32799496.5</v>
      </c>
      <c r="M633" s="3">
        <v>68742217</v>
      </c>
      <c r="N633" s="3">
        <v>10432069.68</v>
      </c>
      <c r="O633" s="3">
        <v>23001514.91</v>
      </c>
      <c r="P633" s="3">
        <v>33710972</v>
      </c>
      <c r="Q633" s="3">
        <v>9144667.9100000001</v>
      </c>
      <c r="R633" s="3">
        <v>104508109.06999999</v>
      </c>
      <c r="S633" s="3">
        <v>8040543.5800000001</v>
      </c>
      <c r="T633" s="3">
        <v>18423215.16</v>
      </c>
      <c r="U633" s="3">
        <v>52485975.5</v>
      </c>
      <c r="V633" s="3">
        <v>46057449.609999999</v>
      </c>
      <c r="W633" s="3">
        <v>7183854.25</v>
      </c>
      <c r="X633" s="3">
        <v>18951254.329999998</v>
      </c>
      <c r="Y633" s="3">
        <v>13500424.699999999</v>
      </c>
      <c r="Z633" s="3">
        <v>41317200.5</v>
      </c>
      <c r="AA633" s="3">
        <v>10265299.5</v>
      </c>
      <c r="AB633" s="3">
        <v>39034537</v>
      </c>
      <c r="AC633" s="3">
        <v>10241659</v>
      </c>
      <c r="AD633" s="3">
        <v>10786571</v>
      </c>
      <c r="AE633" s="3">
        <v>21531918.5</v>
      </c>
      <c r="AF633" s="3">
        <v>14424960.5</v>
      </c>
      <c r="AG633" s="3">
        <v>9292580.9499999993</v>
      </c>
      <c r="AH633" s="3">
        <v>5376003.6299999999</v>
      </c>
      <c r="AI633" s="3">
        <v>6390447.9400000004</v>
      </c>
      <c r="AJ633" s="3">
        <v>6888431</v>
      </c>
      <c r="AK633" s="3">
        <v>13614704.25</v>
      </c>
      <c r="AL633" s="3">
        <v>9614138.2599999998</v>
      </c>
      <c r="AM633" s="3">
        <v>6762124.75</v>
      </c>
      <c r="AN633" s="3">
        <v>15666212.5</v>
      </c>
      <c r="AO633" s="3">
        <v>9616888</v>
      </c>
      <c r="AP633" s="3">
        <v>11640562</v>
      </c>
      <c r="AQ633" s="3">
        <v>6076572</v>
      </c>
      <c r="AR633" s="3">
        <v>1958696.25</v>
      </c>
      <c r="AS633" s="3">
        <v>6818349.1500000004</v>
      </c>
      <c r="AT633" s="3">
        <v>7191809</v>
      </c>
      <c r="AU633" s="3">
        <v>4660097.8499999996</v>
      </c>
      <c r="AV633" s="3">
        <v>2268453</v>
      </c>
      <c r="AW633" s="3">
        <v>26362497.5</v>
      </c>
      <c r="AX633" s="3">
        <v>26523794.5</v>
      </c>
      <c r="AY633" s="4">
        <v>0</v>
      </c>
      <c r="AZ633" s="3">
        <v>13695191.17</v>
      </c>
      <c r="BA633" s="3">
        <v>28047930</v>
      </c>
      <c r="BB633" s="3">
        <v>24913214</v>
      </c>
      <c r="BC633" s="3">
        <v>13897293.91</v>
      </c>
      <c r="BD633" s="3">
        <v>53977697.149999999</v>
      </c>
      <c r="BE633" s="3">
        <v>7774510</v>
      </c>
      <c r="BF633" s="3">
        <v>5167716.25</v>
      </c>
      <c r="BG633" s="3">
        <v>5034743</v>
      </c>
      <c r="BH633" s="3">
        <v>12085425</v>
      </c>
      <c r="BI633" s="3">
        <v>4982965</v>
      </c>
      <c r="BJ633" s="3">
        <v>6091091.5</v>
      </c>
      <c r="BK633" s="3">
        <v>7419085</v>
      </c>
      <c r="BL633" s="3">
        <v>15166000</v>
      </c>
      <c r="BM633" s="3">
        <v>11071235</v>
      </c>
      <c r="BN633" s="3">
        <v>54788442.5</v>
      </c>
      <c r="BO633" s="3">
        <v>6257366</v>
      </c>
      <c r="BP633" s="3">
        <v>6460635</v>
      </c>
      <c r="BQ633" s="3">
        <v>10070488.5</v>
      </c>
      <c r="BR633" s="3">
        <v>6191045</v>
      </c>
      <c r="BS633" s="3">
        <v>13350189</v>
      </c>
      <c r="BT633" s="3">
        <v>10177017.529999999</v>
      </c>
      <c r="BU633" s="3">
        <v>11637032.9</v>
      </c>
      <c r="BV633" s="3">
        <v>5922420</v>
      </c>
      <c r="BW633" s="3">
        <v>7659401.5</v>
      </c>
      <c r="BX633" s="3">
        <v>3789803</v>
      </c>
    </row>
    <row r="634" spans="1:76" x14ac:dyDescent="0.25">
      <c r="A634" s="2">
        <v>44834</v>
      </c>
      <c r="B634" t="s">
        <v>1261</v>
      </c>
      <c r="C634" t="s">
        <v>1262</v>
      </c>
      <c r="D634" s="3">
        <v>51823758</v>
      </c>
      <c r="E634" s="3">
        <v>12592977.5</v>
      </c>
      <c r="F634" s="3">
        <v>10761503</v>
      </c>
      <c r="G634" s="3">
        <v>11904325</v>
      </c>
      <c r="H634" s="3">
        <v>11914095.130000001</v>
      </c>
      <c r="I634" s="3">
        <v>7154544</v>
      </c>
      <c r="J634" s="4">
        <v>0</v>
      </c>
      <c r="K634" s="3">
        <v>11060424</v>
      </c>
      <c r="L634" s="3">
        <v>3276200.71</v>
      </c>
      <c r="M634" s="3">
        <v>2788743</v>
      </c>
      <c r="N634" s="3">
        <v>673575</v>
      </c>
      <c r="O634" s="4">
        <v>0</v>
      </c>
      <c r="P634" s="4">
        <v>0</v>
      </c>
      <c r="Q634" s="3">
        <v>817601.25</v>
      </c>
      <c r="R634" s="4">
        <v>0</v>
      </c>
      <c r="S634" s="3">
        <v>736497.69</v>
      </c>
      <c r="T634" s="3">
        <v>4934008.43</v>
      </c>
      <c r="U634" s="3">
        <v>4991917</v>
      </c>
      <c r="V634" s="4">
        <v>0</v>
      </c>
      <c r="W634" s="3">
        <v>76560</v>
      </c>
      <c r="X634" s="4">
        <v>0</v>
      </c>
      <c r="Y634" s="3">
        <v>292193.56</v>
      </c>
      <c r="Z634" s="3">
        <v>1046850</v>
      </c>
      <c r="AA634" s="3">
        <v>166680</v>
      </c>
      <c r="AB634" s="3">
        <v>2572993</v>
      </c>
      <c r="AC634" s="3">
        <v>178970</v>
      </c>
      <c r="AD634" s="4">
        <v>0</v>
      </c>
      <c r="AE634" s="3">
        <v>3286678.75</v>
      </c>
      <c r="AF634" s="3">
        <v>384910</v>
      </c>
      <c r="AG634" s="3">
        <v>3068691.78</v>
      </c>
      <c r="AH634" s="4">
        <v>0</v>
      </c>
      <c r="AI634" s="3">
        <v>177725</v>
      </c>
      <c r="AJ634" s="3">
        <v>7235</v>
      </c>
      <c r="AK634" s="3">
        <v>555510</v>
      </c>
      <c r="AL634" s="3">
        <v>860517.5</v>
      </c>
      <c r="AM634" s="3">
        <v>93522</v>
      </c>
      <c r="AN634" s="3">
        <v>3397315.5</v>
      </c>
      <c r="AO634" s="3">
        <v>666796</v>
      </c>
      <c r="AP634" s="3">
        <v>419499</v>
      </c>
      <c r="AQ634" s="3">
        <v>155915</v>
      </c>
      <c r="AR634" s="3">
        <v>4870343.5</v>
      </c>
      <c r="AS634" s="3">
        <v>871757.12</v>
      </c>
      <c r="AT634" s="3">
        <v>237552</v>
      </c>
      <c r="AU634" s="3">
        <v>247434</v>
      </c>
      <c r="AV634" s="3">
        <v>1274916.5</v>
      </c>
      <c r="AW634" s="4">
        <v>0</v>
      </c>
      <c r="AX634" s="4">
        <v>0</v>
      </c>
      <c r="AY634" s="4">
        <v>0</v>
      </c>
      <c r="AZ634" s="3">
        <v>242880</v>
      </c>
      <c r="BA634" s="3">
        <v>1234430</v>
      </c>
      <c r="BB634" s="4">
        <v>0</v>
      </c>
      <c r="BC634" s="4">
        <v>0</v>
      </c>
      <c r="BD634" s="3">
        <v>2600121.75</v>
      </c>
      <c r="BE634" s="3">
        <v>2731453.15</v>
      </c>
      <c r="BF634" s="3">
        <v>491525</v>
      </c>
      <c r="BG634" s="3">
        <v>958675.75</v>
      </c>
      <c r="BH634" s="3">
        <v>2246372</v>
      </c>
      <c r="BI634" s="4">
        <v>0</v>
      </c>
      <c r="BJ634" s="3">
        <v>2150347.5</v>
      </c>
      <c r="BK634" s="3">
        <v>1987870</v>
      </c>
      <c r="BL634" s="3">
        <v>2039420</v>
      </c>
      <c r="BM634" s="3">
        <v>1196057.5</v>
      </c>
      <c r="BN634" s="3">
        <v>170740</v>
      </c>
      <c r="BO634" s="3">
        <v>15600</v>
      </c>
      <c r="BP634" s="3">
        <v>129993</v>
      </c>
      <c r="BQ634" s="3">
        <v>1879089</v>
      </c>
      <c r="BR634" s="3">
        <v>204332.5</v>
      </c>
      <c r="BS634" s="3">
        <v>637204</v>
      </c>
      <c r="BT634" s="3">
        <v>2031666.77</v>
      </c>
      <c r="BU634" s="3">
        <v>21330</v>
      </c>
      <c r="BV634" s="3">
        <v>2354000</v>
      </c>
      <c r="BW634" s="3">
        <v>98880</v>
      </c>
      <c r="BX634" s="3">
        <v>25306</v>
      </c>
    </row>
    <row r="635" spans="1:76" x14ac:dyDescent="0.25">
      <c r="A635" s="2">
        <v>44834</v>
      </c>
      <c r="B635" t="s">
        <v>1263</v>
      </c>
      <c r="C635" t="s">
        <v>1264</v>
      </c>
      <c r="D635" s="3">
        <v>23035760</v>
      </c>
      <c r="E635" s="4">
        <v>0</v>
      </c>
      <c r="F635" s="3">
        <v>22428646.5</v>
      </c>
      <c r="G635" s="3">
        <v>1726236</v>
      </c>
      <c r="H635" s="4">
        <v>0</v>
      </c>
      <c r="I635" s="4">
        <v>0</v>
      </c>
      <c r="J635" s="4">
        <v>0</v>
      </c>
      <c r="K635" s="3">
        <v>1932648.75</v>
      </c>
      <c r="L635" s="4">
        <v>0</v>
      </c>
      <c r="M635" s="3">
        <v>362480</v>
      </c>
      <c r="N635" s="4">
        <v>0</v>
      </c>
      <c r="O635" s="4">
        <v>0</v>
      </c>
      <c r="P635" s="3">
        <v>330009</v>
      </c>
      <c r="Q635" s="4">
        <v>0</v>
      </c>
      <c r="R635" s="4">
        <v>0</v>
      </c>
      <c r="S635" s="4">
        <v>0</v>
      </c>
      <c r="T635" s="4">
        <v>0</v>
      </c>
      <c r="U635" s="3">
        <v>1596210</v>
      </c>
      <c r="V635" s="3">
        <v>398354.75</v>
      </c>
      <c r="W635" s="4">
        <v>0</v>
      </c>
      <c r="X635" s="4">
        <v>0</v>
      </c>
      <c r="Y635" s="4">
        <v>0</v>
      </c>
      <c r="Z635" s="3">
        <v>1194485</v>
      </c>
      <c r="AA635" s="3">
        <v>125650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3">
        <v>641990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</row>
    <row r="636" spans="1:76" x14ac:dyDescent="0.25">
      <c r="A636" s="2">
        <v>44834</v>
      </c>
      <c r="B636" t="s">
        <v>1265</v>
      </c>
      <c r="C636" t="s">
        <v>1266</v>
      </c>
      <c r="D636" s="3">
        <v>880650</v>
      </c>
      <c r="E636" s="3">
        <v>1172500</v>
      </c>
      <c r="F636" s="3">
        <v>639800</v>
      </c>
      <c r="G636" s="3">
        <v>91875</v>
      </c>
      <c r="H636" s="3">
        <v>89300</v>
      </c>
      <c r="I636" s="3">
        <v>118650</v>
      </c>
      <c r="J636" s="3">
        <v>158700</v>
      </c>
      <c r="K636" s="3">
        <v>78900</v>
      </c>
      <c r="L636" s="3">
        <v>20850</v>
      </c>
      <c r="M636" s="3">
        <v>12300</v>
      </c>
      <c r="N636" s="3">
        <v>162300</v>
      </c>
      <c r="O636" s="3">
        <v>46900</v>
      </c>
      <c r="P636" s="3">
        <v>48300</v>
      </c>
      <c r="Q636" s="3">
        <v>11400</v>
      </c>
      <c r="R636" s="3">
        <v>265300</v>
      </c>
      <c r="S636" s="4">
        <v>0</v>
      </c>
      <c r="T636" s="3">
        <v>25950</v>
      </c>
      <c r="U636" s="3">
        <v>744113.97</v>
      </c>
      <c r="V636" s="3">
        <v>25900</v>
      </c>
      <c r="W636" s="3">
        <v>3400</v>
      </c>
      <c r="X636" s="3">
        <v>18150</v>
      </c>
      <c r="Y636" s="3">
        <v>19200</v>
      </c>
      <c r="Z636" s="3">
        <v>23850</v>
      </c>
      <c r="AA636" s="3">
        <v>750</v>
      </c>
      <c r="AB636" s="3">
        <v>21750</v>
      </c>
      <c r="AC636" s="3">
        <v>4200</v>
      </c>
      <c r="AD636" s="3">
        <v>12150</v>
      </c>
      <c r="AE636" s="4">
        <v>0</v>
      </c>
      <c r="AF636" s="4">
        <v>0</v>
      </c>
      <c r="AG636" s="4">
        <v>0</v>
      </c>
      <c r="AH636" s="3">
        <v>7950</v>
      </c>
      <c r="AI636" s="3">
        <v>5400</v>
      </c>
      <c r="AJ636" s="3">
        <v>9750</v>
      </c>
      <c r="AK636" s="4">
        <v>0</v>
      </c>
      <c r="AL636" s="4">
        <v>0</v>
      </c>
      <c r="AM636" s="3">
        <v>8400</v>
      </c>
      <c r="AN636" s="4">
        <v>0</v>
      </c>
      <c r="AO636" s="3">
        <v>23100</v>
      </c>
      <c r="AP636" s="4">
        <v>0</v>
      </c>
      <c r="AQ636" s="4">
        <v>0</v>
      </c>
      <c r="AR636" s="3">
        <v>19200</v>
      </c>
      <c r="AS636" s="4">
        <v>0</v>
      </c>
      <c r="AT636" s="3">
        <v>11300</v>
      </c>
      <c r="AU636" s="3">
        <v>6600</v>
      </c>
      <c r="AV636" s="4">
        <v>0</v>
      </c>
      <c r="AW636" s="3">
        <v>7500</v>
      </c>
      <c r="AX636" s="4">
        <v>0</v>
      </c>
      <c r="AY636" s="4">
        <v>0</v>
      </c>
      <c r="AZ636" s="4">
        <v>0</v>
      </c>
      <c r="BA636" s="3">
        <v>27800</v>
      </c>
      <c r="BB636" s="4">
        <v>0</v>
      </c>
      <c r="BC636" s="4">
        <v>0</v>
      </c>
      <c r="BD636" s="3">
        <v>201500</v>
      </c>
      <c r="BE636" s="3">
        <v>9900</v>
      </c>
      <c r="BF636" s="3">
        <v>11700</v>
      </c>
      <c r="BG636" s="3">
        <v>15300</v>
      </c>
      <c r="BH636" s="3">
        <v>21600</v>
      </c>
      <c r="BI636" s="3">
        <v>34350</v>
      </c>
      <c r="BJ636" s="3">
        <v>10950</v>
      </c>
      <c r="BK636" s="3">
        <v>14700</v>
      </c>
      <c r="BL636" s="4">
        <v>0</v>
      </c>
      <c r="BM636" s="3">
        <v>32250</v>
      </c>
      <c r="BN636" s="3">
        <v>7400</v>
      </c>
      <c r="BO636" s="3">
        <v>6000</v>
      </c>
      <c r="BP636" s="4">
        <v>0</v>
      </c>
      <c r="BQ636" s="4">
        <v>0</v>
      </c>
      <c r="BR636" s="4">
        <v>0</v>
      </c>
      <c r="BS636" s="4">
        <v>0</v>
      </c>
      <c r="BT636" s="3">
        <v>16500</v>
      </c>
      <c r="BU636" s="4">
        <v>0</v>
      </c>
      <c r="BV636" s="3">
        <v>16800</v>
      </c>
      <c r="BW636" s="4">
        <v>0</v>
      </c>
      <c r="BX636" s="4">
        <v>0</v>
      </c>
    </row>
    <row r="637" spans="1:76" x14ac:dyDescent="0.25">
      <c r="A637" s="2">
        <v>44834</v>
      </c>
      <c r="B637" t="s">
        <v>1267</v>
      </c>
      <c r="C637" t="s">
        <v>1268</v>
      </c>
      <c r="D637" s="3">
        <v>1008300</v>
      </c>
      <c r="E637" s="4">
        <v>0</v>
      </c>
      <c r="F637" s="4">
        <v>0</v>
      </c>
      <c r="G637" s="3">
        <v>782425</v>
      </c>
      <c r="H637" s="3">
        <v>218950</v>
      </c>
      <c r="I637" s="3">
        <v>2250</v>
      </c>
      <c r="J637" s="3">
        <v>783625</v>
      </c>
      <c r="K637" s="3">
        <v>63720</v>
      </c>
      <c r="L637" s="3">
        <v>3000</v>
      </c>
      <c r="M637" s="4">
        <v>0</v>
      </c>
      <c r="N637" s="3">
        <v>304950</v>
      </c>
      <c r="O637" s="3">
        <v>7975</v>
      </c>
      <c r="P637" s="3">
        <v>82750</v>
      </c>
      <c r="Q637" s="4">
        <v>0</v>
      </c>
      <c r="R637" s="3">
        <v>707600</v>
      </c>
      <c r="S637" s="4">
        <v>0</v>
      </c>
      <c r="T637" s="3">
        <v>66000</v>
      </c>
      <c r="U637" s="3">
        <v>57050</v>
      </c>
      <c r="V637" s="3">
        <v>565400</v>
      </c>
      <c r="W637" s="3">
        <v>4800</v>
      </c>
      <c r="X637" s="3">
        <v>20100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3">
        <v>14250</v>
      </c>
      <c r="AE637" s="3">
        <v>22950</v>
      </c>
      <c r="AF637" s="4">
        <v>0</v>
      </c>
      <c r="AG637" s="3">
        <v>25800</v>
      </c>
      <c r="AH637" s="4">
        <v>0</v>
      </c>
      <c r="AI637" s="3">
        <v>5400</v>
      </c>
      <c r="AJ637" s="3">
        <v>1200</v>
      </c>
      <c r="AK637" s="3">
        <v>30000</v>
      </c>
      <c r="AL637" s="4">
        <v>0</v>
      </c>
      <c r="AM637" s="3">
        <v>14700</v>
      </c>
      <c r="AN637" s="3">
        <v>80550</v>
      </c>
      <c r="AO637" s="3">
        <v>21900</v>
      </c>
      <c r="AP637" s="4">
        <v>0</v>
      </c>
      <c r="AQ637" s="4">
        <v>0</v>
      </c>
      <c r="AR637" s="3">
        <v>1200</v>
      </c>
      <c r="AS637" s="3">
        <v>33150</v>
      </c>
      <c r="AT637" s="3">
        <v>9100</v>
      </c>
      <c r="AU637" s="3">
        <v>6450</v>
      </c>
      <c r="AV637" s="4">
        <v>0</v>
      </c>
      <c r="AW637" s="3">
        <v>6150</v>
      </c>
      <c r="AX637" s="4">
        <v>0</v>
      </c>
      <c r="AY637" s="4">
        <v>0</v>
      </c>
      <c r="AZ637" s="4">
        <v>0</v>
      </c>
      <c r="BA637" s="3">
        <v>30700</v>
      </c>
      <c r="BB637" s="4">
        <v>0</v>
      </c>
      <c r="BC637" s="4">
        <v>0</v>
      </c>
      <c r="BD637" s="3">
        <v>508300</v>
      </c>
      <c r="BE637" s="4">
        <v>0</v>
      </c>
      <c r="BF637" s="4">
        <v>0</v>
      </c>
      <c r="BG637" s="4">
        <v>0</v>
      </c>
      <c r="BH637" s="3">
        <v>153150</v>
      </c>
      <c r="BI637" s="4">
        <v>0</v>
      </c>
      <c r="BJ637" s="3">
        <v>11250</v>
      </c>
      <c r="BK637" s="3">
        <v>27000</v>
      </c>
      <c r="BL637" s="3">
        <v>18000</v>
      </c>
      <c r="BM637" s="3">
        <v>19200</v>
      </c>
      <c r="BN637" s="4">
        <v>0</v>
      </c>
      <c r="BO637" s="4">
        <v>0</v>
      </c>
      <c r="BP637" s="4">
        <v>0</v>
      </c>
      <c r="BQ637" s="3">
        <v>46050</v>
      </c>
      <c r="BR637" s="4">
        <v>0</v>
      </c>
      <c r="BS637" s="3">
        <v>48650</v>
      </c>
      <c r="BT637" s="3">
        <v>5200</v>
      </c>
      <c r="BU637" s="4">
        <v>0</v>
      </c>
      <c r="BV637" s="3">
        <v>14800</v>
      </c>
      <c r="BW637" s="3">
        <v>7200</v>
      </c>
      <c r="BX637" s="4">
        <v>0</v>
      </c>
    </row>
    <row r="638" spans="1:76" x14ac:dyDescent="0.25">
      <c r="A638" s="2">
        <v>44834</v>
      </c>
      <c r="B638" t="s">
        <v>1269</v>
      </c>
      <c r="C638" t="s">
        <v>1270</v>
      </c>
      <c r="D638" s="3">
        <v>1790000</v>
      </c>
      <c r="E638" s="4">
        <v>0</v>
      </c>
      <c r="F638" s="3">
        <v>950000</v>
      </c>
      <c r="G638" s="3">
        <v>48000</v>
      </c>
      <c r="H638" s="4">
        <v>0</v>
      </c>
      <c r="I638" s="3">
        <v>240000</v>
      </c>
      <c r="J638" s="3">
        <v>420000</v>
      </c>
      <c r="K638" s="3">
        <v>1115000</v>
      </c>
      <c r="L638" s="3">
        <v>1045140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3">
        <v>530000</v>
      </c>
      <c r="S638" s="4">
        <v>0</v>
      </c>
      <c r="T638" s="4">
        <v>0</v>
      </c>
      <c r="U638" s="3">
        <v>60000</v>
      </c>
      <c r="V638" s="3">
        <v>180000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3">
        <v>55000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3">
        <v>50000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3">
        <v>45000</v>
      </c>
      <c r="BE638" s="4">
        <v>0</v>
      </c>
      <c r="BF638" s="4">
        <v>0</v>
      </c>
      <c r="BG638" s="4">
        <v>0</v>
      </c>
      <c r="BH638" s="4">
        <v>0</v>
      </c>
      <c r="BI638" s="3">
        <v>17500</v>
      </c>
      <c r="BJ638" s="4">
        <v>0</v>
      </c>
      <c r="BK638" s="4">
        <v>0</v>
      </c>
      <c r="BL638" s="4">
        <v>0</v>
      </c>
      <c r="BM638" s="3">
        <v>60000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3">
        <v>80160</v>
      </c>
    </row>
    <row r="639" spans="1:76" x14ac:dyDescent="0.25">
      <c r="A639" s="2">
        <v>44834</v>
      </c>
      <c r="B639" t="s">
        <v>1271</v>
      </c>
      <c r="C639" t="s">
        <v>1272</v>
      </c>
      <c r="D639" s="4">
        <v>0</v>
      </c>
      <c r="E639" s="4">
        <v>0</v>
      </c>
      <c r="F639" s="4">
        <v>0</v>
      </c>
      <c r="G639" s="4">
        <v>0</v>
      </c>
      <c r="H639" s="3">
        <v>470000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3">
        <v>14640</v>
      </c>
      <c r="T639" s="4">
        <v>0</v>
      </c>
      <c r="U639" s="3">
        <v>418127</v>
      </c>
      <c r="V639" s="3">
        <v>2577906.5</v>
      </c>
      <c r="W639" s="4">
        <v>0</v>
      </c>
      <c r="X639" s="4">
        <v>0</v>
      </c>
      <c r="Y639" s="3">
        <v>217692.5</v>
      </c>
      <c r="Z639" s="4">
        <v>0</v>
      </c>
      <c r="AA639" s="4">
        <v>0</v>
      </c>
      <c r="AB639" s="4">
        <v>0</v>
      </c>
      <c r="AC639" s="4">
        <v>0</v>
      </c>
      <c r="AD639" s="3">
        <v>569721.31000000006</v>
      </c>
      <c r="AE639" s="4">
        <v>0</v>
      </c>
      <c r="AF639" s="4">
        <v>0</v>
      </c>
      <c r="AG639" s="3">
        <v>60000</v>
      </c>
      <c r="AH639" s="3">
        <v>110298.75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>
        <v>932217</v>
      </c>
      <c r="AO639" s="4">
        <v>0</v>
      </c>
      <c r="AP639" s="4">
        <v>0</v>
      </c>
      <c r="AQ639" s="3">
        <v>488163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3">
        <v>739330</v>
      </c>
      <c r="BC639" s="4">
        <v>0</v>
      </c>
      <c r="BD639" s="3">
        <v>75000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721710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0</v>
      </c>
      <c r="BW639" s="4">
        <v>0</v>
      </c>
      <c r="BX639" s="4">
        <v>0</v>
      </c>
    </row>
    <row r="640" spans="1:76" x14ac:dyDescent="0.25">
      <c r="A640" s="2">
        <v>44834</v>
      </c>
      <c r="B640" t="s">
        <v>1273</v>
      </c>
      <c r="C640" t="s">
        <v>1274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3">
        <v>3644700</v>
      </c>
      <c r="M640" s="3">
        <v>2952700</v>
      </c>
      <c r="N640" s="3">
        <v>3737300</v>
      </c>
      <c r="O640" s="3">
        <v>2248800</v>
      </c>
      <c r="P640" s="3">
        <v>4620012.3899999997</v>
      </c>
      <c r="Q640" s="3">
        <v>1490659</v>
      </c>
      <c r="R640" s="4">
        <v>0</v>
      </c>
      <c r="S640" s="4">
        <v>0</v>
      </c>
      <c r="T640" s="3">
        <v>3309210.83</v>
      </c>
      <c r="U640" s="3">
        <v>5601306.6699999999</v>
      </c>
      <c r="V640" s="3">
        <v>4449450</v>
      </c>
      <c r="W640" s="3">
        <v>2880600</v>
      </c>
      <c r="X640" s="3">
        <v>2107518</v>
      </c>
      <c r="Y640" s="3">
        <v>2708300</v>
      </c>
      <c r="Z640" s="3">
        <v>4191174.05</v>
      </c>
      <c r="AA640" s="3">
        <v>195000</v>
      </c>
      <c r="AB640" s="3">
        <v>2983024.71</v>
      </c>
      <c r="AC640" s="3">
        <v>788056.15</v>
      </c>
      <c r="AD640" s="4">
        <v>0</v>
      </c>
      <c r="AE640" s="4">
        <v>0</v>
      </c>
      <c r="AF640" s="3">
        <v>909300</v>
      </c>
      <c r="AG640" s="3">
        <v>790700</v>
      </c>
      <c r="AH640" s="3">
        <v>623010</v>
      </c>
      <c r="AI640" s="3">
        <v>471999</v>
      </c>
      <c r="AJ640" s="3">
        <v>684487</v>
      </c>
      <c r="AK640" s="3">
        <v>1009591</v>
      </c>
      <c r="AL640" s="4">
        <v>0</v>
      </c>
      <c r="AM640" s="3">
        <v>720795</v>
      </c>
      <c r="AN640" s="3">
        <v>2129806</v>
      </c>
      <c r="AO640" s="3">
        <v>1139591</v>
      </c>
      <c r="AP640" s="3">
        <v>1156236</v>
      </c>
      <c r="AQ640" s="3">
        <v>695451</v>
      </c>
      <c r="AR640" s="3">
        <v>825227</v>
      </c>
      <c r="AS640" s="3">
        <v>678329</v>
      </c>
      <c r="AT640" s="3">
        <v>591001</v>
      </c>
      <c r="AU640" s="3">
        <v>514918</v>
      </c>
      <c r="AV640" s="3">
        <v>355410</v>
      </c>
      <c r="AW640" s="3">
        <v>949825</v>
      </c>
      <c r="AX640" s="3">
        <v>1752800</v>
      </c>
      <c r="AY640" s="4">
        <v>0</v>
      </c>
      <c r="AZ640" s="3">
        <v>72935</v>
      </c>
      <c r="BA640" s="3">
        <v>1888565</v>
      </c>
      <c r="BB640" s="3">
        <v>854000</v>
      </c>
      <c r="BC640" s="4">
        <v>0</v>
      </c>
      <c r="BD640" s="4">
        <v>0</v>
      </c>
      <c r="BE640" s="3">
        <v>643229</v>
      </c>
      <c r="BF640" s="4">
        <v>0</v>
      </c>
      <c r="BG640" s="4">
        <v>0</v>
      </c>
      <c r="BH640" s="3">
        <v>407597</v>
      </c>
      <c r="BI640" s="3">
        <v>248842</v>
      </c>
      <c r="BJ640" s="3">
        <v>1261659</v>
      </c>
      <c r="BK640" s="3">
        <v>1601100</v>
      </c>
      <c r="BL640" s="3">
        <v>1383778</v>
      </c>
      <c r="BM640" s="3">
        <v>1411700</v>
      </c>
      <c r="BN640" s="3">
        <v>1839763</v>
      </c>
      <c r="BO640" s="3">
        <v>2344388</v>
      </c>
      <c r="BP640" s="3">
        <v>657155</v>
      </c>
      <c r="BQ640" s="3">
        <v>2253909</v>
      </c>
      <c r="BR640" s="4">
        <v>0</v>
      </c>
      <c r="BS640" s="4">
        <v>0</v>
      </c>
      <c r="BT640" s="3">
        <v>912700</v>
      </c>
      <c r="BU640" s="3">
        <v>2309700</v>
      </c>
      <c r="BV640" s="3">
        <v>1864023.95</v>
      </c>
      <c r="BW640" s="3">
        <v>881000</v>
      </c>
      <c r="BX640" s="3">
        <v>385900</v>
      </c>
    </row>
    <row r="641" spans="1:76" x14ac:dyDescent="0.25">
      <c r="A641" s="2">
        <v>44834</v>
      </c>
      <c r="B641" t="s">
        <v>1275</v>
      </c>
      <c r="C641" t="s">
        <v>1276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3">
        <v>43800</v>
      </c>
      <c r="P641" s="4">
        <v>0</v>
      </c>
      <c r="Q641" s="3">
        <v>6200</v>
      </c>
      <c r="R641" s="4">
        <v>0</v>
      </c>
      <c r="S641" s="3">
        <v>1255164.6000000001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3">
        <v>305240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3">
        <v>6900</v>
      </c>
      <c r="AN641" s="3">
        <v>12700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3">
        <v>560330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3">
        <v>20300</v>
      </c>
      <c r="BU641" s="4">
        <v>0</v>
      </c>
      <c r="BV641" s="4">
        <v>0</v>
      </c>
      <c r="BW641" s="4">
        <v>0</v>
      </c>
      <c r="BX641" s="4">
        <v>0</v>
      </c>
    </row>
    <row r="642" spans="1:76" x14ac:dyDescent="0.25">
      <c r="A642" s="2">
        <v>44834</v>
      </c>
      <c r="B642" t="s">
        <v>1277</v>
      </c>
      <c r="C642" t="s">
        <v>1278</v>
      </c>
      <c r="D642" s="4">
        <v>0</v>
      </c>
      <c r="E642" s="4">
        <v>0</v>
      </c>
      <c r="F642" s="3">
        <v>1670000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3">
        <v>10843000</v>
      </c>
      <c r="M642" s="3">
        <v>14779600</v>
      </c>
      <c r="N642" s="3">
        <v>3547500</v>
      </c>
      <c r="O642" s="3">
        <v>5541500</v>
      </c>
      <c r="P642" s="3">
        <v>10821366.359999999</v>
      </c>
      <c r="Q642" s="3">
        <v>3544041</v>
      </c>
      <c r="R642" s="4">
        <v>0</v>
      </c>
      <c r="S642" s="4">
        <v>0</v>
      </c>
      <c r="T642" s="3">
        <v>7252489.1699999999</v>
      </c>
      <c r="U642" s="3">
        <v>12526185.199999999</v>
      </c>
      <c r="V642" s="3">
        <v>11473050</v>
      </c>
      <c r="W642" s="4">
        <v>0</v>
      </c>
      <c r="X642" s="3">
        <v>5164981</v>
      </c>
      <c r="Y642" s="3">
        <v>4349100</v>
      </c>
      <c r="Z642" s="3">
        <v>13304868</v>
      </c>
      <c r="AA642" s="3">
        <v>6295100</v>
      </c>
      <c r="AB642" s="3">
        <v>8024389</v>
      </c>
      <c r="AC642" s="3">
        <v>5432500</v>
      </c>
      <c r="AD642" s="3">
        <v>5999500</v>
      </c>
      <c r="AE642" s="3">
        <v>7125693.5300000003</v>
      </c>
      <c r="AF642" s="3">
        <v>7172000</v>
      </c>
      <c r="AG642" s="3">
        <v>4032903</v>
      </c>
      <c r="AH642" s="3">
        <v>3257290</v>
      </c>
      <c r="AI642" s="3">
        <v>3224301</v>
      </c>
      <c r="AJ642" s="3">
        <v>3343774.88</v>
      </c>
      <c r="AK642" s="3">
        <v>6332229</v>
      </c>
      <c r="AL642" s="3">
        <v>3805941</v>
      </c>
      <c r="AM642" s="3">
        <v>4181205</v>
      </c>
      <c r="AN642" s="3">
        <v>5956994</v>
      </c>
      <c r="AO642" s="3">
        <v>3341109</v>
      </c>
      <c r="AP642" s="3">
        <v>4669328</v>
      </c>
      <c r="AQ642" s="3">
        <v>3313549</v>
      </c>
      <c r="AR642" s="3">
        <v>3543073</v>
      </c>
      <c r="AS642" s="3">
        <v>3280271</v>
      </c>
      <c r="AT642" s="3">
        <v>3575499</v>
      </c>
      <c r="AU642" s="3">
        <v>2754417</v>
      </c>
      <c r="AV642" s="3">
        <v>2103590</v>
      </c>
      <c r="AW642" s="3">
        <v>5929325</v>
      </c>
      <c r="AX642" s="3">
        <v>4255274</v>
      </c>
      <c r="AY642" s="3">
        <v>8280900</v>
      </c>
      <c r="AZ642" s="3">
        <v>5959101</v>
      </c>
      <c r="BA642" s="3">
        <v>9898735</v>
      </c>
      <c r="BB642" s="3">
        <v>11976500</v>
      </c>
      <c r="BC642" s="3">
        <v>1909935.5</v>
      </c>
      <c r="BD642" s="3">
        <v>24736179.780000001</v>
      </c>
      <c r="BE642" s="3">
        <v>4437771</v>
      </c>
      <c r="BF642" s="4">
        <v>0</v>
      </c>
      <c r="BG642" s="3">
        <v>4561500</v>
      </c>
      <c r="BH642" s="3">
        <v>8000000</v>
      </c>
      <c r="BI642" s="3">
        <v>3977087.35</v>
      </c>
      <c r="BJ642" s="3">
        <v>4149071</v>
      </c>
      <c r="BK642" s="3">
        <v>4415300</v>
      </c>
      <c r="BL642" s="3">
        <v>6373622</v>
      </c>
      <c r="BM642" s="3">
        <v>6251884</v>
      </c>
      <c r="BN642" s="3">
        <v>12260537</v>
      </c>
      <c r="BO642" s="3">
        <v>837900</v>
      </c>
      <c r="BP642" s="3">
        <v>3307845</v>
      </c>
      <c r="BQ642" s="3">
        <v>2602386</v>
      </c>
      <c r="BR642" s="3">
        <v>3211364.78</v>
      </c>
      <c r="BS642" s="3">
        <v>2226237.12</v>
      </c>
      <c r="BT642" s="3">
        <v>4049000</v>
      </c>
      <c r="BU642" s="3">
        <v>2035900</v>
      </c>
      <c r="BV642" s="3">
        <v>1725741.05</v>
      </c>
      <c r="BW642" s="3">
        <v>2282790.3199999998</v>
      </c>
      <c r="BX642" s="3">
        <v>1955900</v>
      </c>
    </row>
    <row r="643" spans="1:76" x14ac:dyDescent="0.25">
      <c r="A643" s="2">
        <v>44834</v>
      </c>
      <c r="B643" t="s">
        <v>1279</v>
      </c>
      <c r="C643" t="s">
        <v>1280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3">
        <v>1119100</v>
      </c>
      <c r="M643" s="3">
        <v>2001700</v>
      </c>
      <c r="N643" s="3">
        <v>514200</v>
      </c>
      <c r="O643" s="3">
        <v>750200</v>
      </c>
      <c r="P643" s="4">
        <v>0</v>
      </c>
      <c r="Q643" s="3">
        <v>938500</v>
      </c>
      <c r="R643" s="4">
        <v>0</v>
      </c>
      <c r="S643" s="3">
        <v>4474135.4000000004</v>
      </c>
      <c r="T643" s="4">
        <v>0</v>
      </c>
      <c r="U643" s="3">
        <v>818400</v>
      </c>
      <c r="V643" s="4">
        <v>0</v>
      </c>
      <c r="W643" s="4">
        <v>0</v>
      </c>
      <c r="X643" s="4">
        <v>0</v>
      </c>
      <c r="Y643" s="3">
        <v>228400</v>
      </c>
      <c r="Z643" s="4">
        <v>0</v>
      </c>
      <c r="AA643" s="3">
        <v>233200</v>
      </c>
      <c r="AB643" s="4">
        <v>0</v>
      </c>
      <c r="AC643" s="3">
        <v>359100</v>
      </c>
      <c r="AD643" s="3">
        <v>1200000</v>
      </c>
      <c r="AE643" s="3">
        <v>800700</v>
      </c>
      <c r="AF643" s="3">
        <v>330000</v>
      </c>
      <c r="AG643" s="3">
        <v>700845</v>
      </c>
      <c r="AH643" s="3">
        <v>4200</v>
      </c>
      <c r="AI643" s="3">
        <v>821500</v>
      </c>
      <c r="AJ643" s="4">
        <v>0</v>
      </c>
      <c r="AK643" s="3">
        <v>100026.68</v>
      </c>
      <c r="AL643" s="3">
        <v>917600</v>
      </c>
      <c r="AM643" s="3">
        <v>650900</v>
      </c>
      <c r="AN643" s="3">
        <v>669700</v>
      </c>
      <c r="AO643" s="3">
        <v>890700</v>
      </c>
      <c r="AP643" s="3">
        <v>324200</v>
      </c>
      <c r="AQ643" s="3">
        <v>836300</v>
      </c>
      <c r="AR643" s="3">
        <v>1024000</v>
      </c>
      <c r="AS643" s="3">
        <v>798600</v>
      </c>
      <c r="AT643" s="3">
        <v>976700</v>
      </c>
      <c r="AU643" s="3">
        <v>768200</v>
      </c>
      <c r="AV643" s="3">
        <v>667900</v>
      </c>
      <c r="AW643" s="4">
        <v>0</v>
      </c>
      <c r="AX643" s="3">
        <v>1794700</v>
      </c>
      <c r="AY643" s="4">
        <v>0</v>
      </c>
      <c r="AZ643" s="4">
        <v>0</v>
      </c>
      <c r="BA643" s="3">
        <v>966600</v>
      </c>
      <c r="BB643" s="4">
        <v>0</v>
      </c>
      <c r="BC643" s="4">
        <v>0</v>
      </c>
      <c r="BD643" s="3">
        <v>400000</v>
      </c>
      <c r="BE643" s="3">
        <v>2030500</v>
      </c>
      <c r="BF643" s="3">
        <v>3161421</v>
      </c>
      <c r="BG643" s="3">
        <v>283000</v>
      </c>
      <c r="BH643" s="4">
        <v>0</v>
      </c>
      <c r="BI643" s="4">
        <v>0</v>
      </c>
      <c r="BJ643" s="3">
        <v>678500</v>
      </c>
      <c r="BK643" s="4">
        <v>0</v>
      </c>
      <c r="BL643" s="4">
        <v>0</v>
      </c>
      <c r="BM643" s="4">
        <v>0</v>
      </c>
      <c r="BN643" s="4">
        <v>0</v>
      </c>
      <c r="BO643" s="3">
        <v>363500</v>
      </c>
      <c r="BP643" s="3">
        <v>752300</v>
      </c>
      <c r="BQ643" s="3">
        <v>954300</v>
      </c>
      <c r="BR643" s="3">
        <v>120500</v>
      </c>
      <c r="BS643" s="4">
        <v>0</v>
      </c>
      <c r="BT643" s="3">
        <v>199300</v>
      </c>
      <c r="BU643" s="4">
        <v>0</v>
      </c>
      <c r="BV643" s="3">
        <v>76000</v>
      </c>
      <c r="BW643" s="4">
        <v>0</v>
      </c>
      <c r="BX643" s="4">
        <v>0</v>
      </c>
    </row>
    <row r="644" spans="1:76" x14ac:dyDescent="0.25">
      <c r="A644" s="2">
        <v>44834</v>
      </c>
      <c r="B644" t="s">
        <v>1281</v>
      </c>
      <c r="C644" t="s">
        <v>1282</v>
      </c>
      <c r="D644" s="3">
        <v>7210699.2000000002</v>
      </c>
      <c r="E644" s="3">
        <v>22485007.449999999</v>
      </c>
      <c r="F644" s="3">
        <v>9968484</v>
      </c>
      <c r="G644" s="3">
        <v>2202594</v>
      </c>
      <c r="H644" s="3">
        <v>2580820</v>
      </c>
      <c r="I644" s="3">
        <v>2339956.6</v>
      </c>
      <c r="J644" s="3">
        <v>4627736</v>
      </c>
      <c r="K644" s="3">
        <v>4348600.91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3">
        <v>79708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3">
        <v>1237.5</v>
      </c>
      <c r="BE644" s="4">
        <v>0</v>
      </c>
      <c r="BF644" s="3">
        <v>165</v>
      </c>
      <c r="BG644" s="4">
        <v>0</v>
      </c>
      <c r="BH644" s="4">
        <v>0</v>
      </c>
      <c r="BI644" s="3">
        <v>409535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</row>
    <row r="645" spans="1:76" x14ac:dyDescent="0.25">
      <c r="A645" s="2">
        <v>44834</v>
      </c>
      <c r="B645" t="s">
        <v>1283</v>
      </c>
      <c r="C645" t="s">
        <v>1284</v>
      </c>
      <c r="D645" s="3">
        <v>801188.8</v>
      </c>
      <c r="E645" s="3">
        <v>15958492.539999999</v>
      </c>
      <c r="F645" s="3">
        <v>1207881</v>
      </c>
      <c r="G645" s="4">
        <v>0</v>
      </c>
      <c r="H645" s="4">
        <v>0</v>
      </c>
      <c r="I645" s="3">
        <v>94483</v>
      </c>
      <c r="J645" s="4">
        <v>0</v>
      </c>
      <c r="K645" s="3">
        <v>76528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3">
        <v>2137037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</row>
    <row r="646" spans="1:76" x14ac:dyDescent="0.25">
      <c r="A646" s="2">
        <v>44834</v>
      </c>
      <c r="B646" t="s">
        <v>1285</v>
      </c>
      <c r="C646" t="s">
        <v>1286</v>
      </c>
      <c r="D646" s="3">
        <v>64830485.700000003</v>
      </c>
      <c r="E646" s="3">
        <v>34933978.729999997</v>
      </c>
      <c r="F646" s="3">
        <v>71197241</v>
      </c>
      <c r="G646" s="3">
        <v>36512508</v>
      </c>
      <c r="H646" s="3">
        <v>64043726.5</v>
      </c>
      <c r="I646" s="3">
        <v>11546784.4</v>
      </c>
      <c r="J646" s="3">
        <v>47368528.049999997</v>
      </c>
      <c r="K646" s="3">
        <v>19809219.800000001</v>
      </c>
      <c r="L646" s="4">
        <v>0</v>
      </c>
      <c r="M646" s="3">
        <v>5622248.9500000002</v>
      </c>
      <c r="N646" s="4">
        <v>0</v>
      </c>
      <c r="O646" s="4">
        <v>0</v>
      </c>
      <c r="P646" s="3">
        <v>5611841.9800000004</v>
      </c>
      <c r="Q646" s="4">
        <v>0</v>
      </c>
      <c r="R646" s="3">
        <v>27960668.120000001</v>
      </c>
      <c r="S646" s="4">
        <v>0</v>
      </c>
      <c r="T646" s="3">
        <v>2782817.94</v>
      </c>
      <c r="U646" s="3">
        <v>4448534</v>
      </c>
      <c r="V646" s="4">
        <v>0</v>
      </c>
      <c r="W646" s="4">
        <v>0</v>
      </c>
      <c r="X646" s="4">
        <v>0</v>
      </c>
      <c r="Y646" s="3">
        <v>720</v>
      </c>
      <c r="Z646" s="4">
        <v>0</v>
      </c>
      <c r="AA646" s="3">
        <v>645922</v>
      </c>
      <c r="AB646" s="4">
        <v>0</v>
      </c>
      <c r="AC646" s="4">
        <v>0</v>
      </c>
      <c r="AD646" s="3">
        <v>1004858.71</v>
      </c>
      <c r="AE646" s="3">
        <v>556700</v>
      </c>
      <c r="AF646" s="4">
        <v>0</v>
      </c>
      <c r="AG646" s="4">
        <v>0</v>
      </c>
      <c r="AH646" s="4">
        <v>0</v>
      </c>
      <c r="AI646" s="3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3">
        <v>2166840</v>
      </c>
      <c r="AX646" s="4">
        <v>0</v>
      </c>
      <c r="AY646" s="4">
        <v>0</v>
      </c>
      <c r="AZ646" s="4">
        <v>0</v>
      </c>
      <c r="BA646" s="3">
        <v>5971848</v>
      </c>
      <c r="BB646" s="4">
        <v>0</v>
      </c>
      <c r="BC646" s="4">
        <v>0</v>
      </c>
      <c r="BD646" s="4">
        <v>0</v>
      </c>
      <c r="BE646" s="3">
        <v>0</v>
      </c>
      <c r="BF646" s="4">
        <v>0</v>
      </c>
      <c r="BG646" s="4">
        <v>0</v>
      </c>
      <c r="BH646" s="4">
        <v>0</v>
      </c>
      <c r="BI646" s="3">
        <v>82740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3">
        <v>198048.35</v>
      </c>
      <c r="BS646" s="3">
        <v>80662.06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</row>
    <row r="647" spans="1:76" x14ac:dyDescent="0.25">
      <c r="A647" s="2">
        <v>44834</v>
      </c>
      <c r="B647" t="s">
        <v>1287</v>
      </c>
      <c r="C647" t="s">
        <v>1288</v>
      </c>
      <c r="D647" s="3">
        <v>7039824.2999999998</v>
      </c>
      <c r="E647" s="4">
        <v>0</v>
      </c>
      <c r="F647" s="3">
        <v>10084485</v>
      </c>
      <c r="G647" s="3">
        <v>3934775</v>
      </c>
      <c r="H647" s="4">
        <v>0</v>
      </c>
      <c r="I647" s="3">
        <v>1451250</v>
      </c>
      <c r="J647" s="4">
        <v>0</v>
      </c>
      <c r="K647" s="3">
        <v>1336584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3">
        <v>2280817.88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3">
        <v>8700</v>
      </c>
      <c r="AA647" s="3">
        <v>66024</v>
      </c>
      <c r="AB647" s="4">
        <v>0</v>
      </c>
      <c r="AC647" s="4">
        <v>0</v>
      </c>
      <c r="AD647" s="3">
        <v>300000</v>
      </c>
      <c r="AE647" s="3">
        <v>16500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3">
        <v>57230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3">
        <v>46133.51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</row>
    <row r="648" spans="1:76" x14ac:dyDescent="0.25">
      <c r="A648" s="2">
        <v>44834</v>
      </c>
      <c r="B648" t="s">
        <v>1289</v>
      </c>
      <c r="C648" t="s">
        <v>1290</v>
      </c>
      <c r="D648" s="4">
        <v>0</v>
      </c>
      <c r="E648" s="3">
        <v>389380</v>
      </c>
      <c r="F648" s="3">
        <v>42078993.75</v>
      </c>
      <c r="G648" s="4">
        <v>0</v>
      </c>
      <c r="H648" s="3">
        <v>8644790</v>
      </c>
      <c r="I648" s="4">
        <v>0</v>
      </c>
      <c r="J648" s="4">
        <v>0</v>
      </c>
      <c r="K648" s="4">
        <v>0</v>
      </c>
      <c r="L648" s="3">
        <v>13550</v>
      </c>
      <c r="M648" s="3">
        <v>1139000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3">
        <v>9483586</v>
      </c>
      <c r="Y648" s="3">
        <v>3197750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3">
        <v>1630025</v>
      </c>
      <c r="AG648" s="3">
        <v>0</v>
      </c>
      <c r="AH648" s="4">
        <v>0</v>
      </c>
      <c r="AI648" s="4">
        <v>0</v>
      </c>
      <c r="AJ648" s="3">
        <v>0</v>
      </c>
      <c r="AK648" s="4">
        <v>0</v>
      </c>
      <c r="AL648" s="3">
        <v>0.01</v>
      </c>
      <c r="AM648" s="4">
        <v>0</v>
      </c>
      <c r="AN648" s="4">
        <v>0</v>
      </c>
      <c r="AO648" s="4">
        <v>0</v>
      </c>
      <c r="AP648" s="3">
        <v>0</v>
      </c>
      <c r="AQ648" s="3">
        <v>0</v>
      </c>
      <c r="AR648" s="3">
        <v>9313039.0899999999</v>
      </c>
      <c r="AS648" s="4">
        <v>0</v>
      </c>
      <c r="AT648" s="4">
        <v>0</v>
      </c>
      <c r="AU648" s="3">
        <v>3483625</v>
      </c>
      <c r="AV648" s="3">
        <v>955437.5</v>
      </c>
      <c r="AW648" s="3">
        <v>4297200</v>
      </c>
      <c r="AX648" s="3">
        <v>0</v>
      </c>
      <c r="AY648" s="4">
        <v>0</v>
      </c>
      <c r="AZ648" s="3">
        <v>8117550</v>
      </c>
      <c r="BA648" s="3">
        <v>9796233.9100000001</v>
      </c>
      <c r="BB648" s="3">
        <v>197500</v>
      </c>
      <c r="BC648" s="4">
        <v>0</v>
      </c>
      <c r="BD648" s="3">
        <v>245685</v>
      </c>
      <c r="BE648" s="3">
        <v>495</v>
      </c>
      <c r="BF648" s="4">
        <v>0</v>
      </c>
      <c r="BG648" s="3">
        <v>330</v>
      </c>
      <c r="BH648" s="3">
        <v>382780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3">
        <v>2131250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3">
        <v>784187.5</v>
      </c>
    </row>
    <row r="649" spans="1:76" x14ac:dyDescent="0.25">
      <c r="A649" s="2">
        <v>44834</v>
      </c>
      <c r="B649" t="s">
        <v>1291</v>
      </c>
      <c r="C649" t="s">
        <v>1292</v>
      </c>
      <c r="D649" s="3">
        <v>63876183.5</v>
      </c>
      <c r="E649" s="3">
        <v>352030.2</v>
      </c>
      <c r="F649" s="3">
        <v>3124178</v>
      </c>
      <c r="G649" s="3">
        <v>75500</v>
      </c>
      <c r="H649" s="3">
        <v>99299691.25</v>
      </c>
      <c r="I649" s="3">
        <v>221250</v>
      </c>
      <c r="J649" s="3">
        <v>191249</v>
      </c>
      <c r="K649" s="3">
        <v>219172</v>
      </c>
      <c r="L649" s="4">
        <v>0</v>
      </c>
      <c r="M649" s="3">
        <v>903700</v>
      </c>
      <c r="N649" s="3">
        <v>186062</v>
      </c>
      <c r="O649" s="4">
        <v>0</v>
      </c>
      <c r="P649" s="4">
        <v>0</v>
      </c>
      <c r="Q649" s="4">
        <v>0</v>
      </c>
      <c r="R649" s="3">
        <v>54000</v>
      </c>
      <c r="S649" s="3">
        <v>329400</v>
      </c>
      <c r="T649" s="4">
        <v>0</v>
      </c>
      <c r="U649" s="3">
        <v>101050</v>
      </c>
      <c r="V649" s="3">
        <v>224520</v>
      </c>
      <c r="W649" s="4">
        <v>0</v>
      </c>
      <c r="X649" s="4">
        <v>0</v>
      </c>
      <c r="Y649" s="3">
        <v>7680</v>
      </c>
      <c r="Z649" s="3">
        <v>339350</v>
      </c>
      <c r="AA649" s="4">
        <v>0</v>
      </c>
      <c r="AB649" s="3">
        <v>346400</v>
      </c>
      <c r="AC649" s="3">
        <v>109760</v>
      </c>
      <c r="AD649" s="3">
        <v>1344375</v>
      </c>
      <c r="AE649" s="3">
        <v>23200</v>
      </c>
      <c r="AF649" s="3">
        <v>683500</v>
      </c>
      <c r="AG649" s="3">
        <v>364750.7</v>
      </c>
      <c r="AH649" s="3">
        <v>436680</v>
      </c>
      <c r="AI649" s="4">
        <v>0</v>
      </c>
      <c r="AJ649" s="3">
        <v>156720</v>
      </c>
      <c r="AK649" s="3">
        <v>678578</v>
      </c>
      <c r="AL649" s="4">
        <v>0</v>
      </c>
      <c r="AM649" s="3">
        <v>354450</v>
      </c>
      <c r="AN649" s="3">
        <v>639420</v>
      </c>
      <c r="AO649" s="3">
        <v>308550</v>
      </c>
      <c r="AP649" s="3">
        <v>612600</v>
      </c>
      <c r="AQ649" s="3">
        <v>537930</v>
      </c>
      <c r="AR649" s="3">
        <v>432000</v>
      </c>
      <c r="AS649" s="4">
        <v>0</v>
      </c>
      <c r="AT649" s="3">
        <v>290000</v>
      </c>
      <c r="AU649" s="4">
        <v>0</v>
      </c>
      <c r="AV649" s="3">
        <v>240000</v>
      </c>
      <c r="AW649" s="3">
        <v>3879500</v>
      </c>
      <c r="AX649" s="3">
        <v>604500</v>
      </c>
      <c r="AY649" s="3">
        <v>678500</v>
      </c>
      <c r="AZ649" s="3">
        <v>132400</v>
      </c>
      <c r="BA649" s="3">
        <v>459380</v>
      </c>
      <c r="BB649" s="4">
        <v>0</v>
      </c>
      <c r="BC649" s="4">
        <v>0</v>
      </c>
      <c r="BD649" s="3">
        <v>14732</v>
      </c>
      <c r="BE649" s="3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3">
        <v>1886955</v>
      </c>
      <c r="BN649" s="3">
        <v>43364</v>
      </c>
      <c r="BO649" s="4">
        <v>0</v>
      </c>
      <c r="BP649" s="4">
        <v>0</v>
      </c>
      <c r="BQ649" s="3">
        <v>237543</v>
      </c>
      <c r="BR649" s="3">
        <v>396390</v>
      </c>
      <c r="BS649" s="3">
        <v>1883200</v>
      </c>
      <c r="BT649" s="4">
        <v>0</v>
      </c>
      <c r="BU649" s="3">
        <v>6000</v>
      </c>
      <c r="BV649" s="3">
        <v>60000</v>
      </c>
      <c r="BW649" s="3">
        <v>202525</v>
      </c>
      <c r="BX649" s="3">
        <v>18675</v>
      </c>
    </row>
    <row r="650" spans="1:76" x14ac:dyDescent="0.25">
      <c r="A650" s="2">
        <v>44834</v>
      </c>
      <c r="B650" t="s">
        <v>1293</v>
      </c>
      <c r="C650" t="s">
        <v>1294</v>
      </c>
      <c r="D650" s="3">
        <v>805059.11</v>
      </c>
      <c r="E650" s="3">
        <v>1999251.96</v>
      </c>
      <c r="F650" s="3">
        <v>2581983.91</v>
      </c>
      <c r="G650" s="3">
        <v>3441501.84</v>
      </c>
      <c r="H650" s="3">
        <v>5241698.33</v>
      </c>
      <c r="I650" s="3">
        <v>3064473.28</v>
      </c>
      <c r="J650" s="3">
        <v>2042771.66</v>
      </c>
      <c r="K650" s="3">
        <v>4590607.51</v>
      </c>
      <c r="L650" s="3">
        <v>699511.23</v>
      </c>
      <c r="M650" s="3">
        <v>276304.96000000002</v>
      </c>
      <c r="N650" s="4">
        <v>0</v>
      </c>
      <c r="O650" s="4">
        <v>0</v>
      </c>
      <c r="P650" s="3">
        <v>1230107.04</v>
      </c>
      <c r="Q650" s="3">
        <v>352916</v>
      </c>
      <c r="R650" s="4">
        <v>0</v>
      </c>
      <c r="S650" s="3">
        <v>357520.87</v>
      </c>
      <c r="T650" s="4">
        <v>0</v>
      </c>
      <c r="U650" s="3">
        <v>570666.67000000004</v>
      </c>
      <c r="V650" s="3">
        <v>558467.1</v>
      </c>
      <c r="W650" s="3">
        <v>322386.73</v>
      </c>
      <c r="X650" s="3">
        <v>419945.06</v>
      </c>
      <c r="Y650" s="3">
        <v>1376777.04</v>
      </c>
      <c r="Z650" s="3">
        <v>2497833.37</v>
      </c>
      <c r="AA650" s="3">
        <v>265453.19</v>
      </c>
      <c r="AB650" s="3">
        <v>2374131.1800000002</v>
      </c>
      <c r="AC650" s="4">
        <v>0</v>
      </c>
      <c r="AD650" s="4">
        <v>0</v>
      </c>
      <c r="AE650" s="4">
        <v>0</v>
      </c>
      <c r="AF650" s="3">
        <v>571880.04</v>
      </c>
      <c r="AG650" s="3">
        <v>152749.32</v>
      </c>
      <c r="AH650" s="3">
        <v>325340.32</v>
      </c>
      <c r="AI650" s="3">
        <v>328489.28999999998</v>
      </c>
      <c r="AJ650" s="3">
        <v>252513.8</v>
      </c>
      <c r="AK650" s="3">
        <v>69022.45</v>
      </c>
      <c r="AL650" s="3">
        <v>403585.1</v>
      </c>
      <c r="AM650" s="3">
        <v>38120.6</v>
      </c>
      <c r="AN650" s="3">
        <v>334278.40000000002</v>
      </c>
      <c r="AO650" s="4">
        <v>0</v>
      </c>
      <c r="AP650" s="3">
        <v>381977.85</v>
      </c>
      <c r="AQ650" s="4">
        <v>0</v>
      </c>
      <c r="AR650" s="3">
        <v>173008.97</v>
      </c>
      <c r="AS650" s="4">
        <v>0</v>
      </c>
      <c r="AT650" s="4">
        <v>0</v>
      </c>
      <c r="AU650" s="3">
        <v>45470.63</v>
      </c>
      <c r="AV650" s="3">
        <v>51379.88</v>
      </c>
      <c r="AW650" s="3">
        <v>191209.73</v>
      </c>
      <c r="AX650" s="3">
        <v>899483.53</v>
      </c>
      <c r="AY650" s="4">
        <v>0</v>
      </c>
      <c r="AZ650" s="4">
        <v>0</v>
      </c>
      <c r="BA650" s="3">
        <v>1371124.08</v>
      </c>
      <c r="BB650" s="3">
        <v>620810</v>
      </c>
      <c r="BC650" s="3">
        <v>597521.47</v>
      </c>
      <c r="BD650" s="3">
        <v>4999030.8</v>
      </c>
      <c r="BE650" s="3">
        <v>462905.26</v>
      </c>
      <c r="BF650" s="3">
        <v>332104</v>
      </c>
      <c r="BG650" s="3">
        <v>550035.15</v>
      </c>
      <c r="BH650" s="3">
        <v>699346.37</v>
      </c>
      <c r="BI650" s="3">
        <v>300363.12</v>
      </c>
      <c r="BJ650" s="3">
        <v>624109.80000000005</v>
      </c>
      <c r="BK650" s="3">
        <v>354821.95</v>
      </c>
      <c r="BL650" s="3">
        <v>172799.82</v>
      </c>
      <c r="BM650" s="3">
        <v>485737.52</v>
      </c>
      <c r="BN650" s="3">
        <v>5019958.71</v>
      </c>
      <c r="BO650" s="3">
        <v>47322</v>
      </c>
      <c r="BP650" s="3">
        <v>395330.12</v>
      </c>
      <c r="BQ650" s="3">
        <v>310419.40999999997</v>
      </c>
      <c r="BR650" s="4">
        <v>0</v>
      </c>
      <c r="BS650" s="4">
        <v>0</v>
      </c>
      <c r="BT650" s="3">
        <v>696408.36</v>
      </c>
      <c r="BU650" s="3">
        <v>422560</v>
      </c>
      <c r="BV650" s="3">
        <v>363186.2</v>
      </c>
      <c r="BW650" s="3">
        <v>1294615.3899999999</v>
      </c>
      <c r="BX650" s="3">
        <v>161964</v>
      </c>
    </row>
    <row r="651" spans="1:76" x14ac:dyDescent="0.25">
      <c r="A651" s="2">
        <v>44834</v>
      </c>
      <c r="B651" t="s">
        <v>1295</v>
      </c>
      <c r="C651" t="s">
        <v>1296</v>
      </c>
      <c r="D651" s="3">
        <v>2732040.2</v>
      </c>
      <c r="E651" s="3">
        <v>31863163.16</v>
      </c>
      <c r="F651" s="3">
        <v>1106060.27</v>
      </c>
      <c r="G651" s="3">
        <v>24555846.48</v>
      </c>
      <c r="H651" s="4">
        <v>0</v>
      </c>
      <c r="I651" s="4">
        <v>0</v>
      </c>
      <c r="J651" s="3">
        <v>4882048.55</v>
      </c>
      <c r="K651" s="4">
        <v>0</v>
      </c>
      <c r="L651" s="4">
        <v>0</v>
      </c>
      <c r="M651" s="3">
        <v>11987934</v>
      </c>
      <c r="N651" s="4">
        <v>0</v>
      </c>
      <c r="O651" s="4">
        <v>0</v>
      </c>
      <c r="P651" s="3">
        <v>4201878.24</v>
      </c>
      <c r="Q651" s="3">
        <v>289611.67</v>
      </c>
      <c r="R651" s="4">
        <v>0</v>
      </c>
      <c r="S651" s="4">
        <v>0</v>
      </c>
      <c r="T651" s="4">
        <v>0</v>
      </c>
      <c r="U651" s="3">
        <v>7845598.4400000004</v>
      </c>
      <c r="V651" s="3">
        <v>2954299.08</v>
      </c>
      <c r="W651" s="4">
        <v>0</v>
      </c>
      <c r="X651" s="3">
        <v>1958581.04</v>
      </c>
      <c r="Y651" s="4">
        <v>0</v>
      </c>
      <c r="Z651" s="3">
        <v>12615086.49</v>
      </c>
      <c r="AA651" s="3">
        <v>6047203.9800000004</v>
      </c>
      <c r="AB651" s="4">
        <v>0</v>
      </c>
      <c r="AC651" s="3">
        <v>954202.93</v>
      </c>
      <c r="AD651" s="3">
        <v>2091991.92</v>
      </c>
      <c r="AE651" s="4">
        <v>0</v>
      </c>
      <c r="AF651" s="3">
        <v>531584.04</v>
      </c>
      <c r="AG651" s="3">
        <v>1113917.04</v>
      </c>
      <c r="AH651" s="3">
        <v>452000</v>
      </c>
      <c r="AI651" s="3">
        <v>213999.98</v>
      </c>
      <c r="AJ651" s="4">
        <v>0</v>
      </c>
      <c r="AK651" s="4">
        <v>0</v>
      </c>
      <c r="AL651" s="4">
        <v>0</v>
      </c>
      <c r="AM651" s="3">
        <v>140566.01999999999</v>
      </c>
      <c r="AN651" s="3">
        <v>2855029.2</v>
      </c>
      <c r="AO651" s="4">
        <v>0</v>
      </c>
      <c r="AP651" s="3">
        <v>341003.31</v>
      </c>
      <c r="AQ651" s="4">
        <v>0</v>
      </c>
      <c r="AR651" s="3">
        <v>366828.78</v>
      </c>
      <c r="AS651" s="3">
        <v>14980</v>
      </c>
      <c r="AT651" s="3">
        <v>26345.13</v>
      </c>
      <c r="AU651" s="3">
        <v>395816.66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3">
        <v>8349040.0800000001</v>
      </c>
      <c r="BB651" s="4">
        <v>0</v>
      </c>
      <c r="BC651" s="3">
        <v>279513.53000000003</v>
      </c>
      <c r="BD651" s="3">
        <v>2544198.16</v>
      </c>
      <c r="BE651" s="3">
        <v>173701.77</v>
      </c>
      <c r="BF651" s="4">
        <v>0</v>
      </c>
      <c r="BG651" s="4">
        <v>0</v>
      </c>
      <c r="BH651" s="3">
        <v>1983123.89</v>
      </c>
      <c r="BI651" s="4">
        <v>0</v>
      </c>
      <c r="BJ651" s="4">
        <v>0</v>
      </c>
      <c r="BK651" s="3">
        <v>331823.84000000003</v>
      </c>
      <c r="BL651" s="3">
        <v>4837450.7699999996</v>
      </c>
      <c r="BM651" s="3">
        <v>171879.97</v>
      </c>
      <c r="BN651" s="3">
        <v>2025851.64</v>
      </c>
      <c r="BO651" s="4">
        <v>0</v>
      </c>
      <c r="BP651" s="3">
        <v>812901.6</v>
      </c>
      <c r="BQ651" s="3">
        <v>341852.02</v>
      </c>
      <c r="BR651" s="4">
        <v>0</v>
      </c>
      <c r="BS651" s="4">
        <v>0</v>
      </c>
      <c r="BT651" s="3">
        <v>2158312.71</v>
      </c>
      <c r="BU651" s="4">
        <v>0</v>
      </c>
      <c r="BV651" s="4">
        <v>0</v>
      </c>
      <c r="BW651" s="3">
        <v>1190377.29</v>
      </c>
      <c r="BX651" s="3">
        <v>465600</v>
      </c>
    </row>
    <row r="652" spans="1:76" x14ac:dyDescent="0.25">
      <c r="A652" s="2">
        <v>44834</v>
      </c>
      <c r="B652" t="s">
        <v>1297</v>
      </c>
      <c r="C652" t="s">
        <v>1298</v>
      </c>
      <c r="D652" s="3">
        <v>13055217.68</v>
      </c>
      <c r="E652" s="4">
        <v>0</v>
      </c>
      <c r="F652" s="3">
        <v>13332190.75</v>
      </c>
      <c r="G652" s="3">
        <v>4033527.95</v>
      </c>
      <c r="H652" s="3">
        <v>37509479.039999999</v>
      </c>
      <c r="I652" s="3">
        <v>23733853.84</v>
      </c>
      <c r="J652" s="3">
        <v>41041514.780000001</v>
      </c>
      <c r="K652" s="3">
        <v>13711600.609999999</v>
      </c>
      <c r="L652" s="3">
        <v>9890727.4100000001</v>
      </c>
      <c r="M652" s="4">
        <v>0</v>
      </c>
      <c r="N652" s="4">
        <v>0</v>
      </c>
      <c r="O652" s="3">
        <v>2487394.84</v>
      </c>
      <c r="P652" s="4">
        <v>0</v>
      </c>
      <c r="Q652" s="4">
        <v>0</v>
      </c>
      <c r="R652" s="3">
        <v>8977166.4900000002</v>
      </c>
      <c r="S652" s="4">
        <v>0</v>
      </c>
      <c r="T652" s="3">
        <v>0</v>
      </c>
      <c r="U652" s="4">
        <v>0</v>
      </c>
      <c r="V652" s="3">
        <v>1800291.55</v>
      </c>
      <c r="W652" s="3">
        <v>1275246.58</v>
      </c>
      <c r="X652" s="4">
        <v>0</v>
      </c>
      <c r="Y652" s="4">
        <v>0</v>
      </c>
      <c r="Z652" s="4">
        <v>0</v>
      </c>
      <c r="AA652" s="3">
        <v>23879.88</v>
      </c>
      <c r="AB652" s="3">
        <v>10922328.050000001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3">
        <v>64724.3</v>
      </c>
      <c r="AL652" s="4">
        <v>0</v>
      </c>
      <c r="AM652" s="3">
        <v>403999.92</v>
      </c>
      <c r="AN652" s="4">
        <v>0</v>
      </c>
      <c r="AO652" s="4">
        <v>0</v>
      </c>
      <c r="AP652" s="4">
        <v>0</v>
      </c>
      <c r="AQ652" s="3">
        <v>314389.28000000003</v>
      </c>
      <c r="AR652" s="3">
        <v>197162.59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3">
        <v>2370006.59</v>
      </c>
      <c r="AY652" s="4">
        <v>0</v>
      </c>
      <c r="AZ652" s="4">
        <v>0</v>
      </c>
      <c r="BA652" s="4">
        <v>0</v>
      </c>
      <c r="BB652" s="3">
        <v>3474708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3">
        <v>47420.3</v>
      </c>
      <c r="BK652" s="3">
        <v>43239.96</v>
      </c>
      <c r="BL652" s="4">
        <v>0</v>
      </c>
      <c r="BM652" s="3">
        <v>1814769.2</v>
      </c>
      <c r="BN652" s="3">
        <v>12985101.57</v>
      </c>
      <c r="BO652" s="3">
        <v>60519.24</v>
      </c>
      <c r="BP652" s="3">
        <v>46474.78</v>
      </c>
      <c r="BQ652" s="3">
        <v>35492.46</v>
      </c>
      <c r="BR652" s="4">
        <v>0</v>
      </c>
      <c r="BS652" s="4">
        <v>0</v>
      </c>
      <c r="BT652" s="4">
        <v>0</v>
      </c>
      <c r="BU652" s="3">
        <v>101160</v>
      </c>
      <c r="BV652" s="3">
        <v>973978.87</v>
      </c>
      <c r="BW652" s="3">
        <v>312158.09999999998</v>
      </c>
      <c r="BX652" s="4">
        <v>0</v>
      </c>
    </row>
    <row r="653" spans="1:76" x14ac:dyDescent="0.25">
      <c r="A653" s="2">
        <v>44834</v>
      </c>
      <c r="B653" t="s">
        <v>1299</v>
      </c>
      <c r="C653" t="s">
        <v>1300</v>
      </c>
      <c r="D653" s="4">
        <v>0</v>
      </c>
      <c r="E653" s="3">
        <v>1777322.87</v>
      </c>
      <c r="F653" s="4">
        <v>0</v>
      </c>
      <c r="G653" s="3">
        <v>3081022.63</v>
      </c>
      <c r="H653" s="4">
        <v>0</v>
      </c>
      <c r="I653" s="3">
        <v>622300.17000000004</v>
      </c>
      <c r="J653" s="4">
        <v>0</v>
      </c>
      <c r="K653" s="3">
        <v>130153.32</v>
      </c>
      <c r="L653" s="3">
        <v>411461.5</v>
      </c>
      <c r="M653" s="4">
        <v>0</v>
      </c>
      <c r="N653" s="3">
        <v>107189</v>
      </c>
      <c r="O653" s="4">
        <v>0</v>
      </c>
      <c r="P653" s="4">
        <v>0</v>
      </c>
      <c r="Q653" s="3">
        <v>34040</v>
      </c>
      <c r="R653" s="4">
        <v>0</v>
      </c>
      <c r="S653" s="4">
        <v>0</v>
      </c>
      <c r="T653" s="4">
        <v>0</v>
      </c>
      <c r="U653" s="4">
        <v>0</v>
      </c>
      <c r="V653" s="3">
        <v>52666.6</v>
      </c>
      <c r="W653" s="4">
        <v>0</v>
      </c>
      <c r="X653" s="3">
        <v>47753</v>
      </c>
      <c r="Y653" s="4">
        <v>0</v>
      </c>
      <c r="Z653" s="4">
        <v>0</v>
      </c>
      <c r="AA653" s="4">
        <v>0</v>
      </c>
      <c r="AB653" s="4">
        <v>0</v>
      </c>
      <c r="AC653" s="3">
        <v>5434.97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3">
        <v>17361.259999999998</v>
      </c>
      <c r="AK653" s="4">
        <v>0</v>
      </c>
      <c r="AL653" s="3">
        <v>80452.759999999995</v>
      </c>
      <c r="AM653" s="4">
        <v>0</v>
      </c>
      <c r="AN653" s="4">
        <v>0</v>
      </c>
      <c r="AO653" s="3">
        <v>17753.400000000001</v>
      </c>
      <c r="AP653" s="4">
        <v>0</v>
      </c>
      <c r="AQ653" s="3">
        <v>101781.92</v>
      </c>
      <c r="AR653" s="3">
        <v>100459.81</v>
      </c>
      <c r="AS653" s="3">
        <v>106941.02</v>
      </c>
      <c r="AT653" s="4">
        <v>0</v>
      </c>
      <c r="AU653" s="4">
        <v>0</v>
      </c>
      <c r="AV653" s="3">
        <v>62580.97</v>
      </c>
      <c r="AW653" s="4">
        <v>0</v>
      </c>
      <c r="AX653" s="3">
        <v>51474.01</v>
      </c>
      <c r="AY653" s="4">
        <v>0</v>
      </c>
      <c r="AZ653" s="4">
        <v>0</v>
      </c>
      <c r="BA653" s="3">
        <v>969555.64</v>
      </c>
      <c r="BB653" s="4">
        <v>0</v>
      </c>
      <c r="BC653" s="3">
        <v>79110.59</v>
      </c>
      <c r="BD653" s="3">
        <v>199681.44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3">
        <v>9099.9599999999991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3">
        <v>960036.36</v>
      </c>
      <c r="BU653" s="3">
        <v>103150</v>
      </c>
      <c r="BV653" s="3">
        <v>599702.67000000004</v>
      </c>
      <c r="BW653" s="3">
        <v>293665.14</v>
      </c>
      <c r="BX653" s="3">
        <v>22220.04</v>
      </c>
    </row>
    <row r="654" spans="1:76" x14ac:dyDescent="0.25">
      <c r="A654" s="2">
        <v>44834</v>
      </c>
      <c r="B654" t="s">
        <v>1301</v>
      </c>
      <c r="C654" t="s">
        <v>1302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3">
        <v>97841.06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3">
        <v>119999.96</v>
      </c>
      <c r="BL654" s="4">
        <v>0</v>
      </c>
      <c r="BM654" s="4">
        <v>0</v>
      </c>
      <c r="BN654" s="3">
        <v>52997.760000000002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3">
        <v>160000</v>
      </c>
      <c r="BV654" s="4">
        <v>0</v>
      </c>
      <c r="BW654" s="4">
        <v>0</v>
      </c>
      <c r="BX654" s="3">
        <v>133333.32</v>
      </c>
    </row>
    <row r="655" spans="1:76" x14ac:dyDescent="0.25">
      <c r="A655" s="2">
        <v>44834</v>
      </c>
      <c r="B655" t="s">
        <v>1303</v>
      </c>
      <c r="C655" t="s">
        <v>1304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3">
        <v>6615.76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3">
        <v>378700.91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3">
        <v>59856</v>
      </c>
      <c r="BV655" s="4">
        <v>0</v>
      </c>
      <c r="BW655" s="4">
        <v>0</v>
      </c>
      <c r="BX655" s="3">
        <v>85270.04</v>
      </c>
    </row>
    <row r="656" spans="1:76" x14ac:dyDescent="0.25">
      <c r="A656" s="2">
        <v>44834</v>
      </c>
      <c r="B656" t="s">
        <v>1305</v>
      </c>
      <c r="C656" t="s">
        <v>1306</v>
      </c>
      <c r="D656" s="4">
        <v>0</v>
      </c>
      <c r="E656" s="4">
        <v>0</v>
      </c>
      <c r="F656" s="4">
        <v>0</v>
      </c>
      <c r="G656" s="3">
        <v>404519.57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3">
        <v>57140.7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3">
        <v>80633.279999999999</v>
      </c>
    </row>
    <row r="657" spans="1:76" x14ac:dyDescent="0.25">
      <c r="A657" s="2">
        <v>44834</v>
      </c>
      <c r="B657" t="s">
        <v>1307</v>
      </c>
      <c r="C657" t="s">
        <v>1308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3">
        <v>263499.96000000002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3">
        <v>31071.360000000001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3">
        <v>31127.88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3">
        <v>99560</v>
      </c>
      <c r="BV657" s="4">
        <v>0</v>
      </c>
      <c r="BW657" s="4">
        <v>0</v>
      </c>
      <c r="BX657" s="3">
        <v>211853.28</v>
      </c>
    </row>
    <row r="658" spans="1:76" x14ac:dyDescent="0.25">
      <c r="A658" s="2">
        <v>44834</v>
      </c>
      <c r="B658" t="s">
        <v>1309</v>
      </c>
      <c r="C658" t="s">
        <v>1310</v>
      </c>
      <c r="D658" s="4">
        <v>0</v>
      </c>
      <c r="E658" s="3">
        <v>6058386.9100000001</v>
      </c>
      <c r="F658" s="3">
        <v>409169.05</v>
      </c>
      <c r="G658" s="3">
        <v>3562732.35</v>
      </c>
      <c r="H658" s="3">
        <v>3374729.7</v>
      </c>
      <c r="I658" s="3">
        <v>1697132.67</v>
      </c>
      <c r="J658" s="3">
        <v>6050742.29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3">
        <v>24543.18</v>
      </c>
      <c r="R658" s="3">
        <v>1832124.51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3">
        <v>964.39</v>
      </c>
      <c r="Y658" s="3">
        <v>39565.68</v>
      </c>
      <c r="Z658" s="4">
        <v>0</v>
      </c>
      <c r="AA658" s="3">
        <v>18344.7</v>
      </c>
      <c r="AB658" s="3">
        <v>73070.28</v>
      </c>
      <c r="AC658" s="3">
        <v>71723.34</v>
      </c>
      <c r="AD658" s="4">
        <v>0</v>
      </c>
      <c r="AE658" s="4">
        <v>0</v>
      </c>
      <c r="AF658" s="4">
        <v>0</v>
      </c>
      <c r="AG658" s="3">
        <v>3142.56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3">
        <v>770.49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3">
        <v>51918.27</v>
      </c>
      <c r="BD658" s="4">
        <v>0</v>
      </c>
      <c r="BE658" s="3">
        <v>5269.33</v>
      </c>
      <c r="BF658" s="3">
        <v>78949.22</v>
      </c>
      <c r="BG658" s="3">
        <v>374374.12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3">
        <v>1665.15</v>
      </c>
      <c r="BU658" s="4">
        <v>0</v>
      </c>
      <c r="BV658" s="4">
        <v>0</v>
      </c>
      <c r="BW658" s="4">
        <v>0</v>
      </c>
      <c r="BX658" s="4">
        <v>0</v>
      </c>
    </row>
    <row r="659" spans="1:76" x14ac:dyDescent="0.25">
      <c r="A659" s="2">
        <v>44834</v>
      </c>
      <c r="B659" t="s">
        <v>1311</v>
      </c>
      <c r="C659" t="s">
        <v>1312</v>
      </c>
      <c r="D659" s="3">
        <v>367274.99670000002</v>
      </c>
      <c r="E659" s="3">
        <v>3570907.46</v>
      </c>
      <c r="F659" s="3">
        <v>22623.7</v>
      </c>
      <c r="G659" s="3">
        <v>1711890.16</v>
      </c>
      <c r="H659" s="3">
        <v>279056</v>
      </c>
      <c r="I659" s="3">
        <v>1540545.68</v>
      </c>
      <c r="J659" s="3">
        <v>2146581.88</v>
      </c>
      <c r="K659" s="3">
        <v>267578.73</v>
      </c>
      <c r="L659" s="3">
        <v>1420.53</v>
      </c>
      <c r="M659" s="3">
        <v>561963.57999999996</v>
      </c>
      <c r="N659" s="4">
        <v>0</v>
      </c>
      <c r="O659" s="3">
        <v>235956.58</v>
      </c>
      <c r="P659" s="4">
        <v>0</v>
      </c>
      <c r="Q659" s="3">
        <v>457416.67</v>
      </c>
      <c r="R659" s="3">
        <v>1913832.06</v>
      </c>
      <c r="S659" s="4">
        <v>0</v>
      </c>
      <c r="T659" s="3">
        <v>0</v>
      </c>
      <c r="U659" s="3">
        <v>309833.33</v>
      </c>
      <c r="V659" s="3">
        <v>26721.83</v>
      </c>
      <c r="W659" s="4">
        <v>0</v>
      </c>
      <c r="X659" s="4">
        <v>0</v>
      </c>
      <c r="Y659" s="3">
        <v>490951.58</v>
      </c>
      <c r="Z659" s="3">
        <v>259245.6</v>
      </c>
      <c r="AA659" s="3">
        <v>173587.86</v>
      </c>
      <c r="AB659" s="3">
        <v>286246.40000000002</v>
      </c>
      <c r="AC659" s="3">
        <v>499903.8</v>
      </c>
      <c r="AD659" s="4">
        <v>0</v>
      </c>
      <c r="AE659" s="4">
        <v>0</v>
      </c>
      <c r="AF659" s="4">
        <v>0</v>
      </c>
      <c r="AG659" s="3">
        <v>94442.64</v>
      </c>
      <c r="AH659" s="4">
        <v>0</v>
      </c>
      <c r="AI659" s="4">
        <v>0</v>
      </c>
      <c r="AJ659" s="3">
        <v>524206.04</v>
      </c>
      <c r="AK659" s="3">
        <v>145035.20000000001</v>
      </c>
      <c r="AL659" s="3">
        <v>452517.63</v>
      </c>
      <c r="AM659" s="3">
        <v>476620.79999999999</v>
      </c>
      <c r="AN659" s="4">
        <v>0</v>
      </c>
      <c r="AO659" s="3">
        <v>24462.12</v>
      </c>
      <c r="AP659" s="4">
        <v>0</v>
      </c>
      <c r="AQ659" s="3">
        <v>858549.75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3">
        <v>16860</v>
      </c>
      <c r="AX659" s="3">
        <v>90874.82</v>
      </c>
      <c r="AY659" s="4">
        <v>0</v>
      </c>
      <c r="AZ659" s="4">
        <v>0</v>
      </c>
      <c r="BA659" s="3">
        <v>333269.36</v>
      </c>
      <c r="BB659" s="4">
        <v>0</v>
      </c>
      <c r="BC659" s="3">
        <v>194630.06</v>
      </c>
      <c r="BD659" s="3">
        <v>1284521.6200000001</v>
      </c>
      <c r="BE659" s="3">
        <v>4032228.9</v>
      </c>
      <c r="BF659" s="3">
        <v>59994.720000000001</v>
      </c>
      <c r="BG659" s="3">
        <v>1878316.03</v>
      </c>
      <c r="BH659" s="3">
        <v>65254.53</v>
      </c>
      <c r="BI659" s="4">
        <v>0</v>
      </c>
      <c r="BJ659" s="3">
        <v>291724.68</v>
      </c>
      <c r="BK659" s="3">
        <v>97525.91</v>
      </c>
      <c r="BL659" s="4">
        <v>0</v>
      </c>
      <c r="BM659" s="4">
        <v>0</v>
      </c>
      <c r="BN659" s="3">
        <v>400942.32</v>
      </c>
      <c r="BO659" s="3">
        <v>485341.97</v>
      </c>
      <c r="BP659" s="4">
        <v>0</v>
      </c>
      <c r="BQ659" s="4">
        <v>0</v>
      </c>
      <c r="BR659" s="4">
        <v>0</v>
      </c>
      <c r="BS659" s="4">
        <v>0</v>
      </c>
      <c r="BT659" s="3">
        <v>464821.73</v>
      </c>
      <c r="BU659" s="4">
        <v>0</v>
      </c>
      <c r="BV659" s="4">
        <v>0</v>
      </c>
      <c r="BW659" s="3">
        <v>307851.26</v>
      </c>
      <c r="BX659" s="3">
        <v>285428.52</v>
      </c>
    </row>
    <row r="660" spans="1:76" x14ac:dyDescent="0.25">
      <c r="A660" s="2">
        <v>44834</v>
      </c>
      <c r="B660" t="s">
        <v>1313</v>
      </c>
      <c r="C660" t="s">
        <v>1314</v>
      </c>
      <c r="D660" s="4">
        <v>0</v>
      </c>
      <c r="E660" s="3">
        <v>2256164.25</v>
      </c>
      <c r="F660" s="3">
        <v>18978.240000000002</v>
      </c>
      <c r="G660" s="3">
        <v>15900.96</v>
      </c>
      <c r="H660" s="3">
        <v>444204.18</v>
      </c>
      <c r="I660" s="3">
        <v>547404.80000000005</v>
      </c>
      <c r="J660" s="3">
        <v>1843475.99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3">
        <v>29342.2</v>
      </c>
      <c r="S660" s="3">
        <v>99145.61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3">
        <v>881737.84</v>
      </c>
      <c r="AC660" s="3">
        <v>1036.1300000000001</v>
      </c>
      <c r="AD660" s="4">
        <v>0</v>
      </c>
      <c r="AE660" s="4">
        <v>0</v>
      </c>
      <c r="AF660" s="4">
        <v>0</v>
      </c>
      <c r="AG660" s="3">
        <v>536795.07999999996</v>
      </c>
      <c r="AH660" s="4">
        <v>0</v>
      </c>
      <c r="AI660" s="3">
        <v>95871.97</v>
      </c>
      <c r="AJ660" s="4">
        <v>0</v>
      </c>
      <c r="AK660" s="3">
        <v>24996.17</v>
      </c>
      <c r="AL660" s="4">
        <v>0</v>
      </c>
      <c r="AM660" s="3">
        <v>71389.009999999995</v>
      </c>
      <c r="AN660" s="4">
        <v>0</v>
      </c>
      <c r="AO660" s="3">
        <v>87781.2</v>
      </c>
      <c r="AP660" s="4">
        <v>0</v>
      </c>
      <c r="AQ660" s="3">
        <v>305732.42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3">
        <v>7216.51</v>
      </c>
      <c r="BD660" s="3">
        <v>63848.15</v>
      </c>
      <c r="BE660" s="3">
        <v>91961.78</v>
      </c>
      <c r="BF660" s="4">
        <v>0</v>
      </c>
      <c r="BG660" s="4">
        <v>0</v>
      </c>
      <c r="BH660" s="3">
        <v>88233.33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3">
        <v>766332.84</v>
      </c>
      <c r="BO660" s="3">
        <v>110236.8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</row>
    <row r="661" spans="1:76" x14ac:dyDescent="0.25">
      <c r="A661" s="2">
        <v>44834</v>
      </c>
      <c r="B661" t="s">
        <v>1315</v>
      </c>
      <c r="C661" t="s">
        <v>1316</v>
      </c>
      <c r="D661" s="4">
        <v>0</v>
      </c>
      <c r="E661" s="3">
        <v>456074.1</v>
      </c>
      <c r="F661" s="3">
        <v>67384.78</v>
      </c>
      <c r="G661" s="3">
        <v>910951.08</v>
      </c>
      <c r="H661" s="3">
        <v>532589.28</v>
      </c>
      <c r="I661" s="3">
        <v>443262.54</v>
      </c>
      <c r="J661" s="3">
        <v>1573435.49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3">
        <v>48588.95</v>
      </c>
      <c r="S661" s="4">
        <v>0</v>
      </c>
      <c r="T661" s="3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3">
        <v>290556.46000000002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0</v>
      </c>
      <c r="BX661" s="4">
        <v>0</v>
      </c>
    </row>
    <row r="662" spans="1:76" x14ac:dyDescent="0.25">
      <c r="A662" s="2">
        <v>44834</v>
      </c>
      <c r="B662" t="s">
        <v>1317</v>
      </c>
      <c r="C662" t="s">
        <v>1318</v>
      </c>
      <c r="D662" s="4">
        <v>0</v>
      </c>
      <c r="E662" s="4">
        <v>0</v>
      </c>
      <c r="F662" s="3">
        <v>8959.92</v>
      </c>
      <c r="G662" s="3">
        <v>27205.65</v>
      </c>
      <c r="H662" s="4">
        <v>0</v>
      </c>
      <c r="I662" s="3">
        <v>81832.649999999994</v>
      </c>
      <c r="J662" s="3">
        <v>349260.98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3">
        <v>94350</v>
      </c>
      <c r="Q662" s="4">
        <v>0</v>
      </c>
      <c r="R662" s="3">
        <v>28623.66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3">
        <v>880.53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3">
        <v>411217.17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</row>
    <row r="663" spans="1:76" x14ac:dyDescent="0.25">
      <c r="A663" s="2">
        <v>44834</v>
      </c>
      <c r="B663" t="s">
        <v>1319</v>
      </c>
      <c r="C663" t="s">
        <v>1320</v>
      </c>
      <c r="D663" s="4">
        <v>0</v>
      </c>
      <c r="E663" s="4">
        <v>0</v>
      </c>
      <c r="F663" s="3">
        <v>8452.1200000000008</v>
      </c>
      <c r="G663" s="3">
        <v>6985.13</v>
      </c>
      <c r="H663" s="4">
        <v>0</v>
      </c>
      <c r="I663" s="4">
        <v>0</v>
      </c>
      <c r="J663" s="3">
        <v>100223.8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</row>
    <row r="664" spans="1:76" x14ac:dyDescent="0.25">
      <c r="A664" s="2">
        <v>44834</v>
      </c>
      <c r="B664" t="s">
        <v>1321</v>
      </c>
      <c r="C664" t="s">
        <v>1322</v>
      </c>
      <c r="D664" s="4">
        <v>0</v>
      </c>
      <c r="E664" s="3">
        <v>90000</v>
      </c>
      <c r="F664" s="4">
        <v>0</v>
      </c>
      <c r="G664" s="3">
        <v>77649.759999999995</v>
      </c>
      <c r="H664" s="4">
        <v>0</v>
      </c>
      <c r="I664" s="4">
        <v>0</v>
      </c>
      <c r="J664" s="4">
        <v>0</v>
      </c>
      <c r="K664" s="4">
        <v>0</v>
      </c>
      <c r="L664" s="3">
        <v>48656.94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3">
        <v>2277.7800000000002</v>
      </c>
      <c r="S664" s="4">
        <v>0</v>
      </c>
      <c r="T664" s="3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0</v>
      </c>
      <c r="BW664" s="4">
        <v>0</v>
      </c>
      <c r="BX664" s="4">
        <v>0</v>
      </c>
    </row>
    <row r="665" spans="1:76" x14ac:dyDescent="0.25">
      <c r="A665" s="2">
        <v>44834</v>
      </c>
      <c r="B665" t="s">
        <v>1323</v>
      </c>
      <c r="C665" t="s">
        <v>1324</v>
      </c>
      <c r="D665" s="3">
        <v>45369567.68</v>
      </c>
      <c r="E665" s="3">
        <v>62471142.880000003</v>
      </c>
      <c r="F665" s="3">
        <v>23185422.170000002</v>
      </c>
      <c r="G665" s="3">
        <v>64637107.210000001</v>
      </c>
      <c r="H665" s="3">
        <v>55471603.75</v>
      </c>
      <c r="I665" s="3">
        <v>36757901.780000001</v>
      </c>
      <c r="J665" s="3">
        <v>67871515.299999997</v>
      </c>
      <c r="K665" s="3">
        <v>24149321.370000001</v>
      </c>
      <c r="L665" s="4">
        <v>0</v>
      </c>
      <c r="M665" s="3">
        <v>5153699.0599999996</v>
      </c>
      <c r="N665" s="4">
        <v>0</v>
      </c>
      <c r="O665" s="3">
        <v>472076.56</v>
      </c>
      <c r="P665" s="3">
        <v>2365680.66</v>
      </c>
      <c r="Q665" s="3">
        <v>478822.33</v>
      </c>
      <c r="R665" s="3">
        <v>16355262.390000001</v>
      </c>
      <c r="S665" s="3">
        <v>555232.79</v>
      </c>
      <c r="T665" s="3">
        <v>0</v>
      </c>
      <c r="U665" s="3">
        <v>6943966.79</v>
      </c>
      <c r="V665" s="3">
        <v>2929536.44</v>
      </c>
      <c r="W665" s="4">
        <v>0</v>
      </c>
      <c r="X665" s="3">
        <v>560841.21990000003</v>
      </c>
      <c r="Y665" s="3">
        <v>477902.36</v>
      </c>
      <c r="Z665" s="3">
        <v>12885525.560000001</v>
      </c>
      <c r="AA665" s="3">
        <v>1001161.29</v>
      </c>
      <c r="AB665" s="3">
        <v>8535367.3000000007</v>
      </c>
      <c r="AC665" s="3">
        <v>1710261.69</v>
      </c>
      <c r="AD665" s="3">
        <v>219999.96</v>
      </c>
      <c r="AE665" s="4">
        <v>0</v>
      </c>
      <c r="AF665" s="3">
        <v>1530834.68</v>
      </c>
      <c r="AG665" s="3">
        <v>1345989.86</v>
      </c>
      <c r="AH665" s="3">
        <v>196533.33</v>
      </c>
      <c r="AI665" s="3">
        <v>308823.82</v>
      </c>
      <c r="AJ665" s="3">
        <v>1136509.43</v>
      </c>
      <c r="AK665" s="3">
        <v>181478.75</v>
      </c>
      <c r="AL665" s="3">
        <v>626778.56000000006</v>
      </c>
      <c r="AM665" s="3">
        <v>605001.76</v>
      </c>
      <c r="AN665" s="3">
        <v>848744.61</v>
      </c>
      <c r="AO665" s="3">
        <v>45664.86</v>
      </c>
      <c r="AP665" s="3">
        <v>1017455.28</v>
      </c>
      <c r="AQ665" s="3">
        <v>612960.06000000006</v>
      </c>
      <c r="AR665" s="4">
        <v>0</v>
      </c>
      <c r="AS665" s="3">
        <v>89998.8</v>
      </c>
      <c r="AT665" s="4">
        <v>0</v>
      </c>
      <c r="AU665" s="3">
        <v>183473.94</v>
      </c>
      <c r="AV665" s="3">
        <v>332668.59999999998</v>
      </c>
      <c r="AW665" s="3">
        <v>837303.3</v>
      </c>
      <c r="AX665" s="3">
        <v>1129084.98</v>
      </c>
      <c r="AY665" s="4">
        <v>0</v>
      </c>
      <c r="AZ665" s="4">
        <v>0</v>
      </c>
      <c r="BA665" s="3">
        <v>5065555.5199999996</v>
      </c>
      <c r="BB665" s="3">
        <v>5187036.67</v>
      </c>
      <c r="BC665" s="3">
        <v>903000.14</v>
      </c>
      <c r="BD665" s="3">
        <v>6309594.6100000003</v>
      </c>
      <c r="BE665" s="3">
        <v>540895.03</v>
      </c>
      <c r="BF665" s="3">
        <v>1191734.32</v>
      </c>
      <c r="BG665" s="3">
        <v>2831986.76</v>
      </c>
      <c r="BH665" s="3">
        <v>1922349.88</v>
      </c>
      <c r="BI665" s="3">
        <v>829270.66</v>
      </c>
      <c r="BJ665" s="3">
        <v>241760.64000000001</v>
      </c>
      <c r="BK665" s="3">
        <v>20142.419999999998</v>
      </c>
      <c r="BL665" s="3">
        <v>351674.75</v>
      </c>
      <c r="BM665" s="4">
        <v>0</v>
      </c>
      <c r="BN665" s="3">
        <v>18131307.75</v>
      </c>
      <c r="BO665" s="3">
        <v>987365.95</v>
      </c>
      <c r="BP665" s="3">
        <v>104312.66</v>
      </c>
      <c r="BQ665" s="3">
        <v>131073.09</v>
      </c>
      <c r="BR665" s="4">
        <v>0</v>
      </c>
      <c r="BS665" s="4">
        <v>0</v>
      </c>
      <c r="BT665" s="3">
        <v>1220794.3400000001</v>
      </c>
      <c r="BU665" s="4">
        <v>0</v>
      </c>
      <c r="BV665" s="3">
        <v>4836.0200000000004</v>
      </c>
      <c r="BW665" s="3">
        <v>22802.19</v>
      </c>
      <c r="BX665" s="4">
        <v>0</v>
      </c>
    </row>
    <row r="666" spans="1:76" x14ac:dyDescent="0.25">
      <c r="A666" s="2">
        <v>44834</v>
      </c>
      <c r="B666" t="s">
        <v>1325</v>
      </c>
      <c r="C666" t="s">
        <v>1326</v>
      </c>
      <c r="D666" s="4">
        <v>0</v>
      </c>
      <c r="E666" s="3">
        <v>8146423.0300000003</v>
      </c>
      <c r="F666" s="3">
        <v>303329.77</v>
      </c>
      <c r="G666" s="3">
        <v>4225352.99</v>
      </c>
      <c r="H666" s="3">
        <v>2058150.68</v>
      </c>
      <c r="I666" s="3">
        <v>1068204.48</v>
      </c>
      <c r="J666" s="3">
        <v>3062440.04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3">
        <v>1389352.62</v>
      </c>
      <c r="S666" s="4">
        <v>0</v>
      </c>
      <c r="T666" s="3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3">
        <v>48891.65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3">
        <v>13148.46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3">
        <v>13349</v>
      </c>
      <c r="AQ666" s="3">
        <v>3113.38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0</v>
      </c>
      <c r="BA666" s="4">
        <v>0</v>
      </c>
      <c r="BB666" s="4">
        <v>0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3">
        <v>34721.279999999999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0</v>
      </c>
      <c r="BW666" s="4">
        <v>0</v>
      </c>
      <c r="BX666" s="4">
        <v>0</v>
      </c>
    </row>
    <row r="667" spans="1:76" x14ac:dyDescent="0.25">
      <c r="A667" s="2">
        <v>44834</v>
      </c>
      <c r="B667" t="s">
        <v>1327</v>
      </c>
      <c r="C667" t="s">
        <v>1328</v>
      </c>
      <c r="D667" s="3">
        <v>1322222.22</v>
      </c>
      <c r="E667" s="3">
        <v>199999.97</v>
      </c>
      <c r="F667" s="3">
        <v>751600.83</v>
      </c>
      <c r="G667" s="3">
        <v>843455.22</v>
      </c>
      <c r="H667" s="4">
        <v>0</v>
      </c>
      <c r="I667" s="3">
        <v>16499.669999999998</v>
      </c>
      <c r="J667" s="3">
        <v>1139625.42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0</v>
      </c>
      <c r="BW667" s="4">
        <v>0</v>
      </c>
      <c r="BX667" s="4">
        <v>0</v>
      </c>
    </row>
    <row r="668" spans="1:76" x14ac:dyDescent="0.25">
      <c r="A668" s="2">
        <v>44834</v>
      </c>
      <c r="B668" t="s">
        <v>1329</v>
      </c>
      <c r="C668" t="s">
        <v>1330</v>
      </c>
      <c r="D668" s="4">
        <v>0</v>
      </c>
      <c r="E668" s="3">
        <v>351691.64</v>
      </c>
      <c r="F668" s="3">
        <v>86461.15</v>
      </c>
      <c r="G668" s="3">
        <v>169124.9</v>
      </c>
      <c r="H668" s="3">
        <v>567948.56000000006</v>
      </c>
      <c r="I668" s="3">
        <v>1500818.49</v>
      </c>
      <c r="J668" s="3">
        <v>667749.25</v>
      </c>
      <c r="K668" s="3">
        <v>30236.44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3">
        <v>43737.09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3">
        <v>1648.4</v>
      </c>
      <c r="AA668" s="4">
        <v>0</v>
      </c>
      <c r="AB668" s="3">
        <v>25215.96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3">
        <v>297500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3">
        <v>83359.28</v>
      </c>
      <c r="AQ668" s="3">
        <v>33845.46</v>
      </c>
      <c r="AR668" s="4">
        <v>0</v>
      </c>
      <c r="AS668" s="4">
        <v>0</v>
      </c>
      <c r="AT668" s="3">
        <v>9333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0</v>
      </c>
      <c r="BA668" s="4">
        <v>0</v>
      </c>
      <c r="BB668" s="4">
        <v>0</v>
      </c>
      <c r="BC668" s="4">
        <v>0</v>
      </c>
      <c r="BD668" s="4">
        <v>0</v>
      </c>
      <c r="BE668" s="3">
        <v>0</v>
      </c>
      <c r="BF668" s="3">
        <v>258648.4</v>
      </c>
      <c r="BG668" s="4">
        <v>0</v>
      </c>
      <c r="BH668" s="4">
        <v>0</v>
      </c>
      <c r="BI668" s="3">
        <v>3000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0</v>
      </c>
      <c r="BW668" s="4">
        <v>0</v>
      </c>
      <c r="BX668" s="4">
        <v>0</v>
      </c>
    </row>
    <row r="669" spans="1:76" x14ac:dyDescent="0.25">
      <c r="A669" s="2">
        <v>44834</v>
      </c>
      <c r="B669" t="s">
        <v>1331</v>
      </c>
      <c r="C669" t="s">
        <v>1332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3">
        <v>73241.09</v>
      </c>
      <c r="J669" s="3">
        <v>140129.88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</row>
    <row r="670" spans="1:76" x14ac:dyDescent="0.25">
      <c r="A670" s="2">
        <v>44834</v>
      </c>
      <c r="B670" t="s">
        <v>1333</v>
      </c>
      <c r="C670" t="s">
        <v>1334</v>
      </c>
      <c r="D670" s="4">
        <v>0</v>
      </c>
      <c r="E670" s="4">
        <v>0</v>
      </c>
      <c r="F670" s="4">
        <v>0</v>
      </c>
      <c r="G670" s="4">
        <v>0</v>
      </c>
      <c r="H670" s="3">
        <v>555293.76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3">
        <v>5916.46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3">
        <v>1319.06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0</v>
      </c>
      <c r="BW670" s="4">
        <v>0</v>
      </c>
      <c r="BX670" s="4">
        <v>0</v>
      </c>
    </row>
    <row r="671" spans="1:76" x14ac:dyDescent="0.25">
      <c r="A671" s="2">
        <v>44834</v>
      </c>
      <c r="B671" t="s">
        <v>1335</v>
      </c>
      <c r="C671" t="s">
        <v>1336</v>
      </c>
      <c r="D671" s="3">
        <v>32395.62</v>
      </c>
      <c r="E671" s="3">
        <v>28706.84</v>
      </c>
      <c r="F671" s="4">
        <v>0</v>
      </c>
      <c r="G671" s="4">
        <v>0</v>
      </c>
      <c r="H671" s="3">
        <v>694702.43</v>
      </c>
      <c r="I671" s="3">
        <v>83333</v>
      </c>
      <c r="J671" s="3">
        <v>1887.89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3">
        <v>14944.78</v>
      </c>
      <c r="BW671" s="4">
        <v>0</v>
      </c>
      <c r="BX671" s="4">
        <v>0</v>
      </c>
    </row>
    <row r="672" spans="1:76" x14ac:dyDescent="0.25">
      <c r="A672" s="2">
        <v>44834</v>
      </c>
      <c r="B672" t="s">
        <v>1337</v>
      </c>
      <c r="C672" t="s">
        <v>1338</v>
      </c>
      <c r="D672" s="3">
        <v>35880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3">
        <v>206454.82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</row>
    <row r="673" spans="1:76" x14ac:dyDescent="0.25">
      <c r="A673" s="2">
        <v>44834</v>
      </c>
      <c r="B673" t="s">
        <v>1339</v>
      </c>
      <c r="C673" t="s">
        <v>1340</v>
      </c>
      <c r="D673" s="3">
        <v>3431272</v>
      </c>
      <c r="E673" s="3">
        <v>0</v>
      </c>
      <c r="F673" s="3">
        <v>1083247.6499999999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3">
        <v>10067.51</v>
      </c>
      <c r="M673" s="3">
        <v>2648214.92</v>
      </c>
      <c r="N673" s="3">
        <v>351759</v>
      </c>
      <c r="O673" s="4">
        <v>0</v>
      </c>
      <c r="P673" s="3">
        <v>851538.6</v>
      </c>
      <c r="Q673" s="4">
        <v>0</v>
      </c>
      <c r="R673" s="4">
        <v>0</v>
      </c>
      <c r="S673" s="3">
        <v>59820.38</v>
      </c>
      <c r="T673" s="3">
        <v>242400</v>
      </c>
      <c r="U673" s="3">
        <v>2297197.19</v>
      </c>
      <c r="V673" s="3">
        <v>865453.51</v>
      </c>
      <c r="W673" s="4">
        <v>0</v>
      </c>
      <c r="X673" s="3">
        <v>111893.5</v>
      </c>
      <c r="Y673" s="3">
        <v>768101.25</v>
      </c>
      <c r="Z673" s="3">
        <v>58853.07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3">
        <v>127519.83</v>
      </c>
      <c r="AG673" s="3">
        <v>224371.94</v>
      </c>
      <c r="AH673" s="3">
        <v>48360</v>
      </c>
      <c r="AI673" s="3">
        <v>201422.42</v>
      </c>
      <c r="AJ673" s="3">
        <v>68415</v>
      </c>
      <c r="AK673" s="3">
        <v>367741.84</v>
      </c>
      <c r="AL673" s="3">
        <v>38816.28</v>
      </c>
      <c r="AM673" s="3">
        <v>571210.34</v>
      </c>
      <c r="AN673" s="3">
        <v>538306.88</v>
      </c>
      <c r="AO673" s="3">
        <v>555209.75</v>
      </c>
      <c r="AP673" s="3">
        <v>315803.33</v>
      </c>
      <c r="AQ673" s="3">
        <v>326378.74</v>
      </c>
      <c r="AR673" s="4">
        <v>0</v>
      </c>
      <c r="AS673" s="3">
        <v>10000</v>
      </c>
      <c r="AT673" s="3">
        <v>268816.40999999997</v>
      </c>
      <c r="AU673" s="4">
        <v>0</v>
      </c>
      <c r="AV673" s="3">
        <v>15119.8</v>
      </c>
      <c r="AW673" s="3">
        <v>33624.839999999997</v>
      </c>
      <c r="AX673" s="4">
        <v>0</v>
      </c>
      <c r="AY673" s="3">
        <v>926175.96</v>
      </c>
      <c r="AZ673" s="4">
        <v>0</v>
      </c>
      <c r="BA673" s="3">
        <v>929760.11970000004</v>
      </c>
      <c r="BB673" s="3">
        <v>1248247.19</v>
      </c>
      <c r="BC673" s="4">
        <v>0</v>
      </c>
      <c r="BD673" s="3">
        <v>1202187.92</v>
      </c>
      <c r="BE673" s="3">
        <v>126168.78</v>
      </c>
      <c r="BF673" s="3">
        <v>4479.92</v>
      </c>
      <c r="BG673" s="4">
        <v>0</v>
      </c>
      <c r="BH673" s="4">
        <v>0</v>
      </c>
      <c r="BI673" s="3">
        <v>31220.05</v>
      </c>
      <c r="BJ673" s="3">
        <v>92147.19</v>
      </c>
      <c r="BK673" s="3">
        <v>96810.89</v>
      </c>
      <c r="BL673" s="3">
        <v>197723.88</v>
      </c>
      <c r="BM673" s="4">
        <v>0</v>
      </c>
      <c r="BN673" s="3">
        <v>716287.2</v>
      </c>
      <c r="BO673" s="4">
        <v>0</v>
      </c>
      <c r="BP673" s="3">
        <v>8130</v>
      </c>
      <c r="BQ673" s="3">
        <v>798416</v>
      </c>
      <c r="BR673" s="4">
        <v>0</v>
      </c>
      <c r="BS673" s="4">
        <v>0</v>
      </c>
      <c r="BT673" s="4">
        <v>0</v>
      </c>
      <c r="BU673" s="4">
        <v>0</v>
      </c>
      <c r="BV673" s="4">
        <v>0</v>
      </c>
      <c r="BW673" s="4">
        <v>0</v>
      </c>
      <c r="BX673" s="4">
        <v>0</v>
      </c>
    </row>
    <row r="674" spans="1:76" x14ac:dyDescent="0.25">
      <c r="A674" s="2">
        <v>44834</v>
      </c>
      <c r="B674" t="s">
        <v>1341</v>
      </c>
      <c r="C674" t="s">
        <v>1342</v>
      </c>
      <c r="D674" s="3">
        <v>8918471.0600000005</v>
      </c>
      <c r="E674" s="3">
        <v>0</v>
      </c>
      <c r="F674" s="4">
        <v>0</v>
      </c>
      <c r="G674" s="3">
        <v>2592019.7200000002</v>
      </c>
      <c r="H674" s="4">
        <v>0</v>
      </c>
      <c r="I674" s="4">
        <v>0</v>
      </c>
      <c r="J674" s="4">
        <v>0</v>
      </c>
      <c r="K674" s="4">
        <v>0</v>
      </c>
      <c r="L674" s="3">
        <v>1393.26</v>
      </c>
      <c r="M674" s="3">
        <v>251603.67</v>
      </c>
      <c r="N674" s="3">
        <v>3031600</v>
      </c>
      <c r="O674" s="4">
        <v>0</v>
      </c>
      <c r="P674" s="3">
        <v>3983351.61</v>
      </c>
      <c r="Q674" s="4">
        <v>0</v>
      </c>
      <c r="R674" s="4">
        <v>0</v>
      </c>
      <c r="S674" s="3">
        <v>578419.02</v>
      </c>
      <c r="T674" s="4">
        <v>0</v>
      </c>
      <c r="U674" s="3">
        <v>4110294.58</v>
      </c>
      <c r="V674" s="3">
        <v>120970.56</v>
      </c>
      <c r="W674" s="4">
        <v>0</v>
      </c>
      <c r="X674" s="4">
        <v>0</v>
      </c>
      <c r="Y674" s="3">
        <v>447998.76</v>
      </c>
      <c r="Z674" s="3">
        <v>96677.56</v>
      </c>
      <c r="AA674" s="3">
        <v>694112.17</v>
      </c>
      <c r="AB674" s="4">
        <v>0</v>
      </c>
      <c r="AC674" s="3">
        <v>15933.16</v>
      </c>
      <c r="AD674" s="4">
        <v>0</v>
      </c>
      <c r="AE674" s="3">
        <v>2046626.22</v>
      </c>
      <c r="AF674" s="3">
        <v>174749</v>
      </c>
      <c r="AG674" s="3">
        <v>71862.710000000006</v>
      </c>
      <c r="AH674" s="3">
        <v>143649.32999999999</v>
      </c>
      <c r="AI674" s="3">
        <v>476571.66</v>
      </c>
      <c r="AJ674" s="3">
        <v>103443</v>
      </c>
      <c r="AK674" s="3">
        <v>40639.919999999998</v>
      </c>
      <c r="AL674" s="3">
        <v>142133.6</v>
      </c>
      <c r="AM674" s="3">
        <v>908691.58</v>
      </c>
      <c r="AN674" s="3">
        <v>38870</v>
      </c>
      <c r="AO674" s="3">
        <v>951059.8</v>
      </c>
      <c r="AP674" s="3">
        <v>227063.27</v>
      </c>
      <c r="AQ674" s="3">
        <v>1272841.3899999999</v>
      </c>
      <c r="AR674" s="4">
        <v>0</v>
      </c>
      <c r="AS674" s="3">
        <v>96506.55</v>
      </c>
      <c r="AT674" s="3">
        <v>133609.44</v>
      </c>
      <c r="AU674" s="3">
        <v>198719.8</v>
      </c>
      <c r="AV674" s="3">
        <v>149739.92000000001</v>
      </c>
      <c r="AW674" s="4">
        <v>0</v>
      </c>
      <c r="AX674" s="4">
        <v>0</v>
      </c>
      <c r="AY674" s="4">
        <v>0</v>
      </c>
      <c r="AZ674" s="4">
        <v>0</v>
      </c>
      <c r="BA674" s="3">
        <v>2428703.62</v>
      </c>
      <c r="BB674" s="4">
        <v>0</v>
      </c>
      <c r="BC674" s="3">
        <v>180024.61</v>
      </c>
      <c r="BD674" s="3">
        <v>357162.75</v>
      </c>
      <c r="BE674" s="4">
        <v>0</v>
      </c>
      <c r="BF674" s="3">
        <v>24831.88</v>
      </c>
      <c r="BG674" s="4">
        <v>0</v>
      </c>
      <c r="BH674" s="4">
        <v>0</v>
      </c>
      <c r="BI674" s="4">
        <v>0</v>
      </c>
      <c r="BJ674" s="4">
        <v>0</v>
      </c>
      <c r="BK674" s="3">
        <v>567928</v>
      </c>
      <c r="BL674" s="3">
        <v>746714.28</v>
      </c>
      <c r="BM674" s="4">
        <v>0</v>
      </c>
      <c r="BN674" s="3">
        <v>2022488.28</v>
      </c>
      <c r="BO674" s="4">
        <v>0</v>
      </c>
      <c r="BP674" s="3">
        <v>23715.84</v>
      </c>
      <c r="BQ674" s="3">
        <v>174039.39</v>
      </c>
      <c r="BR674" s="4">
        <v>0</v>
      </c>
      <c r="BS674" s="4">
        <v>0</v>
      </c>
      <c r="BT674" s="3">
        <v>70189.56</v>
      </c>
      <c r="BU674" s="3">
        <v>683256</v>
      </c>
      <c r="BV674" s="4">
        <v>0</v>
      </c>
      <c r="BW674" s="3">
        <v>175483.97</v>
      </c>
      <c r="BX674" s="4">
        <v>0</v>
      </c>
    </row>
    <row r="675" spans="1:76" x14ac:dyDescent="0.25">
      <c r="A675" s="2">
        <v>44834</v>
      </c>
      <c r="B675" t="s">
        <v>1343</v>
      </c>
      <c r="C675" t="s">
        <v>1344</v>
      </c>
      <c r="D675" s="3">
        <v>4835979.16</v>
      </c>
      <c r="E675" s="3">
        <v>0</v>
      </c>
      <c r="F675" s="4">
        <v>0</v>
      </c>
      <c r="G675" s="3">
        <v>1473737.55</v>
      </c>
      <c r="H675" s="3">
        <v>2345753.64</v>
      </c>
      <c r="I675" s="3">
        <v>8599.9599999999991</v>
      </c>
      <c r="J675" s="4">
        <v>0</v>
      </c>
      <c r="K675" s="3">
        <v>6415069.2000000002</v>
      </c>
      <c r="L675" s="3">
        <v>334152.13</v>
      </c>
      <c r="M675" s="3">
        <v>48099.9</v>
      </c>
      <c r="N675" s="3">
        <v>63196</v>
      </c>
      <c r="O675" s="3">
        <v>19600</v>
      </c>
      <c r="P675" s="3">
        <v>17199.96</v>
      </c>
      <c r="Q675" s="4">
        <v>0</v>
      </c>
      <c r="R675" s="3">
        <v>16904789.039999999</v>
      </c>
      <c r="S675" s="3">
        <v>108217.78</v>
      </c>
      <c r="T675" s="3">
        <v>2710497.49</v>
      </c>
      <c r="U675" s="4">
        <v>0</v>
      </c>
      <c r="V675" s="3">
        <v>3722932.02</v>
      </c>
      <c r="W675" s="4">
        <v>0</v>
      </c>
      <c r="X675" s="3">
        <v>49126.809699999998</v>
      </c>
      <c r="Y675" s="4">
        <v>0</v>
      </c>
      <c r="Z675" s="4">
        <v>0</v>
      </c>
      <c r="AA675" s="3">
        <v>906856.99</v>
      </c>
      <c r="AB675" s="3">
        <v>2214467.67</v>
      </c>
      <c r="AC675" s="3">
        <v>134400.94</v>
      </c>
      <c r="AD675" s="4">
        <v>0</v>
      </c>
      <c r="AE675" s="3">
        <v>244397.28</v>
      </c>
      <c r="AF675" s="3">
        <v>50000.04</v>
      </c>
      <c r="AG675" s="3">
        <v>72367.75</v>
      </c>
      <c r="AH675" s="3">
        <v>180273.34</v>
      </c>
      <c r="AI675" s="3">
        <v>205462.02</v>
      </c>
      <c r="AJ675" s="3">
        <v>352381.12</v>
      </c>
      <c r="AK675" s="3">
        <v>15999.96</v>
      </c>
      <c r="AL675" s="3">
        <v>812807.4</v>
      </c>
      <c r="AM675" s="3">
        <v>226991.39</v>
      </c>
      <c r="AN675" s="3">
        <v>90752</v>
      </c>
      <c r="AO675" s="4">
        <v>0</v>
      </c>
      <c r="AP675" s="3">
        <v>97363.8</v>
      </c>
      <c r="AQ675" s="3">
        <v>209294.07999999999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3">
        <v>716200.87</v>
      </c>
      <c r="AX675" s="3">
        <v>162385.51</v>
      </c>
      <c r="AY675" s="3">
        <v>4822116.3600000003</v>
      </c>
      <c r="AZ675" s="4">
        <v>0</v>
      </c>
      <c r="BA675" s="3">
        <v>238129.44</v>
      </c>
      <c r="BB675" s="3">
        <v>471754.78</v>
      </c>
      <c r="BC675" s="3">
        <v>96733</v>
      </c>
      <c r="BD675" s="3">
        <v>3915875.3</v>
      </c>
      <c r="BE675" s="3">
        <v>605917.52</v>
      </c>
      <c r="BF675" s="3">
        <v>49899.9</v>
      </c>
      <c r="BG675" s="3">
        <v>26253.23</v>
      </c>
      <c r="BH675" s="3">
        <v>1031823.41</v>
      </c>
      <c r="BI675" s="3">
        <v>163275.69</v>
      </c>
      <c r="BJ675" s="3">
        <v>188647.48</v>
      </c>
      <c r="BK675" s="3">
        <v>71810.98</v>
      </c>
      <c r="BL675" s="3">
        <v>191885.04</v>
      </c>
      <c r="BM675" s="3">
        <v>146691.98000000001</v>
      </c>
      <c r="BN675" s="3">
        <v>79340.039999999994</v>
      </c>
      <c r="BO675" s="3">
        <v>109032.48</v>
      </c>
      <c r="BP675" s="3">
        <v>68604.67</v>
      </c>
      <c r="BQ675" s="3">
        <v>968639.67</v>
      </c>
      <c r="BR675" s="3">
        <v>739089.48</v>
      </c>
      <c r="BS675" s="4">
        <v>0</v>
      </c>
      <c r="BT675" s="3">
        <v>34482.85</v>
      </c>
      <c r="BU675" s="3">
        <v>1621682.1</v>
      </c>
      <c r="BV675" s="3">
        <v>43597.86</v>
      </c>
      <c r="BW675" s="3">
        <v>77315.12</v>
      </c>
      <c r="BX675" s="3">
        <v>112644.92</v>
      </c>
    </row>
    <row r="676" spans="1:76" x14ac:dyDescent="0.25">
      <c r="A676" s="2">
        <v>44834</v>
      </c>
      <c r="B676" t="s">
        <v>1345</v>
      </c>
      <c r="C676" t="s">
        <v>1346</v>
      </c>
      <c r="D676" s="4">
        <v>0</v>
      </c>
      <c r="E676" s="3">
        <v>0</v>
      </c>
      <c r="F676" s="4">
        <v>0</v>
      </c>
      <c r="G676" s="3">
        <v>348090.36</v>
      </c>
      <c r="H676" s="3">
        <v>19779.82</v>
      </c>
      <c r="I676" s="4">
        <v>0</v>
      </c>
      <c r="J676" s="4">
        <v>0</v>
      </c>
      <c r="K676" s="3">
        <v>665783.94999999995</v>
      </c>
      <c r="L676" s="3">
        <v>807085.66</v>
      </c>
      <c r="M676" s="3">
        <v>435316.57</v>
      </c>
      <c r="N676" s="3">
        <v>163067</v>
      </c>
      <c r="O676" s="3">
        <v>46126.68</v>
      </c>
      <c r="P676" s="4">
        <v>0</v>
      </c>
      <c r="Q676" s="4">
        <v>0</v>
      </c>
      <c r="R676" s="3">
        <v>2584042.6800000002</v>
      </c>
      <c r="S676" s="3">
        <v>19722.39</v>
      </c>
      <c r="T676" s="4">
        <v>0</v>
      </c>
      <c r="U676" s="4">
        <v>0</v>
      </c>
      <c r="V676" s="3">
        <v>145346.71</v>
      </c>
      <c r="W676" s="4">
        <v>0</v>
      </c>
      <c r="X676" s="3">
        <v>9955.66</v>
      </c>
      <c r="Y676" s="4">
        <v>0</v>
      </c>
      <c r="Z676" s="4">
        <v>0</v>
      </c>
      <c r="AA676" s="3">
        <v>1164022.58</v>
      </c>
      <c r="AB676" s="3">
        <v>177252.3</v>
      </c>
      <c r="AC676" s="3">
        <v>60859.13</v>
      </c>
      <c r="AD676" s="4">
        <v>0</v>
      </c>
      <c r="AE676" s="3">
        <v>98372.26</v>
      </c>
      <c r="AF676" s="3">
        <v>60533.36</v>
      </c>
      <c r="AG676" s="3">
        <v>32557.25</v>
      </c>
      <c r="AH676" s="3">
        <v>480614.33</v>
      </c>
      <c r="AI676" s="3">
        <v>49295.16</v>
      </c>
      <c r="AJ676" s="3">
        <v>162343.59</v>
      </c>
      <c r="AK676" s="3">
        <v>316854.14</v>
      </c>
      <c r="AL676" s="3">
        <v>668248.77</v>
      </c>
      <c r="AM676" s="3">
        <v>53565.74</v>
      </c>
      <c r="AN676" s="3">
        <v>227278.2</v>
      </c>
      <c r="AO676" s="3">
        <v>418920.6</v>
      </c>
      <c r="AP676" s="3">
        <v>35764.379999999997</v>
      </c>
      <c r="AQ676" s="3">
        <v>15151.86</v>
      </c>
      <c r="AR676" s="4">
        <v>0</v>
      </c>
      <c r="AS676" s="3">
        <v>253888.3</v>
      </c>
      <c r="AT676" s="4">
        <v>0</v>
      </c>
      <c r="AU676" s="3">
        <v>37058.33</v>
      </c>
      <c r="AV676" s="3">
        <v>20422.330000000002</v>
      </c>
      <c r="AW676" s="3">
        <v>343091.65</v>
      </c>
      <c r="AX676" s="4">
        <v>0</v>
      </c>
      <c r="AY676" s="4">
        <v>0</v>
      </c>
      <c r="AZ676" s="4">
        <v>0</v>
      </c>
      <c r="BA676" s="3">
        <v>878747.51</v>
      </c>
      <c r="BB676" s="3">
        <v>385306.6</v>
      </c>
      <c r="BC676" s="3">
        <v>53317.06</v>
      </c>
      <c r="BD676" s="3">
        <v>555076.53</v>
      </c>
      <c r="BE676" s="3">
        <v>241292.81</v>
      </c>
      <c r="BF676" s="4">
        <v>0</v>
      </c>
      <c r="BG676" s="4">
        <v>0</v>
      </c>
      <c r="BH676" s="3">
        <v>459805.06</v>
      </c>
      <c r="BI676" s="3">
        <v>16199.8</v>
      </c>
      <c r="BJ676" s="3">
        <v>456395.02</v>
      </c>
      <c r="BK676" s="3">
        <v>16735.96</v>
      </c>
      <c r="BL676" s="3">
        <v>158385</v>
      </c>
      <c r="BM676" s="3">
        <v>148255.39000000001</v>
      </c>
      <c r="BN676" s="3">
        <v>56963.519999999997</v>
      </c>
      <c r="BO676" s="3">
        <v>62910.12</v>
      </c>
      <c r="BP676" s="4">
        <v>0</v>
      </c>
      <c r="BQ676" s="3">
        <v>189620.28</v>
      </c>
      <c r="BR676" s="3">
        <v>352228.92</v>
      </c>
      <c r="BS676" s="4">
        <v>0</v>
      </c>
      <c r="BT676" s="4">
        <v>0</v>
      </c>
      <c r="BU676" s="3">
        <v>94129.66</v>
      </c>
      <c r="BV676" s="3">
        <v>232451.48</v>
      </c>
      <c r="BW676" s="3">
        <v>115420.01</v>
      </c>
      <c r="BX676" s="4">
        <v>0</v>
      </c>
    </row>
    <row r="677" spans="1:76" x14ac:dyDescent="0.25">
      <c r="A677" s="2">
        <v>44834</v>
      </c>
      <c r="B677" t="s">
        <v>1347</v>
      </c>
      <c r="C677" t="s">
        <v>1348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>
        <v>39200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3">
        <v>234278.67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3">
        <v>69466.600000000006</v>
      </c>
      <c r="AR677" s="4">
        <v>0</v>
      </c>
      <c r="AS677" s="3">
        <v>4534.24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3">
        <v>228419.33</v>
      </c>
      <c r="BC677" s="4">
        <v>0</v>
      </c>
      <c r="BD677" s="3">
        <v>79960.960000000006</v>
      </c>
      <c r="BE677" s="3">
        <v>137140.4</v>
      </c>
      <c r="BF677" s="4">
        <v>0</v>
      </c>
      <c r="BG677" s="3">
        <v>108324.26</v>
      </c>
      <c r="BH677" s="3">
        <v>9843.76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3">
        <v>2240.7399999999998</v>
      </c>
      <c r="BV677" s="4">
        <v>0</v>
      </c>
      <c r="BW677" s="3">
        <v>285.33</v>
      </c>
      <c r="BX677" s="4">
        <v>0</v>
      </c>
    </row>
    <row r="678" spans="1:76" x14ac:dyDescent="0.25">
      <c r="A678" s="2">
        <v>44834</v>
      </c>
      <c r="B678" t="s">
        <v>1349</v>
      </c>
      <c r="C678" t="s">
        <v>1350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3">
        <v>196999.86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3">
        <v>203640.76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3">
        <v>104965.03</v>
      </c>
      <c r="AF678" s="4">
        <v>0</v>
      </c>
      <c r="AG678" s="4">
        <v>0</v>
      </c>
      <c r="AH678" s="3">
        <v>37255.4</v>
      </c>
      <c r="AI678" s="4">
        <v>0</v>
      </c>
      <c r="AJ678" s="3">
        <v>190117.08</v>
      </c>
      <c r="AK678" s="3">
        <v>5572.42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3">
        <v>15650.82</v>
      </c>
      <c r="AT678" s="3">
        <v>200676.81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3">
        <v>30816</v>
      </c>
      <c r="BC678" s="3">
        <v>41194.46</v>
      </c>
      <c r="BD678" s="3">
        <v>15965.99</v>
      </c>
      <c r="BE678" s="3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21399.599999999999</v>
      </c>
      <c r="BN678" s="3">
        <v>59499.96</v>
      </c>
      <c r="BO678" s="4">
        <v>0</v>
      </c>
      <c r="BP678" s="4">
        <v>0</v>
      </c>
      <c r="BQ678" s="3">
        <v>358000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3">
        <v>10331.27</v>
      </c>
      <c r="BX678" s="4">
        <v>0</v>
      </c>
    </row>
    <row r="679" spans="1:76" x14ac:dyDescent="0.25">
      <c r="A679" s="2">
        <v>44834</v>
      </c>
      <c r="B679" t="s">
        <v>1351</v>
      </c>
      <c r="C679" t="s">
        <v>1352</v>
      </c>
      <c r="D679" s="3">
        <v>117443.2</v>
      </c>
      <c r="E679" s="4">
        <v>0</v>
      </c>
      <c r="F679" s="4">
        <v>0</v>
      </c>
      <c r="G679" s="3">
        <v>33609.93</v>
      </c>
      <c r="H679" s="4">
        <v>0</v>
      </c>
      <c r="I679" s="4">
        <v>0</v>
      </c>
      <c r="J679" s="4">
        <v>0</v>
      </c>
      <c r="K679" s="4">
        <v>0</v>
      </c>
      <c r="L679" s="3">
        <v>71069.070000000007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3">
        <v>241717.99</v>
      </c>
      <c r="W679" s="4">
        <v>0</v>
      </c>
      <c r="X679" s="4">
        <v>0</v>
      </c>
      <c r="Y679" s="4">
        <v>0</v>
      </c>
      <c r="Z679" s="4">
        <v>0</v>
      </c>
      <c r="AA679" s="3">
        <v>11056.6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3">
        <v>85486.399999999994</v>
      </c>
      <c r="AL679" s="3">
        <v>18923.07</v>
      </c>
      <c r="AM679" s="4">
        <v>0</v>
      </c>
      <c r="AN679" s="4">
        <v>0</v>
      </c>
      <c r="AO679" s="4">
        <v>0</v>
      </c>
      <c r="AP679" s="3">
        <v>79024.649999999994</v>
      </c>
      <c r="AQ679" s="4">
        <v>0</v>
      </c>
      <c r="AR679" s="3">
        <v>121532.72</v>
      </c>
      <c r="AS679" s="3">
        <v>35712.69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3">
        <v>84853.71</v>
      </c>
      <c r="BB679" s="3">
        <v>260766.98</v>
      </c>
      <c r="BC679" s="4">
        <v>0</v>
      </c>
      <c r="BD679" s="3">
        <v>140973.82</v>
      </c>
      <c r="BE679" s="3">
        <v>26707.23</v>
      </c>
      <c r="BF679" s="4">
        <v>0</v>
      </c>
      <c r="BG679" s="4">
        <v>0</v>
      </c>
      <c r="BH679" s="4">
        <v>0</v>
      </c>
      <c r="BI679" s="3">
        <v>1</v>
      </c>
      <c r="BJ679" s="4">
        <v>0</v>
      </c>
      <c r="BK679" s="4">
        <v>0</v>
      </c>
      <c r="BL679" s="3">
        <v>105754.8</v>
      </c>
      <c r="BM679" s="3">
        <v>155766.20000000001</v>
      </c>
      <c r="BN679" s="3">
        <v>33419.879999999997</v>
      </c>
      <c r="BO679" s="4">
        <v>0</v>
      </c>
      <c r="BP679" s="3">
        <v>42533.3</v>
      </c>
      <c r="BQ679" s="4">
        <v>0</v>
      </c>
      <c r="BR679" s="4">
        <v>0</v>
      </c>
      <c r="BS679" s="4">
        <v>0</v>
      </c>
      <c r="BT679" s="4">
        <v>0</v>
      </c>
      <c r="BU679" s="3">
        <v>266666.67</v>
      </c>
      <c r="BV679" s="4">
        <v>0</v>
      </c>
      <c r="BW679" s="3">
        <v>15333.27</v>
      </c>
      <c r="BX679" s="4">
        <v>0</v>
      </c>
    </row>
    <row r="680" spans="1:76" x14ac:dyDescent="0.25">
      <c r="A680" s="2">
        <v>44834</v>
      </c>
      <c r="B680" t="s">
        <v>1353</v>
      </c>
      <c r="C680" t="s">
        <v>1354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3">
        <v>7346.56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3">
        <v>8703.39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3">
        <v>67292.100000000006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</row>
    <row r="681" spans="1:76" x14ac:dyDescent="0.25">
      <c r="A681" s="2">
        <v>44834</v>
      </c>
      <c r="B681" t="s">
        <v>1355</v>
      </c>
      <c r="C681" t="s">
        <v>1356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3">
        <v>28357.48</v>
      </c>
      <c r="M681" s="3">
        <v>93712.8</v>
      </c>
      <c r="N681" s="3">
        <v>362550</v>
      </c>
      <c r="O681" s="4">
        <v>0</v>
      </c>
      <c r="P681" s="4">
        <v>0</v>
      </c>
      <c r="Q681" s="4">
        <v>0</v>
      </c>
      <c r="R681" s="4">
        <v>0</v>
      </c>
      <c r="S681" s="3">
        <v>4659.8500000000004</v>
      </c>
      <c r="T681" s="4">
        <v>0</v>
      </c>
      <c r="U681" s="3">
        <v>112000</v>
      </c>
      <c r="V681" s="4">
        <v>0</v>
      </c>
      <c r="W681" s="4">
        <v>0</v>
      </c>
      <c r="X681" s="4">
        <v>0</v>
      </c>
      <c r="Y681" s="3">
        <v>271633.32</v>
      </c>
      <c r="Z681" s="4">
        <v>0</v>
      </c>
      <c r="AA681" s="3">
        <v>226233.2</v>
      </c>
      <c r="AB681" s="3">
        <v>34202.25</v>
      </c>
      <c r="AC681" s="4">
        <v>0</v>
      </c>
      <c r="AD681" s="4">
        <v>0</v>
      </c>
      <c r="AE681" s="4">
        <v>0</v>
      </c>
      <c r="AF681" s="3">
        <v>567000</v>
      </c>
      <c r="AG681" s="4">
        <v>0</v>
      </c>
      <c r="AH681" s="4">
        <v>0</v>
      </c>
      <c r="AI681" s="3">
        <v>224337.36</v>
      </c>
      <c r="AJ681" s="3">
        <v>99829.16</v>
      </c>
      <c r="AK681" s="4">
        <v>0</v>
      </c>
      <c r="AL681" s="3">
        <v>127966.8</v>
      </c>
      <c r="AM681" s="4">
        <v>0</v>
      </c>
      <c r="AN681" s="3">
        <v>79140.33</v>
      </c>
      <c r="AO681" s="3">
        <v>147840</v>
      </c>
      <c r="AP681" s="3">
        <v>116759.83</v>
      </c>
      <c r="AQ681" s="3">
        <v>44834.9</v>
      </c>
      <c r="AR681" s="4">
        <v>0</v>
      </c>
      <c r="AS681" s="3">
        <v>4799.93</v>
      </c>
      <c r="AT681" s="3">
        <v>141159.79999999999</v>
      </c>
      <c r="AU681" s="4">
        <v>0</v>
      </c>
      <c r="AV681" s="4">
        <v>0</v>
      </c>
      <c r="AW681" s="4">
        <v>0</v>
      </c>
      <c r="AX681" s="3">
        <v>6535.09</v>
      </c>
      <c r="AY681" s="4">
        <v>0</v>
      </c>
      <c r="AZ681" s="4">
        <v>0</v>
      </c>
      <c r="BA681" s="3">
        <v>61691.68</v>
      </c>
      <c r="BB681" s="3">
        <v>36740</v>
      </c>
      <c r="BC681" s="3">
        <v>15887.08</v>
      </c>
      <c r="BD681" s="3">
        <v>130143.91</v>
      </c>
      <c r="BE681" s="4">
        <v>0</v>
      </c>
      <c r="BF681" s="4">
        <v>0</v>
      </c>
      <c r="BG681" s="3">
        <v>7646.6</v>
      </c>
      <c r="BH681" s="3">
        <v>143089.81</v>
      </c>
      <c r="BI681" s="3">
        <v>2</v>
      </c>
      <c r="BJ681" s="4">
        <v>0</v>
      </c>
      <c r="BK681" s="3">
        <v>73815.839999999997</v>
      </c>
      <c r="BL681" s="4">
        <v>0</v>
      </c>
      <c r="BM681" s="3">
        <v>447987.41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3">
        <v>75800</v>
      </c>
      <c r="BV681" s="4">
        <v>0</v>
      </c>
      <c r="BW681" s="3">
        <v>13041.06</v>
      </c>
      <c r="BX681" s="4">
        <v>0</v>
      </c>
    </row>
    <row r="682" spans="1:76" x14ac:dyDescent="0.25">
      <c r="A682" s="2">
        <v>44834</v>
      </c>
      <c r="B682" t="s">
        <v>1357</v>
      </c>
      <c r="C682" t="s">
        <v>1358</v>
      </c>
      <c r="D682" s="3">
        <v>8467501.6999999993</v>
      </c>
      <c r="E682" s="3">
        <v>2350646.36</v>
      </c>
      <c r="F682" s="3">
        <v>8239721.0700000003</v>
      </c>
      <c r="G682" s="3">
        <v>920457.13</v>
      </c>
      <c r="H682" s="3">
        <v>1464151.72</v>
      </c>
      <c r="I682" s="3">
        <v>7066.33</v>
      </c>
      <c r="J682" s="4">
        <v>0</v>
      </c>
      <c r="K682" s="3">
        <v>2469553.04</v>
      </c>
      <c r="L682" s="3">
        <v>410063.5</v>
      </c>
      <c r="M682" s="3">
        <v>1132326.21</v>
      </c>
      <c r="N682" s="3">
        <v>476012</v>
      </c>
      <c r="O682" s="3">
        <v>943565.51</v>
      </c>
      <c r="P682" s="3">
        <v>868381.15</v>
      </c>
      <c r="Q682" s="3">
        <v>241245.82</v>
      </c>
      <c r="R682" s="3">
        <v>487568.52</v>
      </c>
      <c r="S682" s="3">
        <v>318614.40000000002</v>
      </c>
      <c r="T682" s="3">
        <v>1048372.59</v>
      </c>
      <c r="U682" s="3">
        <v>849903.87</v>
      </c>
      <c r="V682" s="3">
        <v>5257982.32</v>
      </c>
      <c r="W682" s="3">
        <v>122886.22</v>
      </c>
      <c r="X682" s="3">
        <v>527530.80000000005</v>
      </c>
      <c r="Y682" s="3">
        <v>258924.88</v>
      </c>
      <c r="Z682" s="3">
        <v>1092328.7</v>
      </c>
      <c r="AA682" s="3">
        <v>208922.16</v>
      </c>
      <c r="AB682" s="3">
        <v>1709281.65</v>
      </c>
      <c r="AC682" s="3">
        <v>330966.89</v>
      </c>
      <c r="AD682" s="4">
        <v>0</v>
      </c>
      <c r="AE682" s="3">
        <v>282438.88</v>
      </c>
      <c r="AF682" s="3">
        <v>573778.71</v>
      </c>
      <c r="AG682" s="3">
        <v>552653.18000000005</v>
      </c>
      <c r="AH682" s="3">
        <v>185197.01</v>
      </c>
      <c r="AI682" s="3">
        <v>98196.9</v>
      </c>
      <c r="AJ682" s="3">
        <v>151004.56</v>
      </c>
      <c r="AK682" s="3">
        <v>202200.61</v>
      </c>
      <c r="AL682" s="3">
        <v>467807.66</v>
      </c>
      <c r="AM682" s="3">
        <v>229240.81</v>
      </c>
      <c r="AN682" s="3">
        <v>336150.33</v>
      </c>
      <c r="AO682" s="3">
        <v>177597.01</v>
      </c>
      <c r="AP682" s="3">
        <v>445756.7</v>
      </c>
      <c r="AQ682" s="3">
        <v>337166.96</v>
      </c>
      <c r="AR682" s="3">
        <v>392484.92</v>
      </c>
      <c r="AS682" s="3">
        <v>643826.53</v>
      </c>
      <c r="AT682" s="3">
        <v>437996.7</v>
      </c>
      <c r="AU682" s="3">
        <v>141941.39000000001</v>
      </c>
      <c r="AV682" s="3">
        <v>85249.55</v>
      </c>
      <c r="AW682" s="3">
        <v>374521.14</v>
      </c>
      <c r="AX682" s="3">
        <v>484008.87</v>
      </c>
      <c r="AY682" s="3">
        <v>74809.8</v>
      </c>
      <c r="AZ682" s="4">
        <v>0</v>
      </c>
      <c r="BA682" s="3">
        <v>719707.87990000006</v>
      </c>
      <c r="BB682" s="3">
        <v>331368.06</v>
      </c>
      <c r="BC682" s="3">
        <v>557598.93000000005</v>
      </c>
      <c r="BD682" s="3">
        <v>723838.97</v>
      </c>
      <c r="BE682" s="3">
        <v>127314.88</v>
      </c>
      <c r="BF682" s="3">
        <v>132924.71</v>
      </c>
      <c r="BG682" s="3">
        <v>381966.41</v>
      </c>
      <c r="BH682" s="3">
        <v>518473.45</v>
      </c>
      <c r="BI682" s="3">
        <v>257573.63</v>
      </c>
      <c r="BJ682" s="3">
        <v>297254.59000000003</v>
      </c>
      <c r="BK682" s="3">
        <v>420803.23</v>
      </c>
      <c r="BL682" s="3">
        <v>404525.82</v>
      </c>
      <c r="BM682" s="3">
        <v>1033981.93</v>
      </c>
      <c r="BN682" s="3">
        <v>1433228.65</v>
      </c>
      <c r="BO682" s="3">
        <v>103442.82</v>
      </c>
      <c r="BP682" s="3">
        <v>122880.75</v>
      </c>
      <c r="BQ682" s="3">
        <v>149863.79</v>
      </c>
      <c r="BR682" s="3">
        <v>19244.28</v>
      </c>
      <c r="BS682" s="3">
        <v>120292.44</v>
      </c>
      <c r="BT682" s="3">
        <v>564089.43000000005</v>
      </c>
      <c r="BU682" s="3">
        <v>447574.37</v>
      </c>
      <c r="BV682" s="3">
        <v>1243832.78</v>
      </c>
      <c r="BW682" s="3">
        <v>535294.68999999994</v>
      </c>
      <c r="BX682" s="3">
        <v>173568.24</v>
      </c>
    </row>
    <row r="683" spans="1:76" x14ac:dyDescent="0.25">
      <c r="A683" s="2">
        <v>44834</v>
      </c>
      <c r="B683" t="s">
        <v>1359</v>
      </c>
      <c r="C683" t="s">
        <v>1360</v>
      </c>
      <c r="D683" s="3">
        <v>2844573.67</v>
      </c>
      <c r="E683" s="3">
        <v>0</v>
      </c>
      <c r="F683" s="3">
        <v>6181789.7999999998</v>
      </c>
      <c r="G683" s="4">
        <v>0</v>
      </c>
      <c r="H683" s="4">
        <v>0</v>
      </c>
      <c r="I683" s="4">
        <v>0</v>
      </c>
      <c r="J683" s="4">
        <v>0</v>
      </c>
      <c r="K683" s="3">
        <v>633060</v>
      </c>
      <c r="L683" s="3">
        <v>791963.83</v>
      </c>
      <c r="M683" s="3">
        <v>593501.24</v>
      </c>
      <c r="N683" s="3">
        <v>611591</v>
      </c>
      <c r="O683" s="3">
        <v>375065.77</v>
      </c>
      <c r="P683" s="3">
        <v>1695821.58</v>
      </c>
      <c r="Q683" s="3">
        <v>572649.99</v>
      </c>
      <c r="R683" s="3">
        <v>1026899.64</v>
      </c>
      <c r="S683" s="3">
        <v>592399.6</v>
      </c>
      <c r="T683" s="3">
        <v>941873.33</v>
      </c>
      <c r="U683" s="3">
        <v>759307.33</v>
      </c>
      <c r="V683" s="3">
        <v>1544317.85</v>
      </c>
      <c r="W683" s="3">
        <v>16355.07</v>
      </c>
      <c r="X683" s="3">
        <v>1378716.94</v>
      </c>
      <c r="Y683" s="3">
        <v>973954.33</v>
      </c>
      <c r="Z683" s="3">
        <v>1266539.43</v>
      </c>
      <c r="AA683" s="3">
        <v>1133330.3600000001</v>
      </c>
      <c r="AB683" s="3">
        <v>542652.76</v>
      </c>
      <c r="AC683" s="3">
        <v>1281132.03</v>
      </c>
      <c r="AD683" s="3">
        <v>1369774.32</v>
      </c>
      <c r="AE683" s="3">
        <v>1332526.9099999999</v>
      </c>
      <c r="AF683" s="3">
        <v>858285.72</v>
      </c>
      <c r="AG683" s="3">
        <v>280769.82</v>
      </c>
      <c r="AH683" s="3">
        <v>515499</v>
      </c>
      <c r="AI683" s="3">
        <v>75</v>
      </c>
      <c r="AJ683" s="3">
        <v>79170.5</v>
      </c>
      <c r="AK683" s="3">
        <v>808842.15</v>
      </c>
      <c r="AL683" s="3">
        <v>951296.55</v>
      </c>
      <c r="AM683" s="3">
        <v>645475.71</v>
      </c>
      <c r="AN683" s="3">
        <v>594821.67000000004</v>
      </c>
      <c r="AO683" s="3">
        <v>424800.04</v>
      </c>
      <c r="AP683" s="3">
        <v>590004.27</v>
      </c>
      <c r="AQ683" s="3">
        <v>434799.6</v>
      </c>
      <c r="AR683" s="3">
        <v>294702.2</v>
      </c>
      <c r="AS683" s="3">
        <v>410599.6</v>
      </c>
      <c r="AT683" s="3">
        <v>270799.8</v>
      </c>
      <c r="AU683" s="3">
        <v>257445.29</v>
      </c>
      <c r="AV683" s="4">
        <v>0</v>
      </c>
      <c r="AW683" s="3">
        <v>505446.86</v>
      </c>
      <c r="AX683" s="3">
        <v>590015.80000000005</v>
      </c>
      <c r="AY683" s="3">
        <v>256857.12</v>
      </c>
      <c r="AZ683" s="4">
        <v>0</v>
      </c>
      <c r="BA683" s="3">
        <v>3371831.33</v>
      </c>
      <c r="BB683" s="3">
        <v>724218.53</v>
      </c>
      <c r="BC683" s="3">
        <v>756334.96</v>
      </c>
      <c r="BD683" s="3">
        <v>1297251.71</v>
      </c>
      <c r="BE683" s="3">
        <v>147260.07999999999</v>
      </c>
      <c r="BF683" s="3">
        <v>12133.7</v>
      </c>
      <c r="BG683" s="3">
        <v>183924.91</v>
      </c>
      <c r="BH683" s="3">
        <v>251599.8</v>
      </c>
      <c r="BI683" s="4">
        <v>0</v>
      </c>
      <c r="BJ683" s="4">
        <v>0</v>
      </c>
      <c r="BK683" s="3">
        <v>313799.59999999998</v>
      </c>
      <c r="BL683" s="3">
        <v>443399.6</v>
      </c>
      <c r="BM683" s="3">
        <v>1104596.57</v>
      </c>
      <c r="BN683" s="3">
        <v>544399.92000000004</v>
      </c>
      <c r="BO683" s="3">
        <v>12668.04</v>
      </c>
      <c r="BP683" s="3">
        <v>62236.639999999999</v>
      </c>
      <c r="BQ683" s="3">
        <v>434800</v>
      </c>
      <c r="BR683" s="3">
        <v>283942.8</v>
      </c>
      <c r="BS683" s="3">
        <v>1539762.36</v>
      </c>
      <c r="BT683" s="3">
        <v>754800.53</v>
      </c>
      <c r="BU683" s="3">
        <v>668588.41</v>
      </c>
      <c r="BV683" s="3">
        <v>638322.29</v>
      </c>
      <c r="BW683" s="3">
        <v>482588.2</v>
      </c>
      <c r="BX683" s="3">
        <v>136964.35999999999</v>
      </c>
    </row>
    <row r="684" spans="1:76" x14ac:dyDescent="0.25">
      <c r="A684" s="2">
        <v>44834</v>
      </c>
      <c r="B684" t="s">
        <v>1361</v>
      </c>
      <c r="C684" t="s">
        <v>1362</v>
      </c>
      <c r="D684" s="3">
        <v>2988262.06</v>
      </c>
      <c r="E684" s="3">
        <v>206058.02</v>
      </c>
      <c r="F684" s="3">
        <v>2854184.79</v>
      </c>
      <c r="G684" s="4">
        <v>0</v>
      </c>
      <c r="H684" s="3">
        <v>18343.78</v>
      </c>
      <c r="I684" s="4">
        <v>0</v>
      </c>
      <c r="J684" s="4">
        <v>0</v>
      </c>
      <c r="K684" s="3">
        <v>2597336.7799999998</v>
      </c>
      <c r="L684" s="3">
        <v>338710.51</v>
      </c>
      <c r="M684" s="3">
        <v>632768.68999999994</v>
      </c>
      <c r="N684" s="3">
        <v>427015</v>
      </c>
      <c r="O684" s="3">
        <v>18028.04</v>
      </c>
      <c r="P684" s="3">
        <v>263688.42</v>
      </c>
      <c r="Q684" s="3">
        <v>229004.5</v>
      </c>
      <c r="R684" s="3">
        <v>591990.76</v>
      </c>
      <c r="S684" s="3">
        <v>80932.03</v>
      </c>
      <c r="T684" s="3">
        <v>75725.75</v>
      </c>
      <c r="U684" s="3">
        <v>1240682.23</v>
      </c>
      <c r="V684" s="3">
        <v>775412.41</v>
      </c>
      <c r="W684" s="3">
        <v>398682.72</v>
      </c>
      <c r="X684" s="3">
        <v>200.99</v>
      </c>
      <c r="Y684" s="3">
        <v>306383.34000000003</v>
      </c>
      <c r="Z684" s="3">
        <v>408268.79</v>
      </c>
      <c r="AA684" s="3">
        <v>35830.800000000003</v>
      </c>
      <c r="AB684" s="3">
        <v>144055.76999999999</v>
      </c>
      <c r="AC684" s="3">
        <v>40175.599999999999</v>
      </c>
      <c r="AD684" s="4">
        <v>0</v>
      </c>
      <c r="AE684" s="3">
        <v>461541.34</v>
      </c>
      <c r="AF684" s="3">
        <v>651960</v>
      </c>
      <c r="AG684" s="3">
        <v>147688.82</v>
      </c>
      <c r="AH684" s="3">
        <v>162020.5</v>
      </c>
      <c r="AI684" s="3">
        <v>3890.03</v>
      </c>
      <c r="AJ684" s="3">
        <v>106533.01</v>
      </c>
      <c r="AK684" s="3">
        <v>36758.49</v>
      </c>
      <c r="AL684" s="3">
        <v>690342.77</v>
      </c>
      <c r="AM684" s="3">
        <v>412872.74</v>
      </c>
      <c r="AN684" s="3">
        <v>688919.5</v>
      </c>
      <c r="AO684" s="3">
        <v>9571.73</v>
      </c>
      <c r="AP684" s="3">
        <v>2567.8000000000002</v>
      </c>
      <c r="AQ684" s="3">
        <v>105011.2</v>
      </c>
      <c r="AR684" s="3">
        <v>4697.96</v>
      </c>
      <c r="AS684" s="3">
        <v>66199.399999999994</v>
      </c>
      <c r="AT684" s="3">
        <v>153492.07</v>
      </c>
      <c r="AU684" s="3">
        <v>5515.25</v>
      </c>
      <c r="AV684" s="3">
        <v>49853.97</v>
      </c>
      <c r="AW684" s="3">
        <v>39233.339999999997</v>
      </c>
      <c r="AX684" s="3">
        <v>162639.95000000001</v>
      </c>
      <c r="AY684" s="4">
        <v>0</v>
      </c>
      <c r="AZ684" s="3">
        <v>844.19</v>
      </c>
      <c r="BA684" s="3">
        <v>306803.05</v>
      </c>
      <c r="BB684" s="3">
        <v>392556.83</v>
      </c>
      <c r="BC684" s="3">
        <v>332179.45</v>
      </c>
      <c r="BD684" s="3">
        <v>35411.730000000003</v>
      </c>
      <c r="BE684" s="3">
        <v>71164.95</v>
      </c>
      <c r="BF684" s="3">
        <v>56602.76</v>
      </c>
      <c r="BG684" s="3">
        <v>56201.98</v>
      </c>
      <c r="BH684" s="3">
        <v>525832.64</v>
      </c>
      <c r="BI684" s="3">
        <v>5247.14</v>
      </c>
      <c r="BJ684" s="3">
        <v>88871.26</v>
      </c>
      <c r="BK684" s="3">
        <v>10191.790000000001</v>
      </c>
      <c r="BL684" s="3">
        <v>417345.64</v>
      </c>
      <c r="BM684" s="3">
        <v>39808.14</v>
      </c>
      <c r="BN684" s="3">
        <v>156110.35999999999</v>
      </c>
      <c r="BO684" s="4">
        <v>0</v>
      </c>
      <c r="BP684" s="3">
        <v>31400.43</v>
      </c>
      <c r="BQ684" s="4">
        <v>0</v>
      </c>
      <c r="BR684" s="3">
        <v>1288.2</v>
      </c>
      <c r="BS684" s="4">
        <v>0</v>
      </c>
      <c r="BT684" s="3">
        <v>27210.39</v>
      </c>
      <c r="BU684" s="3">
        <v>148210.35999999999</v>
      </c>
      <c r="BV684" s="3">
        <v>114954.41</v>
      </c>
      <c r="BW684" s="3">
        <v>28284.6</v>
      </c>
      <c r="BX684" s="3">
        <v>94331.16</v>
      </c>
    </row>
    <row r="685" spans="1:76" x14ac:dyDescent="0.25">
      <c r="A685" s="2">
        <v>44834</v>
      </c>
      <c r="B685" t="s">
        <v>1363</v>
      </c>
      <c r="C685" t="s">
        <v>1364</v>
      </c>
      <c r="D685" s="3">
        <v>2624800.69</v>
      </c>
      <c r="E685" s="3">
        <v>790129.19</v>
      </c>
      <c r="F685" s="3">
        <v>2348287.1800000002</v>
      </c>
      <c r="G685" s="3">
        <v>144734.32999999999</v>
      </c>
      <c r="H685" s="3">
        <v>478460.38</v>
      </c>
      <c r="I685" s="3">
        <v>5845.02</v>
      </c>
      <c r="J685" s="4">
        <v>0</v>
      </c>
      <c r="K685" s="3">
        <v>434479.22</v>
      </c>
      <c r="L685" s="3">
        <v>545415.93999999994</v>
      </c>
      <c r="M685" s="3">
        <v>434713.33</v>
      </c>
      <c r="N685" s="3">
        <v>93732</v>
      </c>
      <c r="O685" s="3">
        <v>156788.04999999999</v>
      </c>
      <c r="P685" s="3">
        <v>291539.55</v>
      </c>
      <c r="Q685" s="3">
        <v>59030.95</v>
      </c>
      <c r="R685" s="3">
        <v>675662.21</v>
      </c>
      <c r="S685" s="3">
        <v>47168.63</v>
      </c>
      <c r="T685" s="3">
        <v>144026.34</v>
      </c>
      <c r="U685" s="3">
        <v>277110.88</v>
      </c>
      <c r="V685" s="3">
        <v>327512.89</v>
      </c>
      <c r="W685" s="3">
        <v>20.89</v>
      </c>
      <c r="X685" s="3">
        <v>21954.739799999999</v>
      </c>
      <c r="Y685" s="3">
        <v>76633.86</v>
      </c>
      <c r="Z685" s="3">
        <v>257799</v>
      </c>
      <c r="AA685" s="3">
        <v>136926.51999999999</v>
      </c>
      <c r="AB685" s="3">
        <v>174245.97</v>
      </c>
      <c r="AC685" s="3">
        <v>181539.18</v>
      </c>
      <c r="AD685" s="3">
        <v>65659.56</v>
      </c>
      <c r="AE685" s="3">
        <v>100796.26</v>
      </c>
      <c r="AF685" s="3">
        <v>48191.8</v>
      </c>
      <c r="AG685" s="3">
        <v>44359.71</v>
      </c>
      <c r="AH685" s="3">
        <v>4630</v>
      </c>
      <c r="AI685" s="3">
        <v>101433.86</v>
      </c>
      <c r="AJ685" s="3">
        <v>83172</v>
      </c>
      <c r="AK685" s="3">
        <v>10757.6</v>
      </c>
      <c r="AL685" s="3">
        <v>78460.240000000005</v>
      </c>
      <c r="AM685" s="3">
        <v>86252.01</v>
      </c>
      <c r="AN685" s="3">
        <v>24327.17</v>
      </c>
      <c r="AO685" s="3">
        <v>83137.399999999994</v>
      </c>
      <c r="AP685" s="3">
        <v>46462.28</v>
      </c>
      <c r="AQ685" s="3">
        <v>30461.3</v>
      </c>
      <c r="AR685" s="3">
        <v>34086.03</v>
      </c>
      <c r="AS685" s="3">
        <v>50756.1</v>
      </c>
      <c r="AT685" s="3">
        <v>23197.39</v>
      </c>
      <c r="AU685" s="3">
        <v>29958.639999999999</v>
      </c>
      <c r="AV685" s="3">
        <v>23742.13</v>
      </c>
      <c r="AW685" s="3">
        <v>82665.81</v>
      </c>
      <c r="AX685" s="3">
        <v>178555.9</v>
      </c>
      <c r="AY685" s="4">
        <v>0</v>
      </c>
      <c r="AZ685" s="3">
        <v>2918.76</v>
      </c>
      <c r="BA685" s="3">
        <v>152798.28</v>
      </c>
      <c r="BB685" s="3">
        <v>51898.09</v>
      </c>
      <c r="BC685" s="3">
        <v>89573.1</v>
      </c>
      <c r="BD685" s="3">
        <v>120748.67</v>
      </c>
      <c r="BE685" s="3">
        <v>28788.03</v>
      </c>
      <c r="BF685" s="3">
        <v>53451.59</v>
      </c>
      <c r="BG685" s="3">
        <v>4573.6000000000004</v>
      </c>
      <c r="BH685" s="3">
        <v>87971.23</v>
      </c>
      <c r="BI685" s="3">
        <v>2390.4899999999998</v>
      </c>
      <c r="BJ685" s="3">
        <v>107288.19</v>
      </c>
      <c r="BK685" s="3">
        <v>193083.85</v>
      </c>
      <c r="BL685" s="3">
        <v>60228.01</v>
      </c>
      <c r="BM685" s="3">
        <v>67620.77</v>
      </c>
      <c r="BN685" s="3">
        <v>79092.179999999993</v>
      </c>
      <c r="BO685" s="3">
        <v>26166.12</v>
      </c>
      <c r="BP685" s="3">
        <v>10786.47</v>
      </c>
      <c r="BQ685" s="3">
        <v>129300.54</v>
      </c>
      <c r="BR685" s="3">
        <v>6398.88</v>
      </c>
      <c r="BS685" s="4">
        <v>0</v>
      </c>
      <c r="BT685" s="3">
        <v>134699.75</v>
      </c>
      <c r="BU685" s="3">
        <v>106334.94</v>
      </c>
      <c r="BV685" s="3">
        <v>95244.24</v>
      </c>
      <c r="BW685" s="3">
        <v>119003.69</v>
      </c>
      <c r="BX685" s="3">
        <v>32183.759999999998</v>
      </c>
    </row>
    <row r="686" spans="1:76" x14ac:dyDescent="0.25">
      <c r="A686" s="2">
        <v>44834</v>
      </c>
      <c r="B686" t="s">
        <v>1365</v>
      </c>
      <c r="C686" t="s">
        <v>1366</v>
      </c>
      <c r="D686" s="3">
        <v>295703.65000000002</v>
      </c>
      <c r="E686" s="4">
        <v>0</v>
      </c>
      <c r="F686" s="3">
        <v>37143.050000000003</v>
      </c>
      <c r="G686" s="3">
        <v>24928.01</v>
      </c>
      <c r="H686" s="4">
        <v>0</v>
      </c>
      <c r="I686" s="4">
        <v>0</v>
      </c>
      <c r="J686" s="4">
        <v>0</v>
      </c>
      <c r="K686" s="3">
        <v>2674.34</v>
      </c>
      <c r="L686" s="3">
        <v>66021.05</v>
      </c>
      <c r="M686" s="4">
        <v>0</v>
      </c>
      <c r="N686" s="4">
        <v>0</v>
      </c>
      <c r="O686" s="3">
        <v>69792.789999999994</v>
      </c>
      <c r="P686" s="3">
        <v>52536.69</v>
      </c>
      <c r="Q686" s="3">
        <v>4658.96</v>
      </c>
      <c r="R686" s="3">
        <v>1019.23</v>
      </c>
      <c r="S686" s="4">
        <v>0</v>
      </c>
      <c r="T686" s="3">
        <v>0</v>
      </c>
      <c r="U686" s="4">
        <v>0</v>
      </c>
      <c r="V686" s="3">
        <v>59708.01</v>
      </c>
      <c r="W686" s="3">
        <v>57873.14</v>
      </c>
      <c r="X686" s="4">
        <v>0</v>
      </c>
      <c r="Y686" s="4">
        <v>0</v>
      </c>
      <c r="Z686" s="3">
        <v>11041.84</v>
      </c>
      <c r="AA686" s="3">
        <v>41815.24</v>
      </c>
      <c r="AB686" s="3">
        <v>8094.41</v>
      </c>
      <c r="AC686" s="3">
        <v>3668.29</v>
      </c>
      <c r="AD686" s="4">
        <v>0</v>
      </c>
      <c r="AE686" s="3">
        <v>27824.06</v>
      </c>
      <c r="AF686" s="3">
        <v>53734.559999999998</v>
      </c>
      <c r="AG686" s="3">
        <v>44449.79</v>
      </c>
      <c r="AH686" s="3">
        <v>18659.2</v>
      </c>
      <c r="AI686" s="4">
        <v>0</v>
      </c>
      <c r="AJ686" s="3">
        <v>30717.919999999998</v>
      </c>
      <c r="AK686" s="3">
        <v>37027.129999999997</v>
      </c>
      <c r="AL686" s="3">
        <v>76464.850000000006</v>
      </c>
      <c r="AM686" s="4">
        <v>0</v>
      </c>
      <c r="AN686" s="3">
        <v>7924</v>
      </c>
      <c r="AO686" s="3">
        <v>46592.4</v>
      </c>
      <c r="AP686" s="4">
        <v>0</v>
      </c>
      <c r="AQ686" s="3">
        <v>1027.52</v>
      </c>
      <c r="AR686" s="4">
        <v>0</v>
      </c>
      <c r="AS686" s="3">
        <v>1619.54</v>
      </c>
      <c r="AT686" s="3">
        <v>8113.56</v>
      </c>
      <c r="AU686" s="3">
        <v>20329.5</v>
      </c>
      <c r="AV686" s="4">
        <v>0</v>
      </c>
      <c r="AW686" s="4">
        <v>0</v>
      </c>
      <c r="AX686" s="3">
        <v>180900.41</v>
      </c>
      <c r="AY686" s="4">
        <v>0</v>
      </c>
      <c r="AZ686" s="3">
        <v>7312.52</v>
      </c>
      <c r="BA686" s="3">
        <v>7372.05</v>
      </c>
      <c r="BB686" s="3">
        <v>15579.2</v>
      </c>
      <c r="BC686" s="3">
        <v>3221.72</v>
      </c>
      <c r="BD686" s="3">
        <v>26798.93</v>
      </c>
      <c r="BE686" s="4">
        <v>0</v>
      </c>
      <c r="BF686" s="3">
        <v>15198.61</v>
      </c>
      <c r="BG686" s="3">
        <v>2156.86</v>
      </c>
      <c r="BH686" s="4">
        <v>0</v>
      </c>
      <c r="BI686" s="3">
        <v>6885.9</v>
      </c>
      <c r="BJ686" s="4">
        <v>0</v>
      </c>
      <c r="BK686" s="3">
        <v>24295.37</v>
      </c>
      <c r="BL686" s="4">
        <v>0</v>
      </c>
      <c r="BM686" s="3">
        <v>2799.67</v>
      </c>
      <c r="BN686" s="4">
        <v>0</v>
      </c>
      <c r="BO686" s="3">
        <v>80447.899999999994</v>
      </c>
      <c r="BP686" s="4">
        <v>0</v>
      </c>
      <c r="BQ686" s="3">
        <v>19712.189999999999</v>
      </c>
      <c r="BR686" s="3">
        <v>4731.84</v>
      </c>
      <c r="BS686" s="4">
        <v>0</v>
      </c>
      <c r="BT686" s="4">
        <v>0</v>
      </c>
      <c r="BU686" s="4">
        <v>0</v>
      </c>
      <c r="BV686" s="3">
        <v>3365.56</v>
      </c>
      <c r="BW686" s="3">
        <v>21014.720000000001</v>
      </c>
      <c r="BX686" s="3">
        <v>12801.36</v>
      </c>
    </row>
    <row r="687" spans="1:76" x14ac:dyDescent="0.25">
      <c r="A687" s="2">
        <v>44834</v>
      </c>
      <c r="B687" t="s">
        <v>1367</v>
      </c>
      <c r="C687" t="s">
        <v>1368</v>
      </c>
      <c r="D687" s="4">
        <v>0</v>
      </c>
      <c r="E687" s="3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3">
        <v>260779.07</v>
      </c>
      <c r="M687" s="3">
        <v>103900.72</v>
      </c>
      <c r="N687" s="3">
        <v>65447</v>
      </c>
      <c r="O687" s="4">
        <v>0</v>
      </c>
      <c r="P687" s="3">
        <v>9964.56</v>
      </c>
      <c r="Q687" s="4">
        <v>0</v>
      </c>
      <c r="R687" s="3">
        <v>11550.96</v>
      </c>
      <c r="S687" s="4">
        <v>0</v>
      </c>
      <c r="T687" s="3">
        <v>24624.82</v>
      </c>
      <c r="U687" s="4">
        <v>0</v>
      </c>
      <c r="V687" s="3">
        <v>38868.68</v>
      </c>
      <c r="W687" s="3">
        <v>197860.99</v>
      </c>
      <c r="X687" s="4">
        <v>0</v>
      </c>
      <c r="Y687" s="4">
        <v>0</v>
      </c>
      <c r="Z687" s="4">
        <v>0</v>
      </c>
      <c r="AA687" s="4">
        <v>0</v>
      </c>
      <c r="AB687" s="3">
        <v>3608.82</v>
      </c>
      <c r="AC687" s="3">
        <v>219.13</v>
      </c>
      <c r="AD687" s="4">
        <v>0</v>
      </c>
      <c r="AE687" s="4">
        <v>0</v>
      </c>
      <c r="AF687" s="3">
        <v>1034.3499999999999</v>
      </c>
      <c r="AG687" s="4">
        <v>0</v>
      </c>
      <c r="AH687" s="4">
        <v>0</v>
      </c>
      <c r="AI687" s="4">
        <v>0</v>
      </c>
      <c r="AJ687" s="3">
        <v>406.34</v>
      </c>
      <c r="AK687" s="4">
        <v>0</v>
      </c>
      <c r="AL687" s="3">
        <v>2397.02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3">
        <v>28201.919999999998</v>
      </c>
      <c r="AS687" s="4">
        <v>0</v>
      </c>
      <c r="AT687" s="3">
        <v>52399.8</v>
      </c>
      <c r="AU687" s="4">
        <v>0</v>
      </c>
      <c r="AV687" s="4">
        <v>0</v>
      </c>
      <c r="AW687" s="4">
        <v>0</v>
      </c>
      <c r="AX687" s="3">
        <v>74284.31</v>
      </c>
      <c r="AY687" s="4">
        <v>0</v>
      </c>
      <c r="AZ687" s="4">
        <v>0</v>
      </c>
      <c r="BA687" s="3">
        <v>14808.1</v>
      </c>
      <c r="BB687" s="3">
        <v>113223.28</v>
      </c>
      <c r="BC687" s="3">
        <v>20085.59</v>
      </c>
      <c r="BD687" s="4">
        <v>0</v>
      </c>
      <c r="BE687" s="3">
        <v>7699.05</v>
      </c>
      <c r="BF687" s="3">
        <v>54958.47</v>
      </c>
      <c r="BG687" s="3">
        <v>7932.57</v>
      </c>
      <c r="BH687" s="4">
        <v>0</v>
      </c>
      <c r="BI687" s="3">
        <v>5811.63</v>
      </c>
      <c r="BJ687" s="4">
        <v>0</v>
      </c>
      <c r="BK687" s="3">
        <v>5350.34</v>
      </c>
      <c r="BL687" s="3">
        <v>120599.27</v>
      </c>
      <c r="BM687" s="3">
        <v>2733</v>
      </c>
      <c r="BN687" s="3">
        <v>558.98</v>
      </c>
      <c r="BO687" s="4">
        <v>0</v>
      </c>
      <c r="BP687" s="4">
        <v>0</v>
      </c>
      <c r="BQ687" s="4">
        <v>0</v>
      </c>
      <c r="BR687" s="3">
        <v>1908.36</v>
      </c>
      <c r="BS687" s="4">
        <v>0</v>
      </c>
      <c r="BT687" s="4">
        <v>0</v>
      </c>
      <c r="BU687" s="3">
        <v>16333.33</v>
      </c>
      <c r="BV687" s="3">
        <v>656.08</v>
      </c>
      <c r="BW687" s="3">
        <v>17726.419999999998</v>
      </c>
      <c r="BX687" s="4">
        <v>0</v>
      </c>
    </row>
    <row r="688" spans="1:76" x14ac:dyDescent="0.25">
      <c r="A688" s="2">
        <v>44834</v>
      </c>
      <c r="B688" t="s">
        <v>1369</v>
      </c>
      <c r="C688" t="s">
        <v>1370</v>
      </c>
      <c r="D688" s="3">
        <v>97636913.019999996</v>
      </c>
      <c r="E688" s="3">
        <v>20334083.359999999</v>
      </c>
      <c r="F688" s="3">
        <v>140025957.78</v>
      </c>
      <c r="G688" s="3">
        <v>24508551.289999999</v>
      </c>
      <c r="H688" s="3">
        <v>21302270.66</v>
      </c>
      <c r="I688" s="3">
        <v>4566191.3</v>
      </c>
      <c r="J688" s="4">
        <v>0</v>
      </c>
      <c r="K688" s="3">
        <v>18782227.969999999</v>
      </c>
      <c r="L688" s="3">
        <v>9708117.8000000007</v>
      </c>
      <c r="M688" s="3">
        <v>21788619.420000002</v>
      </c>
      <c r="N688" s="3">
        <v>4852525</v>
      </c>
      <c r="O688" s="3">
        <v>5955457.5499999998</v>
      </c>
      <c r="P688" s="3">
        <v>23398258.82</v>
      </c>
      <c r="Q688" s="3">
        <v>4498881.72</v>
      </c>
      <c r="R688" s="3">
        <v>56393759.18</v>
      </c>
      <c r="S688" s="3">
        <v>1189791.3600000001</v>
      </c>
      <c r="T688" s="3">
        <v>15456818.73</v>
      </c>
      <c r="U688" s="3">
        <v>27361789.640000001</v>
      </c>
      <c r="V688" s="3">
        <v>20897226.699999999</v>
      </c>
      <c r="W688" s="3">
        <v>1226666.51</v>
      </c>
      <c r="X688" s="3">
        <v>4123855.4498999999</v>
      </c>
      <c r="Y688" s="3">
        <v>5761799.5599999996</v>
      </c>
      <c r="Z688" s="3">
        <v>22183362.329999998</v>
      </c>
      <c r="AA688" s="3">
        <v>7097929.5300000003</v>
      </c>
      <c r="AB688" s="3">
        <v>15589308.289999999</v>
      </c>
      <c r="AC688" s="3">
        <v>2730453.84</v>
      </c>
      <c r="AD688" s="3">
        <v>2489520.12</v>
      </c>
      <c r="AE688" s="3">
        <v>4939184.4400000004</v>
      </c>
      <c r="AF688" s="3">
        <v>1842683.81</v>
      </c>
      <c r="AG688" s="3">
        <v>4190549.22</v>
      </c>
      <c r="AH688" s="3">
        <v>1211658.8400000001</v>
      </c>
      <c r="AI688" s="3">
        <v>1556078.83</v>
      </c>
      <c r="AJ688" s="3">
        <v>1547077.9</v>
      </c>
      <c r="AK688" s="3">
        <v>2885133.1</v>
      </c>
      <c r="AL688" s="3">
        <v>2162002.33</v>
      </c>
      <c r="AM688" s="3">
        <v>1601952.31</v>
      </c>
      <c r="AN688" s="3">
        <v>7502093.5899999999</v>
      </c>
      <c r="AO688" s="3">
        <v>2971453.89</v>
      </c>
      <c r="AP688" s="3">
        <v>1893751.87</v>
      </c>
      <c r="AQ688" s="3">
        <v>1451663.02</v>
      </c>
      <c r="AR688" s="3">
        <v>2066671.26</v>
      </c>
      <c r="AS688" s="3">
        <v>2024073.54</v>
      </c>
      <c r="AT688" s="3">
        <v>1904631.27</v>
      </c>
      <c r="AU688" s="3">
        <v>1081336.04</v>
      </c>
      <c r="AV688" s="3">
        <v>497321.05</v>
      </c>
      <c r="AW688" s="3">
        <v>4401891.51</v>
      </c>
      <c r="AX688" s="3">
        <v>4813996.72</v>
      </c>
      <c r="AY688" s="3">
        <v>389606.64</v>
      </c>
      <c r="AZ688" s="3">
        <v>809412.73</v>
      </c>
      <c r="BA688" s="3">
        <v>8928248.6699999999</v>
      </c>
      <c r="BB688" s="3">
        <v>10126899.949999999</v>
      </c>
      <c r="BC688" s="3">
        <v>2652800.1800000002</v>
      </c>
      <c r="BD688" s="3">
        <v>13232709.66</v>
      </c>
      <c r="BE688" s="3">
        <v>1873229.72</v>
      </c>
      <c r="BF688" s="3">
        <v>1097168.8899999999</v>
      </c>
      <c r="BG688" s="3">
        <v>1714429.43</v>
      </c>
      <c r="BH688" s="3">
        <v>2479718.6</v>
      </c>
      <c r="BI688" s="3">
        <v>2095300.96</v>
      </c>
      <c r="BJ688" s="3">
        <v>1285531.31</v>
      </c>
      <c r="BK688" s="3">
        <v>3736105.57</v>
      </c>
      <c r="BL688" s="3">
        <v>3183263.38</v>
      </c>
      <c r="BM688" s="3">
        <v>2709673.38</v>
      </c>
      <c r="BN688" s="3">
        <v>6948128.4000000004</v>
      </c>
      <c r="BO688" s="3">
        <v>1228053.46</v>
      </c>
      <c r="BP688" s="3">
        <v>1256572.23</v>
      </c>
      <c r="BQ688" s="3">
        <v>3273851.85</v>
      </c>
      <c r="BR688" s="3">
        <v>319534.92</v>
      </c>
      <c r="BS688" s="3">
        <v>294135.48</v>
      </c>
      <c r="BT688" s="3">
        <v>2413146.87</v>
      </c>
      <c r="BU688" s="3">
        <v>2958211.1</v>
      </c>
      <c r="BV688" s="3">
        <v>3990060.91</v>
      </c>
      <c r="BW688" s="3">
        <v>1652742.08</v>
      </c>
      <c r="BX688" s="3">
        <v>687972.8</v>
      </c>
    </row>
    <row r="689" spans="1:76" x14ac:dyDescent="0.25">
      <c r="A689" s="2">
        <v>44834</v>
      </c>
      <c r="B689" t="s">
        <v>1371</v>
      </c>
      <c r="C689" t="s">
        <v>1372</v>
      </c>
      <c r="D689" s="3">
        <v>8634244.8300000001</v>
      </c>
      <c r="E689" s="3">
        <v>559426.67000000004</v>
      </c>
      <c r="F689" s="3">
        <v>8279248.25</v>
      </c>
      <c r="G689" s="3">
        <v>18077</v>
      </c>
      <c r="H689" s="3">
        <v>981317.27</v>
      </c>
      <c r="I689" s="4">
        <v>0</v>
      </c>
      <c r="J689" s="4">
        <v>0</v>
      </c>
      <c r="K689" s="3">
        <v>1766803.34</v>
      </c>
      <c r="L689" s="3">
        <v>402598.76</v>
      </c>
      <c r="M689" s="3">
        <v>913111.64</v>
      </c>
      <c r="N689" s="3">
        <v>506257</v>
      </c>
      <c r="O689" s="3">
        <v>938281.21</v>
      </c>
      <c r="P689" s="3">
        <v>1557184.81</v>
      </c>
      <c r="Q689" s="3">
        <v>384304.99</v>
      </c>
      <c r="R689" s="3">
        <v>175384.98</v>
      </c>
      <c r="S689" s="3">
        <v>46621.56</v>
      </c>
      <c r="T689" s="3">
        <v>690751.89</v>
      </c>
      <c r="U689" s="3">
        <v>1097323.6499999999</v>
      </c>
      <c r="V689" s="3">
        <v>1537180.19</v>
      </c>
      <c r="W689" s="3">
        <v>56013.97</v>
      </c>
      <c r="X689" s="3">
        <v>247995.57980000001</v>
      </c>
      <c r="Y689" s="3">
        <v>369960.75</v>
      </c>
      <c r="Z689" s="3">
        <v>1241101.79</v>
      </c>
      <c r="AA689" s="3">
        <v>658293.15</v>
      </c>
      <c r="AB689" s="3">
        <v>1216675.57</v>
      </c>
      <c r="AC689" s="3">
        <v>548860.59</v>
      </c>
      <c r="AD689" s="3">
        <v>289379.64</v>
      </c>
      <c r="AE689" s="3">
        <v>542134.75</v>
      </c>
      <c r="AF689" s="3">
        <v>301079.03999999998</v>
      </c>
      <c r="AG689" s="3">
        <v>443748</v>
      </c>
      <c r="AH689" s="3">
        <v>150228.29999999999</v>
      </c>
      <c r="AI689" s="3">
        <v>383359.19</v>
      </c>
      <c r="AJ689" s="3">
        <v>238121.03</v>
      </c>
      <c r="AK689" s="3">
        <v>163166.47</v>
      </c>
      <c r="AL689" s="3">
        <v>496523.39</v>
      </c>
      <c r="AM689" s="3">
        <v>254247.63</v>
      </c>
      <c r="AN689" s="3">
        <v>620232.09</v>
      </c>
      <c r="AO689" s="3">
        <v>395888.79</v>
      </c>
      <c r="AP689" s="3">
        <v>751653.11</v>
      </c>
      <c r="AQ689" s="3">
        <v>3841.89</v>
      </c>
      <c r="AR689" s="3">
        <v>114373.5</v>
      </c>
      <c r="AS689" s="3">
        <v>169933.44</v>
      </c>
      <c r="AT689" s="3">
        <v>174146.67</v>
      </c>
      <c r="AU689" s="3">
        <v>215413.39</v>
      </c>
      <c r="AV689" s="3">
        <v>88081.07</v>
      </c>
      <c r="AW689" s="3">
        <v>774845.2</v>
      </c>
      <c r="AX689" s="3">
        <v>693373.02</v>
      </c>
      <c r="AY689" s="3">
        <v>13803</v>
      </c>
      <c r="AZ689" s="4">
        <v>0</v>
      </c>
      <c r="BA689" s="3">
        <v>824902.98</v>
      </c>
      <c r="BB689" s="3">
        <v>429661.78</v>
      </c>
      <c r="BC689" s="3">
        <v>518533.19</v>
      </c>
      <c r="BD689" s="3">
        <v>1250613.42</v>
      </c>
      <c r="BE689" s="3">
        <v>138149.94</v>
      </c>
      <c r="BF689" s="3">
        <v>240815.82</v>
      </c>
      <c r="BG689" s="3">
        <v>415420.4</v>
      </c>
      <c r="BH689" s="3">
        <v>721928.67</v>
      </c>
      <c r="BI689" s="3">
        <v>273716.26</v>
      </c>
      <c r="BJ689" s="3">
        <v>392263.98</v>
      </c>
      <c r="BK689" s="3">
        <v>444925.71</v>
      </c>
      <c r="BL689" s="3">
        <v>625813.48</v>
      </c>
      <c r="BM689" s="3">
        <v>711410.36</v>
      </c>
      <c r="BN689" s="3">
        <v>1006286.52</v>
      </c>
      <c r="BO689" s="3">
        <v>198338.13</v>
      </c>
      <c r="BP689" s="3">
        <v>242438.58</v>
      </c>
      <c r="BQ689" s="3">
        <v>308253.98</v>
      </c>
      <c r="BR689" s="3">
        <v>25545.84</v>
      </c>
      <c r="BS689" s="4">
        <v>0</v>
      </c>
      <c r="BT689" s="3">
        <v>664332.48</v>
      </c>
      <c r="BU689" s="3">
        <v>192468.75</v>
      </c>
      <c r="BV689" s="3">
        <v>412923.78</v>
      </c>
      <c r="BW689" s="3">
        <v>468402.24</v>
      </c>
      <c r="BX689" s="3">
        <v>464708.91</v>
      </c>
    </row>
    <row r="690" spans="1:76" x14ac:dyDescent="0.25">
      <c r="A690" s="2">
        <v>44834</v>
      </c>
      <c r="B690" t="s">
        <v>1373</v>
      </c>
      <c r="C690" t="s">
        <v>1374</v>
      </c>
      <c r="D690" s="3">
        <v>628002.31999999995</v>
      </c>
      <c r="E690" s="3">
        <v>329349.24</v>
      </c>
      <c r="F690" s="3">
        <v>1004530.93</v>
      </c>
      <c r="G690" s="3">
        <v>5958.82</v>
      </c>
      <c r="H690" s="3">
        <v>123946.35</v>
      </c>
      <c r="I690" s="3">
        <v>5484.45</v>
      </c>
      <c r="J690" s="4">
        <v>0</v>
      </c>
      <c r="K690" s="3">
        <v>303308.17</v>
      </c>
      <c r="L690" s="3">
        <v>414571.53</v>
      </c>
      <c r="M690" s="3">
        <v>507852.97</v>
      </c>
      <c r="N690" s="3">
        <v>322673</v>
      </c>
      <c r="O690" s="3">
        <v>276612.92</v>
      </c>
      <c r="P690" s="3">
        <v>261019.1</v>
      </c>
      <c r="Q690" s="3">
        <v>433697.65</v>
      </c>
      <c r="R690" s="3">
        <v>32365.55</v>
      </c>
      <c r="S690" s="3">
        <v>19350.68</v>
      </c>
      <c r="T690" s="3">
        <v>764261.04</v>
      </c>
      <c r="U690" s="3">
        <v>521766.9</v>
      </c>
      <c r="V690" s="3">
        <v>621518.75</v>
      </c>
      <c r="W690" s="3">
        <v>27411.87</v>
      </c>
      <c r="X690" s="3">
        <v>61410.59</v>
      </c>
      <c r="Y690" s="3">
        <v>292732.38</v>
      </c>
      <c r="Z690" s="3">
        <v>353351.26</v>
      </c>
      <c r="AA690" s="3">
        <v>46913.83</v>
      </c>
      <c r="AB690" s="3">
        <v>843334.58</v>
      </c>
      <c r="AC690" s="3">
        <v>364419.68</v>
      </c>
      <c r="AD690" s="3">
        <v>223146.6</v>
      </c>
      <c r="AE690" s="3">
        <v>107396.08</v>
      </c>
      <c r="AF690" s="3">
        <v>257166.81</v>
      </c>
      <c r="AG690" s="3">
        <v>234003.16</v>
      </c>
      <c r="AH690" s="3">
        <v>397368.16</v>
      </c>
      <c r="AI690" s="3">
        <v>125960.01</v>
      </c>
      <c r="AJ690" s="3">
        <v>25575.66</v>
      </c>
      <c r="AK690" s="3">
        <v>167763.01</v>
      </c>
      <c r="AL690" s="3">
        <v>102333.81</v>
      </c>
      <c r="AM690" s="3">
        <v>43037.38</v>
      </c>
      <c r="AN690" s="3">
        <v>286812.07</v>
      </c>
      <c r="AO690" s="3">
        <v>57378.52</v>
      </c>
      <c r="AP690" s="3">
        <v>54210.45</v>
      </c>
      <c r="AQ690" s="3">
        <v>188735.83</v>
      </c>
      <c r="AR690" s="3">
        <v>60275.38</v>
      </c>
      <c r="AS690" s="3">
        <v>65278.3</v>
      </c>
      <c r="AT690" s="3">
        <v>66728.28</v>
      </c>
      <c r="AU690" s="3">
        <v>48239.73</v>
      </c>
      <c r="AV690" s="3">
        <v>92394.38</v>
      </c>
      <c r="AW690" s="3">
        <v>168797.87</v>
      </c>
      <c r="AX690" s="3">
        <v>141155.06</v>
      </c>
      <c r="AY690" s="3">
        <v>3133.32</v>
      </c>
      <c r="AZ690" s="4">
        <v>0</v>
      </c>
      <c r="BA690" s="3">
        <v>187983.8498</v>
      </c>
      <c r="BB690" s="3">
        <v>114554.33</v>
      </c>
      <c r="BC690" s="3">
        <v>162713.45000000001</v>
      </c>
      <c r="BD690" s="3">
        <v>631235.03</v>
      </c>
      <c r="BE690" s="3">
        <v>40433.120000000003</v>
      </c>
      <c r="BF690" s="3">
        <v>69764.53</v>
      </c>
      <c r="BG690" s="3">
        <v>34039.370000000003</v>
      </c>
      <c r="BH690" s="3">
        <v>74782.7</v>
      </c>
      <c r="BI690" s="3">
        <v>137114.06</v>
      </c>
      <c r="BJ690" s="3">
        <v>17072.939999999999</v>
      </c>
      <c r="BK690" s="3">
        <v>94072.89</v>
      </c>
      <c r="BL690" s="3">
        <v>273296.93</v>
      </c>
      <c r="BM690" s="3">
        <v>323785.19</v>
      </c>
      <c r="BN690" s="3">
        <v>195961.17</v>
      </c>
      <c r="BO690" s="4">
        <v>0</v>
      </c>
      <c r="BP690" s="3">
        <v>117328.96000000001</v>
      </c>
      <c r="BQ690" s="3">
        <v>21948.68</v>
      </c>
      <c r="BR690" s="3">
        <v>6361.2</v>
      </c>
      <c r="BS690" s="4">
        <v>0</v>
      </c>
      <c r="BT690" s="3">
        <v>54229.279999999999</v>
      </c>
      <c r="BU690" s="3">
        <v>47769.75</v>
      </c>
      <c r="BV690" s="3">
        <v>227998.68</v>
      </c>
      <c r="BW690" s="3">
        <v>133880.85999999999</v>
      </c>
      <c r="BX690" s="3">
        <v>538055.04</v>
      </c>
    </row>
    <row r="691" spans="1:76" x14ac:dyDescent="0.25">
      <c r="A691" s="2">
        <v>44834</v>
      </c>
      <c r="B691" t="s">
        <v>1375</v>
      </c>
      <c r="C691" t="s">
        <v>1376</v>
      </c>
      <c r="D691" s="3">
        <v>5607226.4199999999</v>
      </c>
      <c r="E691" s="3">
        <v>8149.83</v>
      </c>
      <c r="F691" s="3">
        <v>1303710.45</v>
      </c>
      <c r="G691" s="3">
        <v>527.64</v>
      </c>
      <c r="H691" s="3">
        <v>312079.88</v>
      </c>
      <c r="I691" s="4">
        <v>0</v>
      </c>
      <c r="J691" s="4">
        <v>0</v>
      </c>
      <c r="K691" s="3">
        <v>214348.09</v>
      </c>
      <c r="L691" s="4">
        <v>0</v>
      </c>
      <c r="M691" s="3">
        <v>40620.93</v>
      </c>
      <c r="N691" s="4">
        <v>0</v>
      </c>
      <c r="O691" s="4">
        <v>0</v>
      </c>
      <c r="P691" s="3">
        <v>50679.96</v>
      </c>
      <c r="Q691" s="3">
        <v>11250</v>
      </c>
      <c r="R691" s="3">
        <v>69547.56</v>
      </c>
      <c r="S691" s="4">
        <v>0</v>
      </c>
      <c r="T691" s="4">
        <v>0</v>
      </c>
      <c r="U691" s="3">
        <v>76985.52</v>
      </c>
      <c r="V691" s="3">
        <v>93206.01</v>
      </c>
      <c r="W691" s="4">
        <v>0</v>
      </c>
      <c r="X691" s="4">
        <v>0</v>
      </c>
      <c r="Y691" s="3">
        <v>5000.04</v>
      </c>
      <c r="Z691" s="3">
        <v>16277.21</v>
      </c>
      <c r="AA691" s="3">
        <v>483.13</v>
      </c>
      <c r="AB691" s="4">
        <v>0</v>
      </c>
      <c r="AC691" s="3">
        <v>139491</v>
      </c>
      <c r="AD691" s="4">
        <v>0</v>
      </c>
      <c r="AE691" s="4">
        <v>0</v>
      </c>
      <c r="AF691" s="4">
        <v>0</v>
      </c>
      <c r="AG691" s="3">
        <v>35168.93</v>
      </c>
      <c r="AH691" s="3">
        <v>10134.17</v>
      </c>
      <c r="AI691" s="3">
        <v>11790.9</v>
      </c>
      <c r="AJ691" s="3">
        <v>4000</v>
      </c>
      <c r="AK691" s="3">
        <v>15857.87</v>
      </c>
      <c r="AL691" s="4">
        <v>0</v>
      </c>
      <c r="AM691" s="4">
        <v>0</v>
      </c>
      <c r="AN691" s="3">
        <v>32864.54</v>
      </c>
      <c r="AO691" s="3">
        <v>6000</v>
      </c>
      <c r="AP691" s="4">
        <v>0</v>
      </c>
      <c r="AQ691" s="4">
        <v>0</v>
      </c>
      <c r="AR691" s="4">
        <v>0</v>
      </c>
      <c r="AS691" s="3">
        <v>9047.8700000000008</v>
      </c>
      <c r="AT691" s="4">
        <v>0</v>
      </c>
      <c r="AU691" s="4">
        <v>0</v>
      </c>
      <c r="AV691" s="4">
        <v>0</v>
      </c>
      <c r="AW691" s="3">
        <v>281968.48</v>
      </c>
      <c r="AX691" s="3">
        <v>5439.29</v>
      </c>
      <c r="AY691" s="4">
        <v>0</v>
      </c>
      <c r="AZ691" s="4">
        <v>0</v>
      </c>
      <c r="BA691" s="3">
        <v>321698.40999999997</v>
      </c>
      <c r="BB691" s="3">
        <v>1322.52</v>
      </c>
      <c r="BC691" s="4">
        <v>0</v>
      </c>
      <c r="BD691" s="3">
        <v>74267.070000000007</v>
      </c>
      <c r="BE691" s="4">
        <v>0</v>
      </c>
      <c r="BF691" s="3">
        <v>3099.5</v>
      </c>
      <c r="BG691" s="4">
        <v>0</v>
      </c>
      <c r="BH691" s="3">
        <v>2356.86</v>
      </c>
      <c r="BI691" s="4">
        <v>0</v>
      </c>
      <c r="BJ691" s="3">
        <v>2625.92</v>
      </c>
      <c r="BK691" s="3">
        <v>8579.6</v>
      </c>
      <c r="BL691" s="4">
        <v>0</v>
      </c>
      <c r="BM691" s="4">
        <v>0</v>
      </c>
      <c r="BN691" s="3">
        <v>14362.76</v>
      </c>
      <c r="BO691" s="4">
        <v>0</v>
      </c>
      <c r="BP691" s="3">
        <v>28421.4</v>
      </c>
      <c r="BQ691" s="3">
        <v>33705</v>
      </c>
      <c r="BR691" s="4">
        <v>0</v>
      </c>
      <c r="BS691" s="4">
        <v>0</v>
      </c>
      <c r="BT691" s="3">
        <v>13586.5</v>
      </c>
      <c r="BU691" s="4">
        <v>0</v>
      </c>
      <c r="BV691" s="4">
        <v>0</v>
      </c>
      <c r="BW691" s="4">
        <v>0</v>
      </c>
      <c r="BX691" s="4">
        <v>0</v>
      </c>
    </row>
    <row r="692" spans="1:76" x14ac:dyDescent="0.25">
      <c r="A692" s="2">
        <v>44834</v>
      </c>
      <c r="B692" t="s">
        <v>1377</v>
      </c>
      <c r="C692" t="s">
        <v>1378</v>
      </c>
      <c r="D692" s="3">
        <v>0</v>
      </c>
      <c r="E692" s="4">
        <v>0</v>
      </c>
      <c r="F692" s="4">
        <v>0</v>
      </c>
      <c r="G692" s="3">
        <v>16666.34</v>
      </c>
      <c r="H692" s="4">
        <v>0</v>
      </c>
      <c r="I692" s="4">
        <v>0</v>
      </c>
      <c r="J692" s="4">
        <v>0</v>
      </c>
      <c r="K692" s="3">
        <v>292970</v>
      </c>
      <c r="L692" s="4">
        <v>0</v>
      </c>
      <c r="M692" s="4">
        <v>0</v>
      </c>
      <c r="N692" s="4">
        <v>0</v>
      </c>
      <c r="O692" s="3">
        <v>34936.800000000003</v>
      </c>
      <c r="P692" s="4">
        <v>0</v>
      </c>
      <c r="Q692" s="4">
        <v>0</v>
      </c>
      <c r="R692" s="3">
        <v>19464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3">
        <v>52699.4</v>
      </c>
      <c r="AB692" s="4">
        <v>0</v>
      </c>
      <c r="AC692" s="3">
        <v>19939.8</v>
      </c>
      <c r="AD692" s="4">
        <v>0</v>
      </c>
      <c r="AE692" s="4">
        <v>0</v>
      </c>
      <c r="AF692" s="4">
        <v>0</v>
      </c>
      <c r="AG692" s="3">
        <v>503.24</v>
      </c>
      <c r="AH692" s="3">
        <v>41333.33</v>
      </c>
      <c r="AI692" s="4">
        <v>0</v>
      </c>
      <c r="AJ692" s="3">
        <v>3666.66</v>
      </c>
      <c r="AK692" s="3">
        <v>25379.55</v>
      </c>
      <c r="AL692" s="4">
        <v>0</v>
      </c>
      <c r="AM692" s="3">
        <v>33442.26</v>
      </c>
      <c r="AN692" s="3">
        <v>130333.33</v>
      </c>
      <c r="AO692" s="3">
        <v>33333.360000000001</v>
      </c>
      <c r="AP692" s="3">
        <v>37550.01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3">
        <v>22809.43</v>
      </c>
      <c r="BB692" s="4">
        <v>0</v>
      </c>
      <c r="BC692" s="4">
        <v>0</v>
      </c>
      <c r="BD692" s="4">
        <v>0</v>
      </c>
      <c r="BE692" s="3">
        <v>6635.39</v>
      </c>
      <c r="BF692" s="3">
        <v>62332.67</v>
      </c>
      <c r="BG692" s="4">
        <v>0</v>
      </c>
      <c r="BH692" s="3">
        <v>12843.12</v>
      </c>
      <c r="BI692" s="4">
        <v>0</v>
      </c>
      <c r="BJ692" s="3">
        <v>77029.820000000007</v>
      </c>
      <c r="BK692" s="4">
        <v>0</v>
      </c>
      <c r="BL692" s="3">
        <v>26163.96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3">
        <v>18598.13</v>
      </c>
      <c r="BV692" s="3">
        <v>91888.76</v>
      </c>
      <c r="BW692" s="3">
        <v>256884.64</v>
      </c>
      <c r="BX692" s="4">
        <v>0</v>
      </c>
    </row>
    <row r="693" spans="1:76" x14ac:dyDescent="0.25">
      <c r="A693" s="2">
        <v>44834</v>
      </c>
      <c r="B693" t="s">
        <v>1559</v>
      </c>
      <c r="C693" t="s">
        <v>1560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P693" s="4">
        <v>0</v>
      </c>
      <c r="BQ693" s="4">
        <v>0</v>
      </c>
      <c r="BR693" s="4">
        <v>0</v>
      </c>
      <c r="BS693" s="4">
        <v>0</v>
      </c>
      <c r="BT693" s="4">
        <v>0</v>
      </c>
      <c r="BU693" s="4">
        <v>0</v>
      </c>
      <c r="BV693" s="4">
        <v>0</v>
      </c>
      <c r="BW693" s="3">
        <v>121576.54</v>
      </c>
      <c r="BX693" s="4">
        <v>0</v>
      </c>
    </row>
    <row r="694" spans="1:76" x14ac:dyDescent="0.25">
      <c r="A694" s="2">
        <v>44834</v>
      </c>
      <c r="B694" t="s">
        <v>1379</v>
      </c>
      <c r="C694" t="s">
        <v>1380</v>
      </c>
      <c r="D694" s="3">
        <v>47843763</v>
      </c>
      <c r="E694" s="3">
        <v>89703933.829999998</v>
      </c>
      <c r="F694" s="3">
        <v>74944782.75</v>
      </c>
      <c r="G694" s="3">
        <v>11602017.33</v>
      </c>
      <c r="H694" s="4">
        <v>0</v>
      </c>
      <c r="I694" s="3">
        <v>51892383.460000001</v>
      </c>
      <c r="J694" s="3">
        <v>42537764.579999998</v>
      </c>
      <c r="K694" s="3">
        <v>4802522.97</v>
      </c>
      <c r="L694" s="3">
        <v>21763506.66</v>
      </c>
      <c r="M694" s="3">
        <v>44723562.5</v>
      </c>
      <c r="N694" s="3">
        <v>22981600.5</v>
      </c>
      <c r="O694" s="3">
        <v>12568539.25</v>
      </c>
      <c r="P694" s="3">
        <v>27338002.25</v>
      </c>
      <c r="Q694" s="3">
        <v>12347958</v>
      </c>
      <c r="R694" s="3">
        <v>86039729.640000001</v>
      </c>
      <c r="S694" s="3">
        <v>4916675</v>
      </c>
      <c r="T694" s="3">
        <v>9346952</v>
      </c>
      <c r="U694" s="3">
        <v>14413805</v>
      </c>
      <c r="V694" s="3">
        <v>63053372.880000003</v>
      </c>
      <c r="W694" s="4">
        <v>0</v>
      </c>
      <c r="X694" s="3">
        <v>1423500</v>
      </c>
      <c r="Y694" s="4">
        <v>0</v>
      </c>
      <c r="Z694" s="3">
        <v>9552172.6699999999</v>
      </c>
      <c r="AA694" s="3">
        <v>1118425</v>
      </c>
      <c r="AB694" s="3">
        <v>36152120.100000001</v>
      </c>
      <c r="AC694" s="3">
        <v>3189250</v>
      </c>
      <c r="AD694" s="3">
        <v>10182218.5</v>
      </c>
      <c r="AE694" s="4">
        <v>0</v>
      </c>
      <c r="AF694" s="3">
        <v>15130</v>
      </c>
      <c r="AG694" s="3">
        <v>519715</v>
      </c>
      <c r="AH694" s="3">
        <v>1854062.5</v>
      </c>
      <c r="AI694" s="3">
        <v>6818108</v>
      </c>
      <c r="AJ694" s="3">
        <v>6445675.1500000004</v>
      </c>
      <c r="AK694" s="3">
        <v>1500580.65</v>
      </c>
      <c r="AL694" s="3">
        <v>2295750</v>
      </c>
      <c r="AM694" s="3">
        <v>3237562.5</v>
      </c>
      <c r="AN694" s="3">
        <v>12756797.74</v>
      </c>
      <c r="AO694" s="3">
        <v>4171740.32</v>
      </c>
      <c r="AP694" s="3">
        <v>7714143.3899999997</v>
      </c>
      <c r="AQ694" s="3">
        <v>1846272.65</v>
      </c>
      <c r="AR694" s="3">
        <v>26684586</v>
      </c>
      <c r="AS694" s="3">
        <v>4444306.5</v>
      </c>
      <c r="AT694" s="3">
        <v>7668079.25</v>
      </c>
      <c r="AU694" s="4">
        <v>0</v>
      </c>
      <c r="AV694" s="4">
        <v>0</v>
      </c>
      <c r="AW694" s="3">
        <v>24271360.25</v>
      </c>
      <c r="AX694" s="3">
        <v>20075500</v>
      </c>
      <c r="AY694" s="3">
        <v>5265713</v>
      </c>
      <c r="AZ694" s="3">
        <v>5308500</v>
      </c>
      <c r="BA694" s="3">
        <v>7168895.8799999999</v>
      </c>
      <c r="BB694" s="3">
        <v>13727368</v>
      </c>
      <c r="BC694" s="3">
        <v>175000</v>
      </c>
      <c r="BD694" s="4">
        <v>0</v>
      </c>
      <c r="BE694" s="3">
        <v>9588000.6699999999</v>
      </c>
      <c r="BF694" s="3">
        <v>4061466.09</v>
      </c>
      <c r="BG694" s="3">
        <v>3936515.71</v>
      </c>
      <c r="BH694" s="3">
        <v>9475764</v>
      </c>
      <c r="BI694" s="3">
        <v>1827422.2</v>
      </c>
      <c r="BJ694" s="3">
        <v>5765381</v>
      </c>
      <c r="BK694" s="3">
        <v>5925492.5</v>
      </c>
      <c r="BL694" s="3">
        <v>7765439</v>
      </c>
      <c r="BM694" s="3">
        <v>3507439.5</v>
      </c>
      <c r="BN694" s="3">
        <v>108718264.79000001</v>
      </c>
      <c r="BO694" s="3">
        <v>453750</v>
      </c>
      <c r="BP694" s="3">
        <v>2730050</v>
      </c>
      <c r="BQ694" s="3">
        <v>5876070</v>
      </c>
      <c r="BR694" s="4">
        <v>0</v>
      </c>
      <c r="BS694" s="4">
        <v>0</v>
      </c>
      <c r="BT694" s="3">
        <v>4717591</v>
      </c>
      <c r="BU694" s="3">
        <v>11905140</v>
      </c>
      <c r="BV694" s="3">
        <v>4172700.5</v>
      </c>
      <c r="BW694" s="3">
        <v>9289822</v>
      </c>
      <c r="BX694" s="3">
        <v>996224</v>
      </c>
    </row>
    <row r="695" spans="1:76" x14ac:dyDescent="0.25">
      <c r="A695" s="2">
        <v>44834</v>
      </c>
      <c r="B695" t="s">
        <v>1381</v>
      </c>
      <c r="C695" t="s">
        <v>1382</v>
      </c>
      <c r="D695" s="3">
        <v>31110000</v>
      </c>
      <c r="E695" s="4">
        <v>0</v>
      </c>
      <c r="F695" s="4">
        <v>0</v>
      </c>
      <c r="G695" s="4">
        <v>0</v>
      </c>
      <c r="H695" s="3">
        <v>3577591.55</v>
      </c>
      <c r="I695" s="3">
        <v>162500</v>
      </c>
      <c r="J695" s="3">
        <v>27855980</v>
      </c>
      <c r="K695" s="4">
        <v>0</v>
      </c>
      <c r="L695" s="4">
        <v>0</v>
      </c>
      <c r="M695" s="3">
        <v>29652688.850000001</v>
      </c>
      <c r="N695" s="4">
        <v>0</v>
      </c>
      <c r="O695" s="4">
        <v>0</v>
      </c>
      <c r="P695" s="4">
        <v>0</v>
      </c>
      <c r="Q695" s="4">
        <v>0</v>
      </c>
      <c r="R695" s="3">
        <v>27889898.09</v>
      </c>
      <c r="S695" s="4">
        <v>0</v>
      </c>
      <c r="T695" s="3">
        <v>5662390</v>
      </c>
      <c r="U695" s="3">
        <v>1179970</v>
      </c>
      <c r="V695" s="3">
        <v>2651455</v>
      </c>
      <c r="W695" s="4">
        <v>0</v>
      </c>
      <c r="X695" s="3">
        <v>2499490.64</v>
      </c>
      <c r="Y695" s="3">
        <v>590000</v>
      </c>
      <c r="Z695" s="3">
        <v>180000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3">
        <v>2000000</v>
      </c>
      <c r="AH695" s="4">
        <v>0</v>
      </c>
      <c r="AI695" s="4">
        <v>0</v>
      </c>
      <c r="AJ695" s="4">
        <v>0</v>
      </c>
      <c r="AK695" s="3">
        <v>2000000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3">
        <v>8374959.4400000004</v>
      </c>
      <c r="BA695" s="4">
        <v>0</v>
      </c>
      <c r="BB695" s="4">
        <v>0</v>
      </c>
      <c r="BC695" s="4">
        <v>0</v>
      </c>
      <c r="BD695" s="3">
        <v>18544800</v>
      </c>
      <c r="BE695" s="4">
        <v>0</v>
      </c>
      <c r="BF695" s="4">
        <v>0</v>
      </c>
      <c r="BG695" s="3">
        <v>675200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</row>
    <row r="696" spans="1:76" x14ac:dyDescent="0.25">
      <c r="A696" s="2">
        <v>44834</v>
      </c>
      <c r="B696" t="s">
        <v>1561</v>
      </c>
      <c r="C696" t="s">
        <v>1562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3">
        <v>1158455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3">
        <v>854000</v>
      </c>
      <c r="Z696" s="4">
        <v>0</v>
      </c>
      <c r="AA696" s="4">
        <v>0</v>
      </c>
      <c r="AB696" s="3">
        <v>100000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</row>
    <row r="697" spans="1:76" x14ac:dyDescent="0.25">
      <c r="A697" s="2">
        <v>44834</v>
      </c>
      <c r="B697" t="s">
        <v>1383</v>
      </c>
      <c r="C697" t="s">
        <v>1384</v>
      </c>
      <c r="D697" s="3">
        <v>31110000</v>
      </c>
      <c r="E697" s="4">
        <v>0</v>
      </c>
      <c r="F697" s="3">
        <v>31053000</v>
      </c>
      <c r="G697" s="3">
        <v>14216659.800000001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P697" s="4">
        <v>0</v>
      </c>
      <c r="BQ697" s="4">
        <v>0</v>
      </c>
      <c r="BR697" s="4">
        <v>0</v>
      </c>
      <c r="BS697" s="4">
        <v>0</v>
      </c>
      <c r="BT697" s="4">
        <v>0</v>
      </c>
      <c r="BU697" s="4">
        <v>0</v>
      </c>
      <c r="BV697" s="4">
        <v>0</v>
      </c>
      <c r="BW697" s="4">
        <v>0</v>
      </c>
      <c r="BX697" s="4">
        <v>0</v>
      </c>
    </row>
    <row r="698" spans="1:76" x14ac:dyDescent="0.25">
      <c r="A698" s="2">
        <v>44834</v>
      </c>
      <c r="B698" t="s">
        <v>1563</v>
      </c>
      <c r="C698" t="s">
        <v>1564</v>
      </c>
      <c r="D698" s="4">
        <v>0</v>
      </c>
      <c r="E698" s="4">
        <v>0</v>
      </c>
      <c r="F698" s="4">
        <v>0</v>
      </c>
      <c r="G698" s="4">
        <v>0</v>
      </c>
      <c r="H698" s="3">
        <v>1981569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</row>
    <row r="699" spans="1:76" x14ac:dyDescent="0.25">
      <c r="A699" s="2">
        <v>44834</v>
      </c>
      <c r="B699" t="s">
        <v>1565</v>
      </c>
      <c r="C699" t="s">
        <v>1566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3">
        <v>390368.88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3">
        <v>279004.59999999998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3">
        <v>686631.8</v>
      </c>
      <c r="BN699" s="4">
        <v>0</v>
      </c>
      <c r="BO699" s="4">
        <v>0</v>
      </c>
      <c r="BP699" s="4">
        <v>0</v>
      </c>
      <c r="BQ699" s="4">
        <v>0</v>
      </c>
      <c r="BR699" s="4">
        <v>0</v>
      </c>
      <c r="BS699" s="4">
        <v>0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</row>
    <row r="700" spans="1:76" x14ac:dyDescent="0.25">
      <c r="A700" s="2">
        <v>44834</v>
      </c>
      <c r="B700" t="s">
        <v>1567</v>
      </c>
      <c r="C700" t="s">
        <v>1568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3">
        <v>470682.12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3">
        <v>11232.95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3">
        <v>240933</v>
      </c>
      <c r="BN700" s="4">
        <v>0</v>
      </c>
      <c r="BO700" s="4">
        <v>0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0</v>
      </c>
      <c r="BV700" s="4">
        <v>0</v>
      </c>
      <c r="BW700" s="4">
        <v>0</v>
      </c>
      <c r="BX700" s="4">
        <v>0</v>
      </c>
    </row>
    <row r="701" spans="1:76" x14ac:dyDescent="0.25">
      <c r="A701" s="2">
        <v>44834</v>
      </c>
      <c r="B701" t="s">
        <v>1385</v>
      </c>
      <c r="C701" t="s">
        <v>1386</v>
      </c>
      <c r="D701" s="4">
        <v>0</v>
      </c>
      <c r="E701" s="4">
        <v>0</v>
      </c>
      <c r="F701" s="4">
        <v>0</v>
      </c>
      <c r="G701" s="3">
        <v>7920</v>
      </c>
      <c r="H701" s="3">
        <v>26559264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</row>
    <row r="702" spans="1:76" x14ac:dyDescent="0.25">
      <c r="A702" s="2">
        <v>44834</v>
      </c>
      <c r="B702" t="s">
        <v>1387</v>
      </c>
      <c r="C702" t="s">
        <v>1388</v>
      </c>
      <c r="D702" s="3">
        <v>141485.04</v>
      </c>
      <c r="E702" s="4">
        <v>0</v>
      </c>
      <c r="F702" s="3">
        <v>786284.12</v>
      </c>
      <c r="G702" s="3">
        <v>17482.400000000001</v>
      </c>
      <c r="H702" s="4">
        <v>0</v>
      </c>
      <c r="I702" s="4">
        <v>0</v>
      </c>
      <c r="J702" s="4">
        <v>0</v>
      </c>
      <c r="K702" s="3">
        <v>19835.560000000001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3">
        <v>20580</v>
      </c>
      <c r="S702" s="4">
        <v>0</v>
      </c>
      <c r="T702" s="4">
        <v>0</v>
      </c>
      <c r="U702" s="4">
        <v>0</v>
      </c>
      <c r="V702" s="3">
        <v>125.4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3">
        <v>21226.16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3">
        <v>21078.68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</row>
    <row r="703" spans="1:76" x14ac:dyDescent="0.25">
      <c r="A703" s="2">
        <v>44834</v>
      </c>
      <c r="B703" t="s">
        <v>1389</v>
      </c>
      <c r="C703" t="s">
        <v>1390</v>
      </c>
      <c r="D703" s="4">
        <v>0</v>
      </c>
      <c r="E703" s="4">
        <v>0</v>
      </c>
      <c r="F703" s="3">
        <v>107272.8</v>
      </c>
      <c r="G703" s="3">
        <v>523.95000000000005</v>
      </c>
      <c r="H703" s="4">
        <v>0</v>
      </c>
      <c r="I703" s="4">
        <v>0</v>
      </c>
      <c r="J703" s="4">
        <v>0</v>
      </c>
      <c r="K703" s="3">
        <v>9503.9599999999991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</row>
    <row r="704" spans="1:76" x14ac:dyDescent="0.25">
      <c r="A704" s="2">
        <v>44834</v>
      </c>
      <c r="B704" t="s">
        <v>1391</v>
      </c>
      <c r="C704" t="s">
        <v>1392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3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</row>
    <row r="705" spans="1:76" x14ac:dyDescent="0.25">
      <c r="A705" s="2">
        <v>44834</v>
      </c>
      <c r="B705" t="s">
        <v>1393</v>
      </c>
      <c r="C705" t="s">
        <v>1394</v>
      </c>
      <c r="D705" s="3">
        <v>560489.02</v>
      </c>
      <c r="E705" s="4">
        <v>0</v>
      </c>
      <c r="F705" s="3">
        <v>2080</v>
      </c>
      <c r="G705" s="3">
        <v>6923.22</v>
      </c>
      <c r="H705" s="4">
        <v>0</v>
      </c>
      <c r="I705" s="3">
        <v>0</v>
      </c>
      <c r="J705" s="3">
        <v>10002.48</v>
      </c>
      <c r="K705" s="3">
        <v>126071.12</v>
      </c>
      <c r="L705" s="3">
        <v>553430.02</v>
      </c>
      <c r="M705" s="4">
        <v>0</v>
      </c>
      <c r="N705" s="3">
        <v>11441.2</v>
      </c>
      <c r="O705" s="3">
        <v>8277.2800000000007</v>
      </c>
      <c r="P705" s="3">
        <v>843715.14</v>
      </c>
      <c r="Q705" s="3">
        <v>32577.84</v>
      </c>
      <c r="R705" s="4">
        <v>0</v>
      </c>
      <c r="S705" s="3">
        <v>26902.880000000001</v>
      </c>
      <c r="T705" s="3">
        <v>12062.4</v>
      </c>
      <c r="U705" s="4">
        <v>0</v>
      </c>
      <c r="V705" s="4">
        <v>0</v>
      </c>
      <c r="W705" s="3">
        <v>68850</v>
      </c>
      <c r="X705" s="3">
        <v>40000</v>
      </c>
      <c r="Y705" s="3">
        <v>175426.8</v>
      </c>
      <c r="Z705" s="3">
        <v>474797.76</v>
      </c>
      <c r="AA705" s="4">
        <v>0</v>
      </c>
      <c r="AB705" s="3">
        <v>351462.44</v>
      </c>
      <c r="AC705" s="3">
        <v>79401.2</v>
      </c>
      <c r="AD705" s="3">
        <v>1172193.31</v>
      </c>
      <c r="AE705" s="4">
        <v>0</v>
      </c>
      <c r="AF705" s="3">
        <v>265474.36</v>
      </c>
      <c r="AG705" s="3">
        <v>241893.68</v>
      </c>
      <c r="AH705" s="3">
        <v>26618</v>
      </c>
      <c r="AI705" s="3">
        <v>2431.04</v>
      </c>
      <c r="AJ705" s="3">
        <v>13550.56</v>
      </c>
      <c r="AK705" s="3">
        <v>20293.759999999998</v>
      </c>
      <c r="AL705" s="3">
        <v>46719.76</v>
      </c>
      <c r="AM705" s="3">
        <v>3302.56</v>
      </c>
      <c r="AN705" s="3">
        <v>29166.720000000001</v>
      </c>
      <c r="AO705" s="3">
        <v>10147.6</v>
      </c>
      <c r="AP705" s="3">
        <v>786.84</v>
      </c>
      <c r="AQ705" s="3">
        <v>26118.76</v>
      </c>
      <c r="AR705" s="3">
        <v>13710.16</v>
      </c>
      <c r="AS705" s="3">
        <v>39366.720000000001</v>
      </c>
      <c r="AT705" s="3">
        <v>158879.16</v>
      </c>
      <c r="AU705" s="3">
        <v>30289.52</v>
      </c>
      <c r="AV705" s="4">
        <v>0</v>
      </c>
      <c r="AW705" s="3">
        <v>460412.43</v>
      </c>
      <c r="AX705" s="3">
        <v>435930.12</v>
      </c>
      <c r="AY705" s="3">
        <v>21854.32</v>
      </c>
      <c r="AZ705" s="3">
        <v>116012.98</v>
      </c>
      <c r="BA705" s="3">
        <v>379592.67</v>
      </c>
      <c r="BB705" s="3">
        <v>89375.24</v>
      </c>
      <c r="BC705" s="3">
        <v>11366.18</v>
      </c>
      <c r="BD705" s="3">
        <v>35631.9</v>
      </c>
      <c r="BE705" s="3">
        <v>602963.25</v>
      </c>
      <c r="BF705" s="3">
        <v>485888.4</v>
      </c>
      <c r="BG705" s="4">
        <v>0</v>
      </c>
      <c r="BH705" s="3">
        <v>2890814.62</v>
      </c>
      <c r="BI705" s="3">
        <v>286094.40000000002</v>
      </c>
      <c r="BJ705" s="3">
        <v>17614.060000000001</v>
      </c>
      <c r="BK705" s="3">
        <v>27275.759999999998</v>
      </c>
      <c r="BL705" s="3">
        <v>25419.32</v>
      </c>
      <c r="BM705" s="3">
        <v>54768.74</v>
      </c>
      <c r="BN705" s="3">
        <v>123400.01</v>
      </c>
      <c r="BO705" s="3">
        <v>18592.16</v>
      </c>
      <c r="BP705" s="3">
        <v>42502.8</v>
      </c>
      <c r="BQ705" s="3">
        <v>65773.91</v>
      </c>
      <c r="BR705" s="3">
        <v>29244</v>
      </c>
      <c r="BS705" s="3">
        <v>357394.31</v>
      </c>
      <c r="BT705" s="3">
        <v>50504.68</v>
      </c>
      <c r="BU705" s="3">
        <v>2016.8</v>
      </c>
      <c r="BV705" s="3">
        <v>59708.32</v>
      </c>
      <c r="BW705" s="3">
        <v>62045.64</v>
      </c>
      <c r="BX705" s="3">
        <v>15740.4</v>
      </c>
    </row>
    <row r="706" spans="1:76" x14ac:dyDescent="0.25">
      <c r="A706" s="2">
        <v>44834</v>
      </c>
      <c r="B706" t="s">
        <v>1395</v>
      </c>
      <c r="C706" t="s">
        <v>1396</v>
      </c>
      <c r="D706" s="3">
        <v>103147.12</v>
      </c>
      <c r="E706" s="4">
        <v>0</v>
      </c>
      <c r="F706" s="3">
        <v>289382</v>
      </c>
      <c r="G706" s="3">
        <v>211150.89</v>
      </c>
      <c r="H706" s="4">
        <v>0</v>
      </c>
      <c r="I706" s="3">
        <v>552675.43999999994</v>
      </c>
      <c r="J706" s="3">
        <v>238542.56</v>
      </c>
      <c r="K706" s="3">
        <v>930460.53</v>
      </c>
      <c r="L706" s="3">
        <v>1139135.1200000001</v>
      </c>
      <c r="M706" s="4">
        <v>0</v>
      </c>
      <c r="N706" s="3">
        <v>7970.8</v>
      </c>
      <c r="O706" s="3">
        <v>4315.3599999999997</v>
      </c>
      <c r="P706" s="3">
        <v>3095095.52</v>
      </c>
      <c r="Q706" s="3">
        <v>25755.84</v>
      </c>
      <c r="R706" s="4">
        <v>0</v>
      </c>
      <c r="S706" s="3">
        <v>116894.16</v>
      </c>
      <c r="T706" s="3">
        <v>22929.68</v>
      </c>
      <c r="U706" s="4">
        <v>0</v>
      </c>
      <c r="V706" s="4">
        <v>0</v>
      </c>
      <c r="W706" s="3">
        <v>48950</v>
      </c>
      <c r="X706" s="3">
        <v>6000</v>
      </c>
      <c r="Y706" s="3">
        <v>97087.74</v>
      </c>
      <c r="Z706" s="3">
        <v>615608.28</v>
      </c>
      <c r="AA706" s="4">
        <v>0</v>
      </c>
      <c r="AB706" s="3">
        <v>347128.52</v>
      </c>
      <c r="AC706" s="3">
        <v>29002.959999999999</v>
      </c>
      <c r="AD706" s="3">
        <v>862452.75</v>
      </c>
      <c r="AE706" s="4">
        <v>0</v>
      </c>
      <c r="AF706" s="3">
        <v>210663.04000000001</v>
      </c>
      <c r="AG706" s="3">
        <v>47890.32</v>
      </c>
      <c r="AH706" s="3">
        <v>6394.72</v>
      </c>
      <c r="AI706" s="3">
        <v>3460.8</v>
      </c>
      <c r="AJ706" s="4">
        <v>0</v>
      </c>
      <c r="AK706" s="3">
        <v>0</v>
      </c>
      <c r="AL706" s="3">
        <v>38152.959999999999</v>
      </c>
      <c r="AM706" s="3">
        <v>455.84</v>
      </c>
      <c r="AN706" s="3">
        <v>32417.040000000001</v>
      </c>
      <c r="AO706" s="3">
        <v>2516.88</v>
      </c>
      <c r="AP706" s="3">
        <v>301.12</v>
      </c>
      <c r="AQ706" s="3">
        <v>4513.68</v>
      </c>
      <c r="AR706" s="3">
        <v>16030.08</v>
      </c>
      <c r="AS706" s="4">
        <v>0</v>
      </c>
      <c r="AT706" s="3">
        <v>168925.84</v>
      </c>
      <c r="AU706" s="3">
        <v>30734.959999999999</v>
      </c>
      <c r="AV706" s="4">
        <v>0</v>
      </c>
      <c r="AW706" s="3">
        <v>819229.46</v>
      </c>
      <c r="AX706" s="3">
        <v>133201.72</v>
      </c>
      <c r="AY706" s="3">
        <v>23249.439999999999</v>
      </c>
      <c r="AZ706" s="3">
        <v>52108.28</v>
      </c>
      <c r="BA706" s="3">
        <v>939657.12</v>
      </c>
      <c r="BB706" s="3">
        <v>322878.92</v>
      </c>
      <c r="BC706" s="3">
        <v>14347.28</v>
      </c>
      <c r="BD706" s="3">
        <v>90656.08</v>
      </c>
      <c r="BE706" s="3">
        <v>451579.65</v>
      </c>
      <c r="BF706" s="3">
        <v>347889.6</v>
      </c>
      <c r="BG706" s="4">
        <v>0</v>
      </c>
      <c r="BH706" s="3">
        <v>2127677</v>
      </c>
      <c r="BI706" s="3">
        <v>2486.9</v>
      </c>
      <c r="BJ706" s="3">
        <v>85399.28</v>
      </c>
      <c r="BK706" s="3">
        <v>10330.799999999999</v>
      </c>
      <c r="BL706" s="3">
        <v>10313.459999999999</v>
      </c>
      <c r="BM706" s="3">
        <v>16550.349999999999</v>
      </c>
      <c r="BN706" s="3">
        <v>67.84</v>
      </c>
      <c r="BO706" s="3">
        <v>3423.76</v>
      </c>
      <c r="BP706" s="3">
        <v>21424.639999999999</v>
      </c>
      <c r="BQ706" s="3">
        <v>9539.68</v>
      </c>
      <c r="BR706" s="3">
        <v>28823.599999999999</v>
      </c>
      <c r="BS706" s="4">
        <v>0</v>
      </c>
      <c r="BT706" s="3">
        <v>9297.76</v>
      </c>
      <c r="BU706" s="3">
        <v>31868.75</v>
      </c>
      <c r="BV706" s="3">
        <v>94707.76</v>
      </c>
      <c r="BW706" s="3">
        <v>36865.980000000003</v>
      </c>
      <c r="BX706" s="3">
        <v>169243.6</v>
      </c>
    </row>
    <row r="707" spans="1:76" x14ac:dyDescent="0.25">
      <c r="A707" s="2">
        <v>44834</v>
      </c>
      <c r="B707" t="s">
        <v>1397</v>
      </c>
      <c r="C707" t="s">
        <v>1398</v>
      </c>
      <c r="D707" s="3">
        <v>1140464.42</v>
      </c>
      <c r="E707" s="4">
        <v>0</v>
      </c>
      <c r="F707" s="3">
        <v>488750.28</v>
      </c>
      <c r="G707" s="3">
        <v>0</v>
      </c>
      <c r="H707" s="4">
        <v>0</v>
      </c>
      <c r="I707" s="3">
        <v>40450.199999999997</v>
      </c>
      <c r="J707" s="4">
        <v>0</v>
      </c>
      <c r="K707" s="3">
        <v>0</v>
      </c>
      <c r="L707" s="4">
        <v>0</v>
      </c>
      <c r="M707" s="4">
        <v>0</v>
      </c>
      <c r="N707" s="4">
        <v>0</v>
      </c>
      <c r="O707" s="3">
        <v>2966.7</v>
      </c>
      <c r="P707" s="4">
        <v>0</v>
      </c>
      <c r="Q707" s="3">
        <v>12985.65</v>
      </c>
      <c r="R707" s="3">
        <v>98201.69</v>
      </c>
      <c r="S707" s="3">
        <v>69289.5</v>
      </c>
      <c r="T707" s="3">
        <v>788.76</v>
      </c>
      <c r="U707" s="3">
        <v>55960.639999999999</v>
      </c>
      <c r="V707" s="3">
        <v>4346.1499999999996</v>
      </c>
      <c r="W707" s="4">
        <v>0</v>
      </c>
      <c r="X707" s="4">
        <v>0</v>
      </c>
      <c r="Y707" s="3">
        <v>80986.17</v>
      </c>
      <c r="Z707" s="3">
        <v>76157.399999999994</v>
      </c>
      <c r="AA707" s="3">
        <v>1508.89</v>
      </c>
      <c r="AB707" s="4">
        <v>0</v>
      </c>
      <c r="AC707" s="3">
        <v>50624.71</v>
      </c>
      <c r="AD707" s="3">
        <v>43316.24</v>
      </c>
      <c r="AE707" s="4">
        <v>0</v>
      </c>
      <c r="AF707" s="4">
        <v>0</v>
      </c>
      <c r="AG707" s="3">
        <v>2721.3</v>
      </c>
      <c r="AH707" s="3">
        <v>3419.14</v>
      </c>
      <c r="AI707" s="4">
        <v>0</v>
      </c>
      <c r="AJ707" s="3">
        <v>486.33</v>
      </c>
      <c r="AK707" s="3">
        <v>1807.26</v>
      </c>
      <c r="AL707" s="3">
        <v>7697.91</v>
      </c>
      <c r="AM707" s="3">
        <v>2914.95</v>
      </c>
      <c r="AN707" s="3">
        <v>1779.21</v>
      </c>
      <c r="AO707" s="3">
        <v>614.52</v>
      </c>
      <c r="AP707" s="3">
        <v>20931.87</v>
      </c>
      <c r="AQ707" s="3">
        <v>3164.22</v>
      </c>
      <c r="AR707" s="3">
        <v>3112.62</v>
      </c>
      <c r="AS707" s="3">
        <v>6357.99</v>
      </c>
      <c r="AT707" s="3">
        <v>0</v>
      </c>
      <c r="AU707" s="3">
        <v>4185.93</v>
      </c>
      <c r="AV707" s="3">
        <v>2849.85</v>
      </c>
      <c r="AW707" s="3">
        <v>16817.509999999998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3">
        <v>3668.29</v>
      </c>
      <c r="BK707" s="3">
        <v>5371.95</v>
      </c>
      <c r="BL707" s="3">
        <v>0</v>
      </c>
      <c r="BM707" s="3">
        <v>4362.76</v>
      </c>
      <c r="BN707" s="3">
        <v>251610.5</v>
      </c>
      <c r="BO707" s="4">
        <v>0</v>
      </c>
      <c r="BP707" s="3">
        <v>748.14</v>
      </c>
      <c r="BQ707" s="3">
        <v>638.07000000000005</v>
      </c>
      <c r="BR707" s="4">
        <v>0</v>
      </c>
      <c r="BS707" s="4">
        <v>0</v>
      </c>
      <c r="BT707" s="3">
        <v>46609.19</v>
      </c>
      <c r="BU707" s="4">
        <v>0</v>
      </c>
      <c r="BV707" s="3">
        <v>1634.27</v>
      </c>
      <c r="BW707" s="3">
        <v>435.69</v>
      </c>
      <c r="BX707" s="4">
        <v>0</v>
      </c>
    </row>
    <row r="708" spans="1:76" x14ac:dyDescent="0.25">
      <c r="A708" s="2">
        <v>44834</v>
      </c>
      <c r="B708" t="s">
        <v>1569</v>
      </c>
      <c r="C708" t="s">
        <v>1570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3">
        <v>54071.76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</row>
    <row r="709" spans="1:76" x14ac:dyDescent="0.25">
      <c r="A709" s="2">
        <v>44834</v>
      </c>
      <c r="B709" t="s">
        <v>1399</v>
      </c>
      <c r="C709" t="s">
        <v>1400</v>
      </c>
      <c r="D709" s="4">
        <v>0</v>
      </c>
      <c r="E709" s="3">
        <v>4764348.55</v>
      </c>
      <c r="F709" s="3">
        <v>2964088.75</v>
      </c>
      <c r="G709" s="3">
        <v>790719.25</v>
      </c>
      <c r="H709" s="3">
        <v>6146084.0999999996</v>
      </c>
      <c r="I709" s="4">
        <v>0</v>
      </c>
      <c r="J709" s="3">
        <v>3241648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3">
        <v>463167.5</v>
      </c>
      <c r="S709" s="3">
        <v>57201</v>
      </c>
      <c r="T709" s="4">
        <v>0</v>
      </c>
      <c r="U709" s="4">
        <v>0</v>
      </c>
      <c r="V709" s="3">
        <v>192093.75</v>
      </c>
      <c r="W709" s="4">
        <v>0</v>
      </c>
      <c r="X709" s="4">
        <v>0</v>
      </c>
      <c r="Y709" s="4">
        <v>0</v>
      </c>
      <c r="Z709" s="3">
        <v>12964</v>
      </c>
      <c r="AA709" s="3">
        <v>1275</v>
      </c>
      <c r="AB709" s="4">
        <v>0</v>
      </c>
      <c r="AC709" s="4">
        <v>0</v>
      </c>
      <c r="AD709" s="3">
        <v>2184609</v>
      </c>
      <c r="AE709" s="4">
        <v>0</v>
      </c>
      <c r="AF709" s="4">
        <v>0</v>
      </c>
      <c r="AG709" s="4">
        <v>0</v>
      </c>
      <c r="AH709" s="3">
        <v>19510</v>
      </c>
      <c r="AI709" s="3">
        <v>0</v>
      </c>
      <c r="AJ709" s="3">
        <v>5095</v>
      </c>
      <c r="AK709" s="3">
        <v>272240</v>
      </c>
      <c r="AL709" s="4">
        <v>0</v>
      </c>
      <c r="AM709" s="4">
        <v>0</v>
      </c>
      <c r="AN709" s="3">
        <v>6409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3">
        <v>5099</v>
      </c>
      <c r="AU709" s="3">
        <v>130827</v>
      </c>
      <c r="AV709" s="4">
        <v>0</v>
      </c>
      <c r="AW709" s="4">
        <v>0</v>
      </c>
      <c r="AX709" s="4">
        <v>0</v>
      </c>
      <c r="AY709" s="3">
        <v>14663930</v>
      </c>
      <c r="AZ709" s="4">
        <v>0</v>
      </c>
      <c r="BA709" s="4">
        <v>0</v>
      </c>
      <c r="BB709" s="3">
        <v>110155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3">
        <v>17915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3">
        <v>5475</v>
      </c>
    </row>
    <row r="710" spans="1:76" x14ac:dyDescent="0.25">
      <c r="A710" s="2">
        <v>44834</v>
      </c>
      <c r="B710" t="s">
        <v>1401</v>
      </c>
      <c r="C710" t="s">
        <v>1402</v>
      </c>
      <c r="D710" s="4">
        <v>0</v>
      </c>
      <c r="E710" s="4">
        <v>0</v>
      </c>
      <c r="F710" s="4">
        <v>0</v>
      </c>
      <c r="G710" s="4">
        <v>0</v>
      </c>
      <c r="H710" s="3">
        <v>2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</row>
    <row r="711" spans="1:76" x14ac:dyDescent="0.25">
      <c r="A711" s="2">
        <v>44834</v>
      </c>
      <c r="B711" t="s">
        <v>1571</v>
      </c>
      <c r="C711" t="s">
        <v>1572</v>
      </c>
      <c r="D711" s="4">
        <v>0</v>
      </c>
      <c r="E711" s="4">
        <v>0</v>
      </c>
      <c r="F711" s="4">
        <v>0</v>
      </c>
      <c r="G711" s="4">
        <v>0</v>
      </c>
      <c r="H711" s="3">
        <v>1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</row>
    <row r="712" spans="1:76" x14ac:dyDescent="0.25">
      <c r="A712" s="2">
        <v>44834</v>
      </c>
      <c r="B712" t="s">
        <v>1405</v>
      </c>
      <c r="C712" t="s">
        <v>1406</v>
      </c>
      <c r="D712" s="4">
        <v>0</v>
      </c>
      <c r="E712" s="4">
        <v>0</v>
      </c>
      <c r="F712" s="3">
        <v>1</v>
      </c>
      <c r="G712" s="3">
        <v>3</v>
      </c>
      <c r="H712" s="3">
        <v>22036.87</v>
      </c>
      <c r="I712" s="3">
        <v>284.8</v>
      </c>
      <c r="J712" s="4">
        <v>0</v>
      </c>
      <c r="K712" s="3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3">
        <v>1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3">
        <v>2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3">
        <v>1373</v>
      </c>
      <c r="BA712" s="3">
        <v>19</v>
      </c>
      <c r="BB712" s="3">
        <v>4</v>
      </c>
      <c r="BC712" s="3">
        <v>12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3">
        <v>4</v>
      </c>
      <c r="BK712" s="3">
        <v>6</v>
      </c>
      <c r="BL712" s="4">
        <v>0</v>
      </c>
      <c r="BM712" s="4">
        <v>0</v>
      </c>
      <c r="BN712" s="4">
        <v>0</v>
      </c>
      <c r="BO712" s="3">
        <v>2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</row>
    <row r="713" spans="1:76" x14ac:dyDescent="0.25">
      <c r="A713" s="2">
        <v>44834</v>
      </c>
      <c r="B713" t="s">
        <v>1407</v>
      </c>
      <c r="C713" t="s">
        <v>1408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3">
        <v>1</v>
      </c>
      <c r="J713" s="4">
        <v>0</v>
      </c>
      <c r="K713" s="4">
        <v>0</v>
      </c>
      <c r="L713" s="4">
        <v>0</v>
      </c>
      <c r="M713" s="3">
        <v>3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3">
        <v>1</v>
      </c>
      <c r="BK713" s="3">
        <v>1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</row>
    <row r="714" spans="1:76" x14ac:dyDescent="0.25">
      <c r="A714" s="2">
        <v>44834</v>
      </c>
      <c r="B714" t="s">
        <v>1409</v>
      </c>
      <c r="C714" t="s">
        <v>1410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3">
        <v>80.73</v>
      </c>
      <c r="J714" s="3">
        <v>4235.21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3">
        <v>1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3">
        <v>1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</row>
    <row r="715" spans="1:76" x14ac:dyDescent="0.25">
      <c r="A715" s="2">
        <v>44834</v>
      </c>
      <c r="B715" t="s">
        <v>1411</v>
      </c>
      <c r="C715" t="s">
        <v>1412</v>
      </c>
      <c r="D715" s="4">
        <v>0</v>
      </c>
      <c r="E715" s="4">
        <v>0</v>
      </c>
      <c r="F715" s="4">
        <v>0</v>
      </c>
      <c r="G715" s="4">
        <v>0</v>
      </c>
      <c r="H715" s="3">
        <v>9532.75</v>
      </c>
      <c r="I715" s="3">
        <v>4</v>
      </c>
      <c r="J715" s="3">
        <v>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3">
        <v>1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3">
        <v>1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3">
        <v>3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</row>
    <row r="716" spans="1:76" x14ac:dyDescent="0.25">
      <c r="A716" s="2">
        <v>44834</v>
      </c>
      <c r="B716" t="s">
        <v>1413</v>
      </c>
      <c r="C716" t="s">
        <v>1414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3">
        <v>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3">
        <v>1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</row>
    <row r="717" spans="1:76" x14ac:dyDescent="0.25">
      <c r="A717" s="2">
        <v>44834</v>
      </c>
      <c r="B717" t="s">
        <v>1415</v>
      </c>
      <c r="C717" t="s">
        <v>1416</v>
      </c>
      <c r="D717" s="4">
        <v>0</v>
      </c>
      <c r="E717" s="4">
        <v>0</v>
      </c>
      <c r="F717" s="3">
        <v>29219.97</v>
      </c>
      <c r="G717" s="3">
        <v>24580.38</v>
      </c>
      <c r="H717" s="3">
        <v>11178.92</v>
      </c>
      <c r="I717" s="3">
        <v>5011.8999999999996</v>
      </c>
      <c r="J717" s="3">
        <v>6130.19</v>
      </c>
      <c r="K717" s="3">
        <v>1</v>
      </c>
      <c r="L717" s="4">
        <v>0</v>
      </c>
      <c r="M717" s="4">
        <v>0</v>
      </c>
      <c r="N717" s="4">
        <v>0</v>
      </c>
      <c r="O717" s="4">
        <v>0</v>
      </c>
      <c r="P717" s="3">
        <v>5</v>
      </c>
      <c r="Q717" s="4">
        <v>0</v>
      </c>
      <c r="R717" s="3">
        <v>10500.65</v>
      </c>
      <c r="S717" s="4">
        <v>0</v>
      </c>
      <c r="T717" s="3">
        <v>2</v>
      </c>
      <c r="U717" s="4">
        <v>0</v>
      </c>
      <c r="V717" s="3">
        <v>8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3">
        <v>4</v>
      </c>
      <c r="AS717" s="3">
        <v>5</v>
      </c>
      <c r="AT717" s="4">
        <v>0</v>
      </c>
      <c r="AU717" s="3">
        <v>1</v>
      </c>
      <c r="AV717" s="4">
        <v>0</v>
      </c>
      <c r="AW717" s="3">
        <v>3</v>
      </c>
      <c r="AX717" s="4">
        <v>0</v>
      </c>
      <c r="AY717" s="4">
        <v>0</v>
      </c>
      <c r="AZ717" s="3">
        <v>300</v>
      </c>
      <c r="BA717" s="3">
        <v>47</v>
      </c>
      <c r="BB717" s="3">
        <v>40</v>
      </c>
      <c r="BC717" s="3">
        <v>5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3">
        <v>8</v>
      </c>
      <c r="BK717" s="4">
        <v>0</v>
      </c>
      <c r="BL717" s="4">
        <v>0</v>
      </c>
      <c r="BM717" s="4">
        <v>0</v>
      </c>
      <c r="BN717" s="4">
        <v>0</v>
      </c>
      <c r="BO717" s="3">
        <v>9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3">
        <v>1</v>
      </c>
      <c r="BW717" s="4">
        <v>0</v>
      </c>
      <c r="BX717" s="4">
        <v>0</v>
      </c>
    </row>
    <row r="718" spans="1:76" x14ac:dyDescent="0.25">
      <c r="A718" s="2">
        <v>44834</v>
      </c>
      <c r="B718" t="s">
        <v>1417</v>
      </c>
      <c r="C718" t="s">
        <v>1418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3">
        <v>1</v>
      </c>
      <c r="J718" s="3">
        <v>2</v>
      </c>
      <c r="K718" s="3">
        <v>2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3">
        <v>1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3">
        <v>14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3">
        <v>490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3">
        <v>3</v>
      </c>
      <c r="BK718" s="4">
        <v>0</v>
      </c>
      <c r="BL718" s="4">
        <v>0</v>
      </c>
      <c r="BM718" s="4">
        <v>0</v>
      </c>
      <c r="BN718" s="4">
        <v>0</v>
      </c>
      <c r="BO718" s="3">
        <v>2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</row>
    <row r="719" spans="1:76" x14ac:dyDescent="0.25">
      <c r="A719" s="2">
        <v>44834</v>
      </c>
      <c r="B719" t="s">
        <v>1419</v>
      </c>
      <c r="C719" t="s">
        <v>1420</v>
      </c>
      <c r="D719" s="4">
        <v>0</v>
      </c>
      <c r="E719" s="4">
        <v>0</v>
      </c>
      <c r="F719" s="4">
        <v>0</v>
      </c>
      <c r="G719" s="4">
        <v>0</v>
      </c>
      <c r="H719" s="3">
        <v>4323.53</v>
      </c>
      <c r="I719" s="3">
        <v>1</v>
      </c>
      <c r="J719" s="3">
        <v>3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3">
        <v>4</v>
      </c>
      <c r="AS719" s="3">
        <v>1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3">
        <v>1190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3">
        <v>1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</row>
    <row r="720" spans="1:76" x14ac:dyDescent="0.25">
      <c r="A720" s="2">
        <v>44834</v>
      </c>
      <c r="B720" t="s">
        <v>1421</v>
      </c>
      <c r="C720" t="s">
        <v>1422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3">
        <v>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</row>
    <row r="721" spans="1:76" x14ac:dyDescent="0.25">
      <c r="A721" s="2">
        <v>44834</v>
      </c>
      <c r="B721" t="s">
        <v>1423</v>
      </c>
      <c r="C721" t="s">
        <v>1424</v>
      </c>
      <c r="D721" s="3">
        <v>140621.88</v>
      </c>
      <c r="E721" s="4">
        <v>0</v>
      </c>
      <c r="F721" s="3">
        <v>15240.38</v>
      </c>
      <c r="G721" s="4">
        <v>0</v>
      </c>
      <c r="H721" s="3">
        <v>32599.62</v>
      </c>
      <c r="I721" s="4">
        <v>0</v>
      </c>
      <c r="J721" s="4">
        <v>0</v>
      </c>
      <c r="K721" s="3">
        <v>137007.53</v>
      </c>
      <c r="L721" s="4">
        <v>0</v>
      </c>
      <c r="M721" s="4">
        <v>0</v>
      </c>
      <c r="N721" s="4">
        <v>0</v>
      </c>
      <c r="O721" s="4">
        <v>0</v>
      </c>
      <c r="P721" s="3">
        <v>143</v>
      </c>
      <c r="Q721" s="4">
        <v>0</v>
      </c>
      <c r="R721" s="3">
        <v>25729.599999999999</v>
      </c>
      <c r="S721" s="3">
        <v>9</v>
      </c>
      <c r="T721" s="3">
        <v>7059.54</v>
      </c>
      <c r="U721" s="3">
        <v>28</v>
      </c>
      <c r="V721" s="3">
        <v>37511.08</v>
      </c>
      <c r="W721" s="4">
        <v>0</v>
      </c>
      <c r="X721" s="4">
        <v>0</v>
      </c>
      <c r="Y721" s="3">
        <v>37567.06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3">
        <v>12</v>
      </c>
      <c r="AI721" s="4">
        <v>0</v>
      </c>
      <c r="AJ721" s="4">
        <v>0</v>
      </c>
      <c r="AK721" s="3">
        <v>2</v>
      </c>
      <c r="AL721" s="3">
        <v>269976.05</v>
      </c>
      <c r="AM721" s="3">
        <v>146.44999999999999</v>
      </c>
      <c r="AN721" s="3">
        <v>37</v>
      </c>
      <c r="AO721" s="3">
        <v>4625.3500000000004</v>
      </c>
      <c r="AP721" s="4">
        <v>0</v>
      </c>
      <c r="AQ721" s="3">
        <v>25</v>
      </c>
      <c r="AR721" s="4">
        <v>0</v>
      </c>
      <c r="AS721" s="3">
        <v>124</v>
      </c>
      <c r="AT721" s="3">
        <v>3485.54</v>
      </c>
      <c r="AU721" s="3">
        <v>11</v>
      </c>
      <c r="AV721" s="4">
        <v>0</v>
      </c>
      <c r="AW721" s="3">
        <v>1679614.06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3">
        <v>250</v>
      </c>
      <c r="BD721" s="4">
        <v>0</v>
      </c>
      <c r="BE721" s="4">
        <v>0</v>
      </c>
      <c r="BF721" s="4">
        <v>0</v>
      </c>
      <c r="BG721" s="3">
        <v>12</v>
      </c>
      <c r="BH721" s="4">
        <v>0</v>
      </c>
      <c r="BI721" s="4">
        <v>0</v>
      </c>
      <c r="BJ721" s="3">
        <v>28</v>
      </c>
      <c r="BK721" s="3">
        <v>16</v>
      </c>
      <c r="BL721" s="3">
        <v>28</v>
      </c>
      <c r="BM721" s="4">
        <v>0</v>
      </c>
      <c r="BN721" s="4">
        <v>0</v>
      </c>
      <c r="BO721" s="3">
        <v>5</v>
      </c>
      <c r="BP721" s="3">
        <v>11669.14</v>
      </c>
      <c r="BQ721" s="3">
        <v>59243.29</v>
      </c>
      <c r="BR721" s="4">
        <v>0</v>
      </c>
      <c r="BS721" s="4">
        <v>0</v>
      </c>
      <c r="BT721" s="4">
        <v>0</v>
      </c>
      <c r="BU721" s="4">
        <v>0</v>
      </c>
      <c r="BV721" s="3">
        <v>18</v>
      </c>
      <c r="BW721" s="3">
        <v>7</v>
      </c>
      <c r="BX721" s="4">
        <v>0</v>
      </c>
    </row>
    <row r="722" spans="1:76" x14ac:dyDescent="0.25">
      <c r="A722" s="2">
        <v>44834</v>
      </c>
      <c r="B722" t="s">
        <v>1425</v>
      </c>
      <c r="C722" t="s">
        <v>1426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3">
        <v>1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</row>
    <row r="723" spans="1:76" x14ac:dyDescent="0.25">
      <c r="A723" s="2">
        <v>44834</v>
      </c>
      <c r="B723" t="s">
        <v>1427</v>
      </c>
      <c r="C723" t="s">
        <v>1428</v>
      </c>
      <c r="D723" s="4">
        <v>0</v>
      </c>
      <c r="E723" s="3">
        <v>10000</v>
      </c>
      <c r="F723" s="3">
        <v>155249.23000000001</v>
      </c>
      <c r="G723" s="3">
        <v>857395.36</v>
      </c>
      <c r="H723" s="4">
        <v>0</v>
      </c>
      <c r="I723" s="4">
        <v>0</v>
      </c>
      <c r="J723" s="3">
        <v>24125.56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3">
        <v>70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3">
        <v>24159.87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3">
        <v>13500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</row>
    <row r="724" spans="1:76" x14ac:dyDescent="0.25">
      <c r="A724" s="2">
        <v>44834</v>
      </c>
      <c r="B724" t="s">
        <v>1429</v>
      </c>
      <c r="C724" t="s">
        <v>1430</v>
      </c>
      <c r="D724" s="4">
        <v>0</v>
      </c>
      <c r="E724" s="4">
        <v>0</v>
      </c>
      <c r="F724" s="3">
        <v>570970340.73000002</v>
      </c>
      <c r="G724" s="3">
        <v>608143613.5</v>
      </c>
      <c r="H724" s="4">
        <v>0</v>
      </c>
      <c r="I724" s="4">
        <v>0</v>
      </c>
      <c r="J724" s="3">
        <v>662437997.09000003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50000000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3">
        <v>731787.6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</row>
    <row r="725" spans="1:76" x14ac:dyDescent="0.25">
      <c r="A725" s="2">
        <v>44834</v>
      </c>
      <c r="B725" t="s">
        <v>1431</v>
      </c>
      <c r="C725" t="s">
        <v>1432</v>
      </c>
      <c r="D725" s="3">
        <v>538272.81999999995</v>
      </c>
      <c r="E725" s="4">
        <v>0</v>
      </c>
      <c r="F725" s="3">
        <v>1707326.33</v>
      </c>
      <c r="G725" s="3">
        <v>2016192.98</v>
      </c>
      <c r="H725" s="3">
        <v>1373577.77</v>
      </c>
      <c r="I725" s="3">
        <v>5492496.79</v>
      </c>
      <c r="J725" s="3">
        <v>1251799.8500000001</v>
      </c>
      <c r="K725" s="3">
        <v>42199.64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1962876.64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3">
        <v>22449.18</v>
      </c>
      <c r="AA725" s="4">
        <v>0</v>
      </c>
      <c r="AB725" s="3">
        <v>429900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3">
        <v>634.12</v>
      </c>
      <c r="AZ725" s="4">
        <v>0</v>
      </c>
      <c r="BA725" s="4">
        <v>0</v>
      </c>
      <c r="BB725" s="3">
        <v>811.22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</row>
    <row r="726" spans="1:76" x14ac:dyDescent="0.25">
      <c r="A726" s="2">
        <v>44834</v>
      </c>
      <c r="B726" t="s">
        <v>1433</v>
      </c>
      <c r="C726" t="s">
        <v>1434</v>
      </c>
      <c r="D726" s="3">
        <v>1252977051.02</v>
      </c>
      <c r="E726" s="4">
        <v>0</v>
      </c>
      <c r="F726" s="3">
        <v>516261667.88999999</v>
      </c>
      <c r="G726" s="3">
        <v>554851234.42999995</v>
      </c>
      <c r="H726" s="4">
        <v>0</v>
      </c>
      <c r="I726" s="3">
        <v>101807262.06999999</v>
      </c>
      <c r="J726" s="3">
        <v>662940679.08000004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3">
        <v>101349</v>
      </c>
      <c r="AA726" s="4">
        <v>0</v>
      </c>
      <c r="AB726" s="3">
        <v>351038.15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</row>
    <row r="727" spans="1:76" x14ac:dyDescent="0.25">
      <c r="A727" s="2">
        <v>44834</v>
      </c>
      <c r="B727" t="s">
        <v>1435</v>
      </c>
      <c r="C727" t="s">
        <v>1436</v>
      </c>
      <c r="D727" s="4">
        <v>0</v>
      </c>
      <c r="E727" s="4">
        <v>0</v>
      </c>
      <c r="F727" s="3">
        <v>1517930</v>
      </c>
      <c r="G727" s="4">
        <v>0</v>
      </c>
      <c r="H727" s="4">
        <v>0</v>
      </c>
      <c r="I727" s="4">
        <v>0</v>
      </c>
      <c r="J727" s="3">
        <v>18000</v>
      </c>
      <c r="K727" s="3">
        <v>67300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</row>
    <row r="728" spans="1:76" x14ac:dyDescent="0.25">
      <c r="A728" s="2">
        <v>44834</v>
      </c>
      <c r="B728" t="s">
        <v>1573</v>
      </c>
      <c r="C728" t="s">
        <v>1574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3">
        <v>204840</v>
      </c>
      <c r="BR728" s="4">
        <v>0</v>
      </c>
      <c r="BS728" s="4">
        <v>0</v>
      </c>
      <c r="BT728" s="4">
        <v>0</v>
      </c>
      <c r="BU728" s="4">
        <v>0</v>
      </c>
      <c r="BV728" s="3">
        <v>141760</v>
      </c>
      <c r="BW728" s="4">
        <v>0</v>
      </c>
      <c r="BX728" s="4">
        <v>0</v>
      </c>
    </row>
    <row r="729" spans="1:76" x14ac:dyDescent="0.25">
      <c r="A729" s="2">
        <v>44834</v>
      </c>
      <c r="B729" t="s">
        <v>1437</v>
      </c>
      <c r="C729" t="s">
        <v>1438</v>
      </c>
      <c r="D729" s="3">
        <v>35726168.280000001</v>
      </c>
      <c r="E729" s="4">
        <v>0</v>
      </c>
      <c r="F729" s="3">
        <v>29308787.609999999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3">
        <v>5108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</row>
    <row r="730" spans="1:76" x14ac:dyDescent="0.25">
      <c r="A730" s="2">
        <v>44834</v>
      </c>
      <c r="B730" t="s">
        <v>1439</v>
      </c>
      <c r="C730" t="s">
        <v>1440</v>
      </c>
      <c r="D730" s="3">
        <v>9980000</v>
      </c>
      <c r="E730" s="3">
        <v>6060000</v>
      </c>
      <c r="F730" s="4">
        <v>0</v>
      </c>
      <c r="G730" s="3">
        <v>14931281.32</v>
      </c>
      <c r="H730" s="3">
        <v>3562000</v>
      </c>
      <c r="I730" s="3">
        <v>1240000</v>
      </c>
      <c r="J730" s="3">
        <v>4420000</v>
      </c>
      <c r="K730" s="3">
        <v>4000000</v>
      </c>
      <c r="L730" s="4">
        <v>0</v>
      </c>
      <c r="M730" s="3">
        <v>1280000</v>
      </c>
      <c r="N730" s="4">
        <v>0</v>
      </c>
      <c r="O730" s="3">
        <v>80000</v>
      </c>
      <c r="P730" s="3">
        <v>720000</v>
      </c>
      <c r="Q730" s="4">
        <v>0</v>
      </c>
      <c r="R730" s="3">
        <v>100000</v>
      </c>
      <c r="S730" s="4">
        <v>0</v>
      </c>
      <c r="T730" s="3">
        <v>425000</v>
      </c>
      <c r="U730" s="3">
        <v>1360000</v>
      </c>
      <c r="V730" s="3">
        <v>160000</v>
      </c>
      <c r="W730" s="3">
        <v>40000</v>
      </c>
      <c r="X730" s="3">
        <v>480000</v>
      </c>
      <c r="Y730" s="4">
        <v>0</v>
      </c>
      <c r="Z730" s="3">
        <v>560000</v>
      </c>
      <c r="AA730" s="4">
        <v>0</v>
      </c>
      <c r="AB730" s="3">
        <v>417000</v>
      </c>
      <c r="AC730" s="4">
        <v>0</v>
      </c>
      <c r="AD730" s="3">
        <v>480000</v>
      </c>
      <c r="AE730" s="4">
        <v>0</v>
      </c>
      <c r="AF730" s="4">
        <v>0</v>
      </c>
      <c r="AG730" s="3">
        <v>240000</v>
      </c>
      <c r="AH730" s="3">
        <v>200000</v>
      </c>
      <c r="AI730" s="3">
        <v>320000</v>
      </c>
      <c r="AJ730" s="3">
        <v>320000</v>
      </c>
      <c r="AK730" s="3">
        <v>360000</v>
      </c>
      <c r="AL730" s="3">
        <v>340000</v>
      </c>
      <c r="AM730" s="3">
        <v>160000</v>
      </c>
      <c r="AN730" s="3">
        <v>240000</v>
      </c>
      <c r="AO730" s="3">
        <v>200000</v>
      </c>
      <c r="AP730" s="3">
        <v>320000</v>
      </c>
      <c r="AQ730" s="3">
        <v>160000</v>
      </c>
      <c r="AR730" s="3">
        <v>160000</v>
      </c>
      <c r="AS730" s="3">
        <v>40000</v>
      </c>
      <c r="AT730" s="3">
        <v>160000</v>
      </c>
      <c r="AU730" s="3">
        <v>80000</v>
      </c>
      <c r="AV730" s="4">
        <v>0</v>
      </c>
      <c r="AW730" s="3">
        <v>280000</v>
      </c>
      <c r="AX730" s="3">
        <v>160000</v>
      </c>
      <c r="AY730" s="3">
        <v>904219.66</v>
      </c>
      <c r="AZ730" s="3">
        <v>360000</v>
      </c>
      <c r="BA730" s="3">
        <v>1040000</v>
      </c>
      <c r="BB730" s="3">
        <v>680000</v>
      </c>
      <c r="BC730" s="3">
        <v>240000</v>
      </c>
      <c r="BD730" s="3">
        <v>1560000</v>
      </c>
      <c r="BE730" s="4">
        <v>0</v>
      </c>
      <c r="BF730" s="3">
        <v>120000</v>
      </c>
      <c r="BG730" s="4">
        <v>0</v>
      </c>
      <c r="BH730" s="3">
        <v>560000</v>
      </c>
      <c r="BI730" s="4">
        <v>0</v>
      </c>
      <c r="BJ730" s="3">
        <v>320000</v>
      </c>
      <c r="BK730" s="3">
        <v>400000</v>
      </c>
      <c r="BL730" s="4">
        <v>0</v>
      </c>
      <c r="BM730" s="3">
        <v>360000</v>
      </c>
      <c r="BN730" s="3">
        <v>1605000</v>
      </c>
      <c r="BO730" s="3">
        <v>160000</v>
      </c>
      <c r="BP730" s="3">
        <v>80000</v>
      </c>
      <c r="BQ730" s="3">
        <v>480000</v>
      </c>
      <c r="BR730" s="3">
        <v>120000</v>
      </c>
      <c r="BS730" s="4">
        <v>0</v>
      </c>
      <c r="BT730" s="3">
        <v>480000</v>
      </c>
      <c r="BU730" s="3">
        <v>70000</v>
      </c>
      <c r="BV730" s="3">
        <v>240000</v>
      </c>
      <c r="BW730" s="3">
        <v>280000</v>
      </c>
      <c r="BX730" s="3">
        <v>400000</v>
      </c>
    </row>
    <row r="731" spans="1:76" x14ac:dyDescent="0.25">
      <c r="A731" s="2">
        <v>44834</v>
      </c>
      <c r="B731" t="s">
        <v>1441</v>
      </c>
      <c r="C731" t="s">
        <v>1442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3">
        <v>10000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3">
        <v>630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3">
        <v>300000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</row>
    <row r="732" spans="1:76" x14ac:dyDescent="0.25">
      <c r="A732" s="2">
        <v>44834</v>
      </c>
      <c r="B732" t="s">
        <v>1443</v>
      </c>
      <c r="C732" t="s">
        <v>1444</v>
      </c>
      <c r="D732" s="3">
        <v>535076.5</v>
      </c>
      <c r="E732" s="3">
        <v>21619513.969999999</v>
      </c>
      <c r="F732" s="3">
        <v>37746.720000000001</v>
      </c>
      <c r="G732" s="3">
        <v>32730612.5</v>
      </c>
      <c r="H732" s="3">
        <v>1357157.71</v>
      </c>
      <c r="I732" s="3">
        <v>1938997.17</v>
      </c>
      <c r="J732" s="3">
        <v>24755635.329999998</v>
      </c>
      <c r="K732" s="3">
        <v>20244</v>
      </c>
      <c r="L732" s="4">
        <v>0</v>
      </c>
      <c r="M732" s="3">
        <v>42700</v>
      </c>
      <c r="N732" s="3">
        <v>190275</v>
      </c>
      <c r="O732" s="3">
        <v>95544.19</v>
      </c>
      <c r="P732" s="3">
        <v>358647.11</v>
      </c>
      <c r="Q732" s="3">
        <v>3724051.2</v>
      </c>
      <c r="R732" s="3">
        <v>628926.96</v>
      </c>
      <c r="S732" s="4">
        <v>0</v>
      </c>
      <c r="T732" s="3">
        <v>7055.2</v>
      </c>
      <c r="U732" s="3">
        <v>359916.15</v>
      </c>
      <c r="V732" s="4">
        <v>0</v>
      </c>
      <c r="W732" s="3">
        <v>120000</v>
      </c>
      <c r="X732" s="3">
        <v>103500</v>
      </c>
      <c r="Y732" s="3">
        <v>297736</v>
      </c>
      <c r="Z732" s="4">
        <v>0</v>
      </c>
      <c r="AA732" s="3">
        <v>0.01</v>
      </c>
      <c r="AB732" s="3">
        <v>38700</v>
      </c>
      <c r="AC732" s="3">
        <v>3312.73</v>
      </c>
      <c r="AD732" s="3">
        <v>93345</v>
      </c>
      <c r="AE732" s="4">
        <v>0</v>
      </c>
      <c r="AF732" s="3">
        <v>425380.27</v>
      </c>
      <c r="AG732" s="3">
        <v>39353</v>
      </c>
      <c r="AH732" s="3">
        <v>0</v>
      </c>
      <c r="AI732" s="4">
        <v>0</v>
      </c>
      <c r="AJ732" s="3">
        <v>6487.85</v>
      </c>
      <c r="AK732" s="4">
        <v>0</v>
      </c>
      <c r="AL732" s="3">
        <v>73949.240000000005</v>
      </c>
      <c r="AM732" s="3">
        <v>95500</v>
      </c>
      <c r="AN732" s="3">
        <v>214689</v>
      </c>
      <c r="AO732" s="3">
        <v>70608.47</v>
      </c>
      <c r="AP732" s="4">
        <v>0</v>
      </c>
      <c r="AQ732" s="3">
        <v>28448</v>
      </c>
      <c r="AR732" s="3">
        <v>36755</v>
      </c>
      <c r="AS732" s="4">
        <v>0</v>
      </c>
      <c r="AT732" s="3">
        <v>30335</v>
      </c>
      <c r="AU732" s="4">
        <v>0</v>
      </c>
      <c r="AV732" s="4">
        <v>0</v>
      </c>
      <c r="AW732" s="3">
        <v>181065.05</v>
      </c>
      <c r="AX732" s="4">
        <v>0</v>
      </c>
      <c r="AY732" s="3">
        <v>170000</v>
      </c>
      <c r="AZ732" s="3">
        <v>508779.84</v>
      </c>
      <c r="BA732" s="3">
        <v>859709</v>
      </c>
      <c r="BB732" s="3">
        <v>12003.18</v>
      </c>
      <c r="BC732" s="3">
        <v>38700</v>
      </c>
      <c r="BD732" s="4">
        <v>0</v>
      </c>
      <c r="BE732" s="3">
        <v>4440</v>
      </c>
      <c r="BF732" s="3">
        <v>775400</v>
      </c>
      <c r="BG732" s="3">
        <v>87100</v>
      </c>
      <c r="BH732" s="3">
        <v>1273095</v>
      </c>
      <c r="BI732" s="3">
        <v>322.35000000000002</v>
      </c>
      <c r="BJ732" s="3">
        <v>272107.56</v>
      </c>
      <c r="BK732" s="3">
        <v>42600</v>
      </c>
      <c r="BL732" s="3">
        <v>27000</v>
      </c>
      <c r="BM732" s="3">
        <v>81537.14</v>
      </c>
      <c r="BN732" s="3">
        <v>606949.22</v>
      </c>
      <c r="BO732" s="3">
        <v>13700</v>
      </c>
      <c r="BP732" s="3">
        <v>130120</v>
      </c>
      <c r="BQ732" s="3">
        <v>16500</v>
      </c>
      <c r="BR732" s="3">
        <v>3947</v>
      </c>
      <c r="BS732" s="3">
        <v>194</v>
      </c>
      <c r="BT732" s="3">
        <v>18700</v>
      </c>
      <c r="BU732" s="4">
        <v>0</v>
      </c>
      <c r="BV732" s="3">
        <v>45960</v>
      </c>
      <c r="BW732" s="3">
        <v>1142355</v>
      </c>
      <c r="BX732" s="3">
        <v>505320.78</v>
      </c>
    </row>
    <row r="733" spans="1:76" x14ac:dyDescent="0.25">
      <c r="A733" s="2">
        <v>44834</v>
      </c>
      <c r="B733" t="s">
        <v>1575</v>
      </c>
      <c r="C733" t="s">
        <v>1576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3">
        <v>1325243.3899999999</v>
      </c>
      <c r="BC733" s="3">
        <v>464753.05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</row>
    <row r="734" spans="1:76" x14ac:dyDescent="0.25">
      <c r="A734" s="2">
        <v>44834</v>
      </c>
      <c r="B734" t="s">
        <v>1445</v>
      </c>
      <c r="C734" t="s">
        <v>1446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3">
        <v>121449.18</v>
      </c>
      <c r="J734" s="4">
        <v>0</v>
      </c>
      <c r="K734" s="3">
        <v>11000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3">
        <v>10087.620000000001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3">
        <v>1306500.81</v>
      </c>
      <c r="BB734" s="4">
        <v>0</v>
      </c>
      <c r="BC734" s="4">
        <v>0</v>
      </c>
      <c r="BD734" s="4">
        <v>0</v>
      </c>
      <c r="BE734" s="3">
        <v>794289.54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3">
        <v>35402.78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</row>
    <row r="735" spans="1:76" x14ac:dyDescent="0.25">
      <c r="A735" s="2">
        <v>44834</v>
      </c>
      <c r="B735" t="s">
        <v>1447</v>
      </c>
      <c r="C735" t="s">
        <v>1448</v>
      </c>
      <c r="D735" s="4">
        <v>0</v>
      </c>
      <c r="E735" s="4">
        <v>0</v>
      </c>
      <c r="F735" s="4">
        <v>0</v>
      </c>
      <c r="G735" s="4">
        <v>0</v>
      </c>
      <c r="H735" s="3">
        <v>1000</v>
      </c>
      <c r="I735" s="4">
        <v>0</v>
      </c>
      <c r="J735" s="4">
        <v>0</v>
      </c>
      <c r="K735" s="3">
        <v>840000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3">
        <v>10353.64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3">
        <v>1566700</v>
      </c>
      <c r="BW735" s="4">
        <v>0</v>
      </c>
      <c r="BX735" s="4">
        <v>0</v>
      </c>
    </row>
    <row r="736" spans="1:76" x14ac:dyDescent="0.25">
      <c r="A736" s="2">
        <v>44834</v>
      </c>
      <c r="B736" t="s">
        <v>1449</v>
      </c>
      <c r="C736" t="s">
        <v>1450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3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3">
        <v>1058099.7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</row>
    <row r="737" spans="1:76" x14ac:dyDescent="0.25">
      <c r="A737" s="2">
        <v>44834</v>
      </c>
      <c r="B737" t="s">
        <v>1451</v>
      </c>
      <c r="C737" t="s">
        <v>1452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3">
        <v>623760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</row>
    <row r="738" spans="1:76" x14ac:dyDescent="0.25">
      <c r="A738" s="2">
        <v>44834</v>
      </c>
      <c r="B738" t="s">
        <v>1453</v>
      </c>
      <c r="C738" t="s">
        <v>1454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3">
        <v>4933.46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3">
        <v>1125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3">
        <v>1581.5</v>
      </c>
      <c r="BV738" s="4">
        <v>0</v>
      </c>
      <c r="BW738" s="4">
        <v>0</v>
      </c>
      <c r="BX738" s="4">
        <v>0</v>
      </c>
    </row>
    <row r="739" spans="1:76" x14ac:dyDescent="0.25">
      <c r="A739" s="2">
        <v>44834</v>
      </c>
      <c r="B739" t="s">
        <v>1455</v>
      </c>
      <c r="C739" t="s">
        <v>1456</v>
      </c>
      <c r="D739" s="4">
        <v>0</v>
      </c>
      <c r="E739" s="4">
        <v>0</v>
      </c>
      <c r="F739" s="4">
        <v>0</v>
      </c>
      <c r="G739" s="4">
        <v>0</v>
      </c>
      <c r="H739" s="3">
        <v>1562500</v>
      </c>
      <c r="I739" s="4">
        <v>0</v>
      </c>
      <c r="J739" s="4">
        <v>0</v>
      </c>
      <c r="K739" s="4">
        <v>0</v>
      </c>
      <c r="L739" s="3">
        <v>635181.34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3">
        <v>36970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</row>
    <row r="740" spans="1:76" x14ac:dyDescent="0.25">
      <c r="A740" s="2">
        <v>44834</v>
      </c>
      <c r="B740" t="s">
        <v>1457</v>
      </c>
      <c r="C740" t="s">
        <v>1458</v>
      </c>
      <c r="D740" s="3">
        <v>565840</v>
      </c>
      <c r="E740" s="3">
        <v>9194605.6699999999</v>
      </c>
      <c r="F740" s="4">
        <v>0</v>
      </c>
      <c r="G740" s="3">
        <v>16517112</v>
      </c>
      <c r="H740" s="3">
        <v>26990200.329999998</v>
      </c>
      <c r="I740" s="4">
        <v>0</v>
      </c>
      <c r="J740" s="3">
        <v>6198386</v>
      </c>
      <c r="K740" s="4">
        <v>0</v>
      </c>
      <c r="L740" s="3">
        <v>7522675</v>
      </c>
      <c r="M740" s="4">
        <v>0</v>
      </c>
      <c r="N740" s="4">
        <v>0</v>
      </c>
      <c r="O740" s="3">
        <v>82142.820000000007</v>
      </c>
      <c r="P740" s="3">
        <v>9489616.2599999998</v>
      </c>
      <c r="Q740" s="4">
        <v>0</v>
      </c>
      <c r="R740" s="4">
        <v>0</v>
      </c>
      <c r="S740" s="4">
        <v>0</v>
      </c>
      <c r="T740" s="4">
        <v>0</v>
      </c>
      <c r="U740" s="3">
        <v>3583232</v>
      </c>
      <c r="V740" s="3">
        <v>3870300</v>
      </c>
      <c r="W740" s="4">
        <v>0</v>
      </c>
      <c r="X740" s="4">
        <v>0</v>
      </c>
      <c r="Y740" s="4">
        <v>0</v>
      </c>
      <c r="Z740" s="4">
        <v>0</v>
      </c>
      <c r="AA740" s="3">
        <v>452173.42</v>
      </c>
      <c r="AB740" s="4">
        <v>0</v>
      </c>
      <c r="AC740" s="3">
        <v>4544420</v>
      </c>
      <c r="AD740" s="4">
        <v>0</v>
      </c>
      <c r="AE740" s="4">
        <v>0</v>
      </c>
      <c r="AF740" s="3">
        <v>3461604.2</v>
      </c>
      <c r="AG740" s="3">
        <v>2125000</v>
      </c>
      <c r="AH740" s="3">
        <v>514724</v>
      </c>
      <c r="AI740" s="4">
        <v>0</v>
      </c>
      <c r="AJ740" s="3">
        <v>286300</v>
      </c>
      <c r="AK740" s="3">
        <v>1000000</v>
      </c>
      <c r="AL740" s="4">
        <v>0</v>
      </c>
      <c r="AM740" s="3">
        <v>1551868</v>
      </c>
      <c r="AN740" s="4">
        <v>0</v>
      </c>
      <c r="AO740" s="4">
        <v>0</v>
      </c>
      <c r="AP740" s="4">
        <v>0</v>
      </c>
      <c r="AQ740" s="4">
        <v>0</v>
      </c>
      <c r="AR740" s="3">
        <v>429800</v>
      </c>
      <c r="AS740" s="4">
        <v>0</v>
      </c>
      <c r="AT740" s="4">
        <v>0</v>
      </c>
      <c r="AU740" s="3">
        <v>120000</v>
      </c>
      <c r="AV740" s="3">
        <v>165000</v>
      </c>
      <c r="AW740" s="3">
        <v>6433835.9400000004</v>
      </c>
      <c r="AX740" s="4">
        <v>0</v>
      </c>
      <c r="AY740" s="3">
        <v>904000</v>
      </c>
      <c r="AZ740" s="4">
        <v>0</v>
      </c>
      <c r="BA740" s="3">
        <v>3957064.18</v>
      </c>
      <c r="BB740" s="3">
        <v>3381385.64</v>
      </c>
      <c r="BC740" s="3">
        <v>1800000</v>
      </c>
      <c r="BD740" s="3">
        <v>2283405.46</v>
      </c>
      <c r="BE740" s="3">
        <v>2417995.37</v>
      </c>
      <c r="BF740" s="3">
        <v>1033700</v>
      </c>
      <c r="BG740" s="4">
        <v>0</v>
      </c>
      <c r="BH740" s="3">
        <v>3445804.56</v>
      </c>
      <c r="BI740" s="3">
        <v>145158</v>
      </c>
      <c r="BJ740" s="3">
        <v>8562410.7899999991</v>
      </c>
      <c r="BK740" s="3">
        <v>2142170</v>
      </c>
      <c r="BL740" s="3">
        <v>5063570</v>
      </c>
      <c r="BM740" s="3">
        <v>1969516</v>
      </c>
      <c r="BN740" s="3">
        <v>1136000</v>
      </c>
      <c r="BO740" s="3">
        <v>344200</v>
      </c>
      <c r="BP740" s="3">
        <v>442000</v>
      </c>
      <c r="BQ740" s="3">
        <v>8016166.4000000004</v>
      </c>
      <c r="BR740" s="4">
        <v>0</v>
      </c>
      <c r="BS740" s="3">
        <v>4587912.37</v>
      </c>
      <c r="BT740" s="4">
        <v>0</v>
      </c>
      <c r="BU740" s="3">
        <v>3418326</v>
      </c>
      <c r="BV740" s="3">
        <v>1858111.02</v>
      </c>
      <c r="BW740" s="4">
        <v>0</v>
      </c>
      <c r="BX740" s="3">
        <v>172000</v>
      </c>
    </row>
    <row r="741" spans="1:76" x14ac:dyDescent="0.25">
      <c r="A741" s="2">
        <v>44834</v>
      </c>
      <c r="B741" t="s">
        <v>1459</v>
      </c>
      <c r="C741" t="s">
        <v>1460</v>
      </c>
      <c r="D741" s="4">
        <v>0</v>
      </c>
      <c r="E741" s="4">
        <v>0</v>
      </c>
      <c r="F741" s="4">
        <v>0</v>
      </c>
      <c r="G741" s="3">
        <v>5687292.5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711"/>
  <sheetViews>
    <sheetView zoomScale="90" zoomScaleNormal="90" workbookViewId="0">
      <pane xSplit="3" ySplit="1" topLeftCell="G709" activePane="bottomRight" state="frozen"/>
      <selection pane="topRight" activeCell="D1" sqref="D1"/>
      <selection pane="bottomLeft" activeCell="A2" sqref="A2"/>
      <selection pane="bottomRight" activeCell="A712" sqref="A712:XFD729"/>
    </sheetView>
  </sheetViews>
  <sheetFormatPr defaultColWidth="8.59765625" defaultRowHeight="13.8" x14ac:dyDescent="0.25"/>
  <cols>
    <col min="1" max="1" width="12.0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5" customForma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</row>
    <row r="2" spans="1:12" x14ac:dyDescent="0.25">
      <c r="A2" s="56">
        <v>44926</v>
      </c>
      <c r="B2" s="56" t="s">
        <v>12</v>
      </c>
      <c r="C2" s="56" t="s">
        <v>13</v>
      </c>
      <c r="D2" s="57">
        <v>47378</v>
      </c>
      <c r="E2" s="57">
        <v>791</v>
      </c>
      <c r="F2" s="57">
        <v>0</v>
      </c>
      <c r="G2" s="57">
        <v>34540</v>
      </c>
      <c r="H2" s="57">
        <v>8885</v>
      </c>
      <c r="I2" s="57">
        <v>0</v>
      </c>
      <c r="J2" s="57">
        <v>0</v>
      </c>
      <c r="K2" s="57">
        <v>0</v>
      </c>
      <c r="L2" s="57">
        <v>0</v>
      </c>
    </row>
    <row r="3" spans="1:12" x14ac:dyDescent="0.25">
      <c r="A3" s="56">
        <v>44926</v>
      </c>
      <c r="B3" s="56" t="s">
        <v>14</v>
      </c>
      <c r="C3" s="56" t="s">
        <v>15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12" x14ac:dyDescent="0.25">
      <c r="A4" s="56">
        <v>44926</v>
      </c>
      <c r="B4" s="56" t="s">
        <v>16</v>
      </c>
      <c r="C4" s="56" t="s"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12" x14ac:dyDescent="0.25">
      <c r="A5" s="56">
        <v>44926</v>
      </c>
      <c r="B5" s="56" t="s">
        <v>18</v>
      </c>
      <c r="C5" s="56" t="s">
        <v>19</v>
      </c>
      <c r="D5" s="57">
        <v>38655483.25</v>
      </c>
      <c r="E5" s="58">
        <v>0</v>
      </c>
      <c r="F5" s="58">
        <v>0</v>
      </c>
      <c r="G5" s="58">
        <v>0</v>
      </c>
      <c r="H5" s="58">
        <v>0</v>
      </c>
      <c r="I5" s="57">
        <v>1217702</v>
      </c>
      <c r="J5" s="58">
        <v>0</v>
      </c>
      <c r="K5" s="58">
        <v>0</v>
      </c>
      <c r="L5" s="58">
        <v>0</v>
      </c>
    </row>
    <row r="6" spans="1:12" x14ac:dyDescent="0.25">
      <c r="A6" s="56">
        <v>44926</v>
      </c>
      <c r="B6" s="56" t="s">
        <v>20</v>
      </c>
      <c r="C6" s="56" t="s">
        <v>21</v>
      </c>
      <c r="D6" s="58">
        <v>0</v>
      </c>
      <c r="E6" s="58">
        <v>45720</v>
      </c>
      <c r="F6" s="57">
        <v>409466.42</v>
      </c>
      <c r="G6" s="57">
        <v>1516536</v>
      </c>
      <c r="H6" s="57">
        <v>457972</v>
      </c>
      <c r="I6" s="58">
        <v>0</v>
      </c>
      <c r="J6" s="57">
        <v>169549</v>
      </c>
      <c r="K6" s="57">
        <v>769070.03</v>
      </c>
      <c r="L6" s="58">
        <v>86470</v>
      </c>
    </row>
    <row r="7" spans="1:12" x14ac:dyDescent="0.25">
      <c r="A7" s="56">
        <v>44926</v>
      </c>
      <c r="B7" s="56" t="s">
        <v>22</v>
      </c>
      <c r="C7" s="56" t="s">
        <v>23</v>
      </c>
      <c r="D7" s="57">
        <v>6501994.29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2" x14ac:dyDescent="0.25">
      <c r="A8" s="56">
        <v>44926</v>
      </c>
      <c r="B8" s="56" t="s">
        <v>24</v>
      </c>
      <c r="C8" s="56" t="s">
        <v>25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x14ac:dyDescent="0.25">
      <c r="A9" s="56">
        <v>44926</v>
      </c>
      <c r="B9" s="56" t="s">
        <v>26</v>
      </c>
      <c r="C9" s="56" t="s">
        <v>27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x14ac:dyDescent="0.25">
      <c r="A10" s="56">
        <v>44926</v>
      </c>
      <c r="B10" s="56" t="s">
        <v>28</v>
      </c>
      <c r="C10" s="56" t="s">
        <v>29</v>
      </c>
      <c r="D10" s="57">
        <v>0</v>
      </c>
      <c r="E10" s="58">
        <v>498748</v>
      </c>
      <c r="F10" s="58">
        <v>274620</v>
      </c>
      <c r="G10" s="58">
        <v>1385615.5</v>
      </c>
      <c r="H10" s="58">
        <v>1550478</v>
      </c>
      <c r="I10" s="57">
        <v>0</v>
      </c>
      <c r="J10" s="58">
        <v>52460</v>
      </c>
      <c r="K10" s="58">
        <v>0</v>
      </c>
      <c r="L10" s="57">
        <v>270314.5</v>
      </c>
    </row>
    <row r="11" spans="1:12" x14ac:dyDescent="0.25">
      <c r="A11" s="56">
        <v>44926</v>
      </c>
      <c r="B11" s="56" t="s">
        <v>30</v>
      </c>
      <c r="C11" s="56" t="s">
        <v>31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x14ac:dyDescent="0.25">
      <c r="A12" s="56">
        <v>44926</v>
      </c>
      <c r="B12" s="56" t="s">
        <v>1606</v>
      </c>
      <c r="C12" s="56" t="s">
        <v>1607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x14ac:dyDescent="0.25">
      <c r="A13" s="56">
        <v>44926</v>
      </c>
      <c r="B13" s="56" t="s">
        <v>32</v>
      </c>
      <c r="C13" s="56" t="s">
        <v>33</v>
      </c>
      <c r="D13" s="57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x14ac:dyDescent="0.25">
      <c r="A14" s="56">
        <v>44926</v>
      </c>
      <c r="B14" s="56" t="s">
        <v>34</v>
      </c>
      <c r="C14" s="56" t="s">
        <v>35</v>
      </c>
      <c r="D14" s="58">
        <v>3625826.93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25">
      <c r="A15" s="56">
        <v>44926</v>
      </c>
      <c r="B15" s="56" t="s">
        <v>36</v>
      </c>
      <c r="C15" s="56" t="s">
        <v>37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x14ac:dyDescent="0.25">
      <c r="A16" s="56">
        <v>44926</v>
      </c>
      <c r="B16" s="56" t="s">
        <v>38</v>
      </c>
      <c r="C16" s="56" t="s">
        <v>39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x14ac:dyDescent="0.25">
      <c r="A17" s="56">
        <v>44926</v>
      </c>
      <c r="B17" s="56" t="s">
        <v>40</v>
      </c>
      <c r="C17" s="56" t="s">
        <v>41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</row>
    <row r="18" spans="1:12" x14ac:dyDescent="0.25">
      <c r="A18" s="56">
        <v>44926</v>
      </c>
      <c r="B18" s="56" t="s">
        <v>42</v>
      </c>
      <c r="C18" s="56" t="s">
        <v>43</v>
      </c>
      <c r="D18" s="57">
        <v>772464388.70000005</v>
      </c>
      <c r="E18" s="57">
        <v>79766855.030000001</v>
      </c>
      <c r="F18" s="57">
        <v>108829997.72</v>
      </c>
      <c r="G18" s="57">
        <v>124031723.14</v>
      </c>
      <c r="H18" s="57">
        <v>131935933.23999999</v>
      </c>
      <c r="I18" s="57">
        <v>204731183.19</v>
      </c>
      <c r="J18" s="57">
        <v>68954841.489999995</v>
      </c>
      <c r="K18" s="57">
        <v>60274653.740000002</v>
      </c>
      <c r="L18" s="57">
        <v>66672457.619999997</v>
      </c>
    </row>
    <row r="19" spans="1:12" x14ac:dyDescent="0.25">
      <c r="A19" s="56">
        <v>44926</v>
      </c>
      <c r="B19" s="56" t="s">
        <v>44</v>
      </c>
      <c r="C19" s="56" t="s">
        <v>45</v>
      </c>
      <c r="D19" s="57">
        <v>32036491.859999999</v>
      </c>
      <c r="E19" s="57">
        <v>5538944.1500000004</v>
      </c>
      <c r="F19" s="57">
        <v>10538176.59</v>
      </c>
      <c r="G19" s="57">
        <v>8462663.4100000001</v>
      </c>
      <c r="H19" s="57">
        <v>16166950.789999999</v>
      </c>
      <c r="I19" s="57">
        <v>213741107.58000001</v>
      </c>
      <c r="J19" s="57">
        <v>5491439.6699999999</v>
      </c>
      <c r="K19" s="57">
        <v>6072342.3899999997</v>
      </c>
      <c r="L19" s="57">
        <v>10173597.279999999</v>
      </c>
    </row>
    <row r="20" spans="1:12" x14ac:dyDescent="0.25">
      <c r="A20" s="56">
        <v>44926</v>
      </c>
      <c r="B20" s="56" t="s">
        <v>46</v>
      </c>
      <c r="C20" s="56" t="s">
        <v>47</v>
      </c>
      <c r="D20" s="57">
        <v>1644625.94</v>
      </c>
      <c r="E20" s="57">
        <v>466696.26</v>
      </c>
      <c r="F20" s="57">
        <v>6686.18</v>
      </c>
      <c r="G20" s="57">
        <v>653748.79</v>
      </c>
      <c r="H20" s="57">
        <v>42925.77</v>
      </c>
      <c r="I20" s="57">
        <v>19331038.329999998</v>
      </c>
      <c r="J20" s="57">
        <v>2239665.39</v>
      </c>
      <c r="K20" s="57">
        <v>68465</v>
      </c>
      <c r="L20" s="57">
        <v>12775913.449999999</v>
      </c>
    </row>
    <row r="21" spans="1:12" x14ac:dyDescent="0.25">
      <c r="A21" s="56">
        <v>44926</v>
      </c>
      <c r="B21" s="56" t="s">
        <v>48</v>
      </c>
      <c r="C21" s="56" t="s">
        <v>49</v>
      </c>
      <c r="D21" s="57">
        <v>6870586.71</v>
      </c>
      <c r="E21" s="57">
        <v>39025.75</v>
      </c>
      <c r="F21" s="57">
        <v>3338450</v>
      </c>
      <c r="G21" s="57">
        <v>20020</v>
      </c>
      <c r="H21" s="57">
        <v>3774605.65</v>
      </c>
      <c r="I21" s="57">
        <v>6252574.6600000001</v>
      </c>
      <c r="J21" s="57">
        <v>1011369.14</v>
      </c>
      <c r="K21" s="57">
        <v>0</v>
      </c>
      <c r="L21" s="57">
        <v>2277143.8199999998</v>
      </c>
    </row>
    <row r="22" spans="1:12" x14ac:dyDescent="0.25">
      <c r="A22" s="56">
        <v>44926</v>
      </c>
      <c r="B22" s="56" t="s">
        <v>50</v>
      </c>
      <c r="C22" s="56" t="s">
        <v>51</v>
      </c>
      <c r="D22" s="58">
        <v>18424602.989999998</v>
      </c>
      <c r="E22" s="58">
        <v>1209096.21</v>
      </c>
      <c r="F22" s="58">
        <v>634651.23</v>
      </c>
      <c r="G22" s="58">
        <v>907407.43</v>
      </c>
      <c r="H22" s="58">
        <v>14105453.26</v>
      </c>
      <c r="I22" s="58">
        <v>1572.62</v>
      </c>
      <c r="J22" s="58">
        <v>345301.37</v>
      </c>
      <c r="K22" s="58">
        <v>83599</v>
      </c>
      <c r="L22" s="58">
        <v>595899.65</v>
      </c>
    </row>
    <row r="23" spans="1:12" x14ac:dyDescent="0.25">
      <c r="A23" s="56">
        <v>44926</v>
      </c>
      <c r="B23" s="56" t="s">
        <v>52</v>
      </c>
      <c r="C23" s="56" t="s">
        <v>53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73350</v>
      </c>
      <c r="J23" s="58">
        <v>0</v>
      </c>
      <c r="K23" s="58">
        <v>0</v>
      </c>
      <c r="L23" s="58">
        <v>0</v>
      </c>
    </row>
    <row r="24" spans="1:12" x14ac:dyDescent="0.25">
      <c r="A24" s="56">
        <v>44926</v>
      </c>
      <c r="B24" s="56" t="s">
        <v>54</v>
      </c>
      <c r="C24" s="56" t="s">
        <v>55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</row>
    <row r="25" spans="1:12" x14ac:dyDescent="0.25">
      <c r="A25" s="56">
        <v>44926</v>
      </c>
      <c r="B25" s="56" t="s">
        <v>56</v>
      </c>
      <c r="C25" s="56" t="s">
        <v>57</v>
      </c>
      <c r="D25" s="58">
        <v>788264</v>
      </c>
      <c r="E25" s="58">
        <v>555182</v>
      </c>
      <c r="F25" s="58">
        <v>40000</v>
      </c>
      <c r="G25" s="58">
        <v>302618.48</v>
      </c>
      <c r="H25" s="58">
        <v>391590</v>
      </c>
      <c r="I25" s="58">
        <v>139150</v>
      </c>
      <c r="J25" s="58">
        <v>0</v>
      </c>
      <c r="K25" s="58">
        <v>4240</v>
      </c>
      <c r="L25" s="58">
        <v>234256</v>
      </c>
    </row>
    <row r="26" spans="1:12" x14ac:dyDescent="0.25">
      <c r="A26" s="56">
        <v>44926</v>
      </c>
      <c r="B26" s="56" t="s">
        <v>58</v>
      </c>
      <c r="C26" s="56" t="s">
        <v>59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x14ac:dyDescent="0.25">
      <c r="A27" s="56">
        <v>44926</v>
      </c>
      <c r="B27" s="56" t="s">
        <v>60</v>
      </c>
      <c r="C27" s="56" t="s">
        <v>61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25">
      <c r="A28" s="56">
        <v>44926</v>
      </c>
      <c r="B28" s="56" t="s">
        <v>62</v>
      </c>
      <c r="C28" s="56" t="s">
        <v>63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7">
        <v>0</v>
      </c>
      <c r="J28" s="58">
        <v>0</v>
      </c>
      <c r="K28" s="58">
        <v>0</v>
      </c>
      <c r="L28" s="58">
        <v>0</v>
      </c>
    </row>
    <row r="29" spans="1:12" x14ac:dyDescent="0.25">
      <c r="A29" s="56">
        <v>44926</v>
      </c>
      <c r="B29" s="56" t="s">
        <v>64</v>
      </c>
      <c r="C29" s="56" t="s">
        <v>65</v>
      </c>
      <c r="D29" s="57">
        <v>4405773</v>
      </c>
      <c r="E29" s="57">
        <v>0</v>
      </c>
      <c r="F29" s="57">
        <v>0</v>
      </c>
      <c r="G29" s="57">
        <v>0</v>
      </c>
      <c r="H29" s="57">
        <v>0</v>
      </c>
      <c r="I29" s="57">
        <v>77770</v>
      </c>
      <c r="J29" s="58">
        <v>0</v>
      </c>
      <c r="K29" s="57">
        <v>0</v>
      </c>
      <c r="L29" s="57">
        <v>0</v>
      </c>
    </row>
    <row r="30" spans="1:12" x14ac:dyDescent="0.25">
      <c r="A30" s="56">
        <v>44926</v>
      </c>
      <c r="B30" s="56" t="s">
        <v>66</v>
      </c>
      <c r="C30" s="56" t="s">
        <v>67</v>
      </c>
      <c r="D30" s="57">
        <v>361119</v>
      </c>
      <c r="E30" s="58">
        <v>161245.5</v>
      </c>
      <c r="F30" s="58">
        <v>93125</v>
      </c>
      <c r="G30" s="58">
        <v>153860</v>
      </c>
      <c r="H30" s="58">
        <v>62870</v>
      </c>
      <c r="I30" s="58">
        <v>120725</v>
      </c>
      <c r="J30" s="58">
        <v>0</v>
      </c>
      <c r="K30" s="58">
        <v>82910</v>
      </c>
      <c r="L30" s="58">
        <v>0</v>
      </c>
    </row>
    <row r="31" spans="1:12" x14ac:dyDescent="0.25">
      <c r="A31" s="56">
        <v>44926</v>
      </c>
      <c r="B31" s="56" t="s">
        <v>68</v>
      </c>
      <c r="C31" s="56" t="s">
        <v>69</v>
      </c>
      <c r="D31" s="58">
        <v>428458.58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25">
      <c r="A32" s="56">
        <v>44926</v>
      </c>
      <c r="B32" s="56" t="s">
        <v>70</v>
      </c>
      <c r="C32" s="56" t="s">
        <v>71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25">
      <c r="A33" s="56">
        <v>44926</v>
      </c>
      <c r="B33" s="56" t="s">
        <v>72</v>
      </c>
      <c r="C33" s="56" t="s">
        <v>73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</row>
    <row r="34" spans="1:12" x14ac:dyDescent="0.25">
      <c r="A34" s="56">
        <v>44926</v>
      </c>
      <c r="B34" s="56" t="s">
        <v>74</v>
      </c>
      <c r="C34" s="56" t="s">
        <v>75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</row>
    <row r="35" spans="1:12" x14ac:dyDescent="0.25">
      <c r="A35" s="56">
        <v>44926</v>
      </c>
      <c r="B35" s="56" t="s">
        <v>76</v>
      </c>
      <c r="C35" s="56" t="s">
        <v>77</v>
      </c>
      <c r="D35" s="57">
        <v>87516358.239999995</v>
      </c>
      <c r="E35" s="57">
        <v>12841858.060000001</v>
      </c>
      <c r="F35" s="57">
        <v>6858392.3600000003</v>
      </c>
      <c r="G35" s="57">
        <v>6188530.75</v>
      </c>
      <c r="H35" s="57">
        <v>6344583.1699999999</v>
      </c>
      <c r="I35" s="57">
        <v>109453558.31</v>
      </c>
      <c r="J35" s="57">
        <v>6070473.25</v>
      </c>
      <c r="K35" s="57">
        <v>9661.3700000000008</v>
      </c>
      <c r="L35" s="57">
        <v>8271135.8499999996</v>
      </c>
    </row>
    <row r="36" spans="1:12" x14ac:dyDescent="0.25">
      <c r="A36" s="56">
        <v>44926</v>
      </c>
      <c r="B36" s="56" t="s">
        <v>78</v>
      </c>
      <c r="C36" s="56" t="s">
        <v>79</v>
      </c>
      <c r="D36" s="57">
        <v>6720515</v>
      </c>
      <c r="E36" s="58">
        <v>564848.07999999996</v>
      </c>
      <c r="F36" s="58">
        <v>348019</v>
      </c>
      <c r="G36" s="58">
        <v>445664.25</v>
      </c>
      <c r="H36" s="58">
        <v>100767</v>
      </c>
      <c r="I36" s="58">
        <v>22201135.710000001</v>
      </c>
      <c r="J36" s="57">
        <v>491375</v>
      </c>
      <c r="K36" s="57">
        <v>88393.1</v>
      </c>
      <c r="L36" s="58">
        <v>79067</v>
      </c>
    </row>
    <row r="37" spans="1:12" x14ac:dyDescent="0.25">
      <c r="A37" s="56">
        <v>44926</v>
      </c>
      <c r="B37" s="56" t="s">
        <v>80</v>
      </c>
      <c r="C37" s="56" t="s">
        <v>81</v>
      </c>
      <c r="D37" s="57">
        <v>1327376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41651</v>
      </c>
      <c r="K37" s="57">
        <v>1872.5</v>
      </c>
      <c r="L37" s="57">
        <v>0</v>
      </c>
    </row>
    <row r="38" spans="1:12" x14ac:dyDescent="0.25">
      <c r="A38" s="56">
        <v>44926</v>
      </c>
      <c r="B38" s="56" t="s">
        <v>82</v>
      </c>
      <c r="C38" s="56" t="s">
        <v>83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883200</v>
      </c>
      <c r="J38" s="57">
        <v>0</v>
      </c>
      <c r="K38" s="57">
        <v>0</v>
      </c>
      <c r="L38" s="57">
        <v>0</v>
      </c>
    </row>
    <row r="39" spans="1:12" x14ac:dyDescent="0.25">
      <c r="A39" s="56">
        <v>44926</v>
      </c>
      <c r="B39" s="56" t="s">
        <v>84</v>
      </c>
      <c r="C39" s="56" t="s">
        <v>85</v>
      </c>
      <c r="D39" s="57">
        <v>6023100.5</v>
      </c>
      <c r="E39" s="57">
        <v>24601</v>
      </c>
      <c r="F39" s="57">
        <v>886240.97</v>
      </c>
      <c r="G39" s="57">
        <v>994625.25</v>
      </c>
      <c r="H39" s="57">
        <v>1029385.6</v>
      </c>
      <c r="I39" s="57">
        <v>28093468.07</v>
      </c>
      <c r="J39" s="57">
        <v>619296.94999999995</v>
      </c>
      <c r="K39" s="57">
        <v>81227.75</v>
      </c>
      <c r="L39" s="57">
        <v>581415.22</v>
      </c>
    </row>
    <row r="40" spans="1:12" x14ac:dyDescent="0.25">
      <c r="A40" s="56">
        <v>44926</v>
      </c>
      <c r="B40" s="56" t="s">
        <v>86</v>
      </c>
      <c r="C40" s="56" t="s">
        <v>87</v>
      </c>
      <c r="D40" s="57">
        <v>947979</v>
      </c>
      <c r="E40" s="58">
        <v>3978635.37</v>
      </c>
      <c r="F40" s="58">
        <v>4424754.5999999996</v>
      </c>
      <c r="G40" s="58">
        <v>386077.5</v>
      </c>
      <c r="H40" s="58">
        <v>513460</v>
      </c>
      <c r="I40" s="58">
        <v>22485031.170000002</v>
      </c>
      <c r="J40" s="58">
        <v>1251730.79</v>
      </c>
      <c r="K40" s="58">
        <v>153522.74</v>
      </c>
      <c r="L40" s="58">
        <v>2033194.02</v>
      </c>
    </row>
    <row r="41" spans="1:12" x14ac:dyDescent="0.25">
      <c r="A41" s="56">
        <v>44926</v>
      </c>
      <c r="B41" s="56" t="s">
        <v>88</v>
      </c>
      <c r="C41" s="56" t="s">
        <v>89</v>
      </c>
      <c r="D41" s="57">
        <v>5974</v>
      </c>
      <c r="E41" s="58">
        <v>0</v>
      </c>
      <c r="F41" s="57">
        <v>0</v>
      </c>
      <c r="G41" s="57">
        <v>0</v>
      </c>
      <c r="H41" s="58">
        <v>0</v>
      </c>
      <c r="I41" s="58">
        <v>0</v>
      </c>
      <c r="J41" s="58">
        <v>0</v>
      </c>
      <c r="K41" s="57">
        <v>0</v>
      </c>
      <c r="L41" s="57">
        <v>0</v>
      </c>
    </row>
    <row r="42" spans="1:12" x14ac:dyDescent="0.25">
      <c r="A42" s="56">
        <v>44926</v>
      </c>
      <c r="B42" s="56" t="s">
        <v>90</v>
      </c>
      <c r="C42" s="56" t="s">
        <v>91</v>
      </c>
      <c r="D42" s="58">
        <v>31663673.75</v>
      </c>
      <c r="E42" s="58">
        <v>0</v>
      </c>
      <c r="F42" s="57">
        <v>2838904</v>
      </c>
      <c r="G42" s="58">
        <v>344100</v>
      </c>
      <c r="H42" s="57">
        <v>0</v>
      </c>
      <c r="I42" s="58">
        <v>0</v>
      </c>
      <c r="J42" s="58">
        <v>0</v>
      </c>
      <c r="K42" s="57">
        <v>10259911.01</v>
      </c>
      <c r="L42" s="58">
        <v>0</v>
      </c>
    </row>
    <row r="43" spans="1:12" x14ac:dyDescent="0.25">
      <c r="A43" s="56">
        <v>44926</v>
      </c>
      <c r="B43" s="56" t="s">
        <v>92</v>
      </c>
      <c r="C43" s="56" t="s">
        <v>93</v>
      </c>
      <c r="D43" s="57">
        <v>0</v>
      </c>
      <c r="E43" s="57">
        <v>0</v>
      </c>
      <c r="F43" s="57">
        <v>7967426.2199999997</v>
      </c>
      <c r="G43" s="57">
        <v>0</v>
      </c>
      <c r="H43" s="57">
        <v>3237245.25</v>
      </c>
      <c r="I43" s="57">
        <v>0</v>
      </c>
      <c r="J43" s="57">
        <v>0</v>
      </c>
      <c r="K43" s="57">
        <v>4323679.4000000004</v>
      </c>
      <c r="L43" s="57">
        <v>298584.82</v>
      </c>
    </row>
    <row r="44" spans="1:12" x14ac:dyDescent="0.25">
      <c r="A44" s="56">
        <v>44926</v>
      </c>
      <c r="B44" s="56" t="s">
        <v>94</v>
      </c>
      <c r="C44" s="56" t="s">
        <v>95</v>
      </c>
      <c r="D44" s="57">
        <v>12275097</v>
      </c>
      <c r="E44" s="57">
        <v>1080227.25</v>
      </c>
      <c r="F44" s="57">
        <v>939592.29</v>
      </c>
      <c r="G44" s="57">
        <v>608944.53</v>
      </c>
      <c r="H44" s="57">
        <v>2782756.48</v>
      </c>
      <c r="I44" s="57">
        <v>13821559.66</v>
      </c>
      <c r="J44" s="57">
        <v>618809.59999999998</v>
      </c>
      <c r="K44" s="57">
        <v>2345886.21</v>
      </c>
      <c r="L44" s="57">
        <v>1452696.1</v>
      </c>
    </row>
    <row r="45" spans="1:12" x14ac:dyDescent="0.25">
      <c r="A45" s="56">
        <v>44926</v>
      </c>
      <c r="B45" s="56" t="s">
        <v>96</v>
      </c>
      <c r="C45" s="56" t="s">
        <v>97</v>
      </c>
      <c r="D45" s="57">
        <v>10505725</v>
      </c>
      <c r="E45" s="58">
        <v>1514739.5</v>
      </c>
      <c r="F45" s="58">
        <v>555738.68000000005</v>
      </c>
      <c r="G45" s="58">
        <v>647400.34</v>
      </c>
      <c r="H45" s="57">
        <v>671857.89</v>
      </c>
      <c r="I45" s="57">
        <v>7393259</v>
      </c>
      <c r="J45" s="58">
        <v>2908127.64</v>
      </c>
      <c r="K45" s="57">
        <v>56669.120000000003</v>
      </c>
      <c r="L45" s="58">
        <v>2784275.71</v>
      </c>
    </row>
    <row r="46" spans="1:12" x14ac:dyDescent="0.25">
      <c r="A46" s="56">
        <v>44926</v>
      </c>
      <c r="B46" s="56" t="s">
        <v>98</v>
      </c>
      <c r="C46" s="56" t="s">
        <v>99</v>
      </c>
      <c r="D46" s="57">
        <v>255797</v>
      </c>
      <c r="E46" s="58">
        <v>0</v>
      </c>
      <c r="F46" s="58">
        <v>0</v>
      </c>
      <c r="G46" s="58">
        <v>0</v>
      </c>
      <c r="H46" s="57">
        <v>567572.51</v>
      </c>
      <c r="I46" s="57">
        <v>3753247.98</v>
      </c>
      <c r="J46" s="58">
        <v>0</v>
      </c>
      <c r="K46" s="58">
        <v>22366</v>
      </c>
      <c r="L46" s="57">
        <v>210</v>
      </c>
    </row>
    <row r="47" spans="1:12" x14ac:dyDescent="0.25">
      <c r="A47" s="56">
        <v>44926</v>
      </c>
      <c r="B47" s="56" t="s">
        <v>100</v>
      </c>
      <c r="C47" s="56" t="s">
        <v>101</v>
      </c>
      <c r="D47" s="57">
        <v>2218620</v>
      </c>
      <c r="E47" s="57">
        <v>0</v>
      </c>
      <c r="F47" s="57">
        <v>0</v>
      </c>
      <c r="G47" s="57">
        <v>0</v>
      </c>
      <c r="H47" s="57">
        <v>130072.5</v>
      </c>
      <c r="I47" s="57">
        <v>2595277.0299999998</v>
      </c>
      <c r="J47" s="57">
        <v>6442</v>
      </c>
      <c r="K47" s="57">
        <v>0</v>
      </c>
      <c r="L47" s="57">
        <v>0</v>
      </c>
    </row>
    <row r="48" spans="1:12" x14ac:dyDescent="0.25">
      <c r="A48" s="56">
        <v>44926</v>
      </c>
      <c r="B48" s="56" t="s">
        <v>102</v>
      </c>
      <c r="C48" s="56" t="s">
        <v>103</v>
      </c>
      <c r="D48" s="57">
        <v>4235462.7</v>
      </c>
      <c r="E48" s="58">
        <v>299365.26</v>
      </c>
      <c r="F48" s="58">
        <v>545529.53</v>
      </c>
      <c r="G48" s="57">
        <v>729253.75</v>
      </c>
      <c r="H48" s="57">
        <v>173833.5</v>
      </c>
      <c r="I48" s="57">
        <v>6429393.0999999996</v>
      </c>
      <c r="J48" s="57">
        <v>60135</v>
      </c>
      <c r="K48" s="58">
        <v>35914.36</v>
      </c>
      <c r="L48" s="57">
        <v>119206.19</v>
      </c>
    </row>
    <row r="49" spans="1:12" x14ac:dyDescent="0.25">
      <c r="A49" s="56">
        <v>44926</v>
      </c>
      <c r="B49" s="56" t="s">
        <v>104</v>
      </c>
      <c r="C49" s="56" t="s">
        <v>105</v>
      </c>
      <c r="D49" s="57">
        <v>1873571</v>
      </c>
      <c r="E49" s="57">
        <v>131310.74</v>
      </c>
      <c r="F49" s="57">
        <v>0</v>
      </c>
      <c r="G49" s="57">
        <v>544111</v>
      </c>
      <c r="H49" s="58">
        <v>93217</v>
      </c>
      <c r="I49" s="57">
        <v>1610.85</v>
      </c>
      <c r="J49" s="57">
        <v>66285.460000000006</v>
      </c>
      <c r="K49" s="57">
        <v>0</v>
      </c>
      <c r="L49" s="57">
        <v>743592.27</v>
      </c>
    </row>
    <row r="50" spans="1:12" x14ac:dyDescent="0.25">
      <c r="A50" s="56">
        <v>44926</v>
      </c>
      <c r="B50" s="56" t="s">
        <v>106</v>
      </c>
      <c r="C50" s="56" t="s">
        <v>107</v>
      </c>
      <c r="D50" s="57">
        <v>6221166</v>
      </c>
      <c r="E50" s="58">
        <v>98657.5</v>
      </c>
      <c r="F50" s="57">
        <v>607543</v>
      </c>
      <c r="G50" s="57">
        <v>1357957.5</v>
      </c>
      <c r="H50" s="58">
        <v>0</v>
      </c>
      <c r="I50" s="58">
        <v>698251.07</v>
      </c>
      <c r="J50" s="58">
        <v>339039.04</v>
      </c>
      <c r="K50" s="57">
        <v>14566</v>
      </c>
      <c r="L50" s="58">
        <v>82585.850000000006</v>
      </c>
    </row>
    <row r="51" spans="1:12" x14ac:dyDescent="0.25">
      <c r="A51" s="56">
        <v>44926</v>
      </c>
      <c r="B51" s="56" t="s">
        <v>108</v>
      </c>
      <c r="C51" s="56" t="s">
        <v>109</v>
      </c>
      <c r="D51" s="57">
        <v>1461685</v>
      </c>
      <c r="E51" s="57">
        <v>0</v>
      </c>
      <c r="F51" s="57">
        <v>888859.65</v>
      </c>
      <c r="G51" s="57">
        <v>279392.5</v>
      </c>
      <c r="H51" s="57">
        <v>0</v>
      </c>
      <c r="I51" s="57">
        <v>0</v>
      </c>
      <c r="J51" s="57">
        <v>176568</v>
      </c>
      <c r="K51" s="57">
        <v>9626</v>
      </c>
      <c r="L51" s="57">
        <v>3147</v>
      </c>
    </row>
    <row r="52" spans="1:12" x14ac:dyDescent="0.25">
      <c r="A52" s="56">
        <v>44926</v>
      </c>
      <c r="B52" s="56" t="s">
        <v>110</v>
      </c>
      <c r="C52" s="56" t="s">
        <v>111</v>
      </c>
      <c r="D52" s="57">
        <v>7607523.2300000004</v>
      </c>
      <c r="E52" s="57">
        <v>730328.5</v>
      </c>
      <c r="F52" s="57">
        <v>1572204.32</v>
      </c>
      <c r="G52" s="57">
        <v>1702994.75</v>
      </c>
      <c r="H52" s="57">
        <v>2719751.27</v>
      </c>
      <c r="I52" s="57">
        <v>20238285.670000002</v>
      </c>
      <c r="J52" s="57">
        <v>830236.36</v>
      </c>
      <c r="K52" s="57">
        <v>880212.74</v>
      </c>
      <c r="L52" s="57">
        <v>334060.25</v>
      </c>
    </row>
    <row r="53" spans="1:12" x14ac:dyDescent="0.25">
      <c r="A53" s="56">
        <v>44926</v>
      </c>
      <c r="B53" s="56" t="s">
        <v>112</v>
      </c>
      <c r="C53" s="56" t="s">
        <v>113</v>
      </c>
      <c r="D53" s="57">
        <v>13622834.130000001</v>
      </c>
      <c r="E53" s="57">
        <v>876796.93</v>
      </c>
      <c r="F53" s="57">
        <v>191476.2</v>
      </c>
      <c r="G53" s="57">
        <v>382095.5</v>
      </c>
      <c r="H53" s="57">
        <v>1079122.18</v>
      </c>
      <c r="I53" s="57">
        <v>10700619.310000001</v>
      </c>
      <c r="J53" s="57">
        <v>362734.42</v>
      </c>
      <c r="K53" s="57">
        <v>1080416.29</v>
      </c>
      <c r="L53" s="58">
        <v>1487839.4</v>
      </c>
    </row>
    <row r="54" spans="1:12" x14ac:dyDescent="0.25">
      <c r="A54" s="56">
        <v>44926</v>
      </c>
      <c r="B54" s="56" t="s">
        <v>114</v>
      </c>
      <c r="C54" s="56" t="s">
        <v>115</v>
      </c>
      <c r="D54" s="57">
        <v>0</v>
      </c>
      <c r="E54" s="58">
        <v>0</v>
      </c>
      <c r="F54" s="57">
        <v>0</v>
      </c>
      <c r="G54" s="58">
        <v>0</v>
      </c>
      <c r="H54" s="57">
        <v>0</v>
      </c>
      <c r="I54" s="57">
        <v>0</v>
      </c>
      <c r="J54" s="57">
        <v>0</v>
      </c>
      <c r="K54" s="58">
        <v>0</v>
      </c>
      <c r="L54" s="58">
        <v>0</v>
      </c>
    </row>
    <row r="55" spans="1:12" x14ac:dyDescent="0.25">
      <c r="A55" s="56">
        <v>44926</v>
      </c>
      <c r="B55" s="56" t="s">
        <v>116</v>
      </c>
      <c r="C55" s="56" t="s">
        <v>117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7">
        <v>0</v>
      </c>
      <c r="J55" s="58">
        <v>0</v>
      </c>
      <c r="K55" s="58">
        <v>0</v>
      </c>
      <c r="L55" s="58">
        <v>0</v>
      </c>
    </row>
    <row r="56" spans="1:12" x14ac:dyDescent="0.25">
      <c r="A56" s="56">
        <v>44926</v>
      </c>
      <c r="B56" s="56" t="s">
        <v>118</v>
      </c>
      <c r="C56" s="56" t="s">
        <v>119</v>
      </c>
      <c r="D56" s="57">
        <v>290379</v>
      </c>
      <c r="E56" s="58">
        <v>1797</v>
      </c>
      <c r="F56" s="58">
        <v>0</v>
      </c>
      <c r="G56" s="58">
        <v>0</v>
      </c>
      <c r="H56" s="58">
        <v>0</v>
      </c>
      <c r="I56" s="57">
        <v>31838</v>
      </c>
      <c r="J56" s="58">
        <v>0</v>
      </c>
      <c r="K56" s="58">
        <v>0</v>
      </c>
      <c r="L56" s="58">
        <v>800</v>
      </c>
    </row>
    <row r="57" spans="1:12" x14ac:dyDescent="0.25">
      <c r="A57" s="56">
        <v>44926</v>
      </c>
      <c r="B57" s="56" t="s">
        <v>120</v>
      </c>
      <c r="C57" s="56" t="s">
        <v>121</v>
      </c>
      <c r="D57" s="58">
        <v>1195903.1399999999</v>
      </c>
      <c r="E57" s="58">
        <v>23952</v>
      </c>
      <c r="F57" s="58">
        <v>0</v>
      </c>
      <c r="G57" s="58">
        <v>10260</v>
      </c>
      <c r="H57" s="58">
        <v>0</v>
      </c>
      <c r="I57" s="57">
        <v>1084</v>
      </c>
      <c r="J57" s="58">
        <v>0</v>
      </c>
      <c r="K57" s="58">
        <v>0</v>
      </c>
      <c r="L57" s="58">
        <v>0</v>
      </c>
    </row>
    <row r="58" spans="1:12" x14ac:dyDescent="0.25">
      <c r="A58" s="56">
        <v>44926</v>
      </c>
      <c r="B58" s="56" t="s">
        <v>122</v>
      </c>
      <c r="C58" s="56" t="s">
        <v>123</v>
      </c>
      <c r="D58" s="57">
        <v>0</v>
      </c>
      <c r="E58" s="58">
        <v>0</v>
      </c>
      <c r="F58" s="58">
        <v>0</v>
      </c>
      <c r="G58" s="58">
        <v>0</v>
      </c>
      <c r="H58" s="58">
        <v>0</v>
      </c>
      <c r="I58" s="57">
        <v>0</v>
      </c>
      <c r="J58" s="58">
        <v>0</v>
      </c>
      <c r="K58" s="58">
        <v>0</v>
      </c>
      <c r="L58" s="57">
        <v>6446</v>
      </c>
    </row>
    <row r="59" spans="1:12" x14ac:dyDescent="0.25">
      <c r="A59" s="56">
        <v>44926</v>
      </c>
      <c r="B59" s="56" t="s">
        <v>124</v>
      </c>
      <c r="C59" s="56" t="s">
        <v>125</v>
      </c>
      <c r="D59" s="57">
        <v>464791</v>
      </c>
      <c r="E59" s="57">
        <v>145897</v>
      </c>
      <c r="F59" s="58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685578</v>
      </c>
    </row>
    <row r="60" spans="1:12" x14ac:dyDescent="0.25">
      <c r="A60" s="56">
        <v>44926</v>
      </c>
      <c r="B60" s="56" t="s">
        <v>126</v>
      </c>
      <c r="C60" s="56" t="s">
        <v>127</v>
      </c>
      <c r="D60" s="57">
        <v>0</v>
      </c>
      <c r="E60" s="58">
        <v>9952</v>
      </c>
      <c r="F60" s="58">
        <v>0</v>
      </c>
      <c r="G60" s="58">
        <v>0</v>
      </c>
      <c r="H60" s="58">
        <v>1286</v>
      </c>
      <c r="I60" s="57">
        <v>0</v>
      </c>
      <c r="J60" s="58">
        <v>1878</v>
      </c>
      <c r="K60" s="57">
        <v>18393</v>
      </c>
      <c r="L60" s="58">
        <v>174182.92</v>
      </c>
    </row>
    <row r="61" spans="1:12" x14ac:dyDescent="0.25">
      <c r="A61" s="56">
        <v>44926</v>
      </c>
      <c r="B61" s="56" t="s">
        <v>128</v>
      </c>
      <c r="C61" s="56" t="s">
        <v>129</v>
      </c>
      <c r="D61" s="58">
        <v>747256</v>
      </c>
      <c r="E61" s="58">
        <v>0</v>
      </c>
      <c r="F61" s="57">
        <v>0</v>
      </c>
      <c r="G61" s="57">
        <v>0</v>
      </c>
      <c r="H61" s="58">
        <v>0</v>
      </c>
      <c r="I61" s="57">
        <v>55606</v>
      </c>
      <c r="J61" s="58">
        <v>0</v>
      </c>
      <c r="K61" s="58">
        <v>1248.79</v>
      </c>
      <c r="L61" s="57">
        <v>22189</v>
      </c>
    </row>
    <row r="62" spans="1:12" x14ac:dyDescent="0.25">
      <c r="A62" s="56">
        <v>44926</v>
      </c>
      <c r="B62" s="56" t="s">
        <v>130</v>
      </c>
      <c r="C62" s="56" t="s">
        <v>131</v>
      </c>
      <c r="D62" s="57">
        <v>6189</v>
      </c>
      <c r="E62" s="57">
        <v>4819</v>
      </c>
      <c r="F62" s="57">
        <v>63086.21</v>
      </c>
      <c r="G62" s="57">
        <v>152889</v>
      </c>
      <c r="H62" s="58">
        <v>0</v>
      </c>
      <c r="I62" s="57">
        <v>94416</v>
      </c>
      <c r="J62" s="57">
        <v>0</v>
      </c>
      <c r="K62" s="57">
        <v>0</v>
      </c>
      <c r="L62" s="57">
        <v>108883.26</v>
      </c>
    </row>
    <row r="63" spans="1:12" x14ac:dyDescent="0.25">
      <c r="A63" s="56">
        <v>44926</v>
      </c>
      <c r="B63" s="56" t="s">
        <v>132</v>
      </c>
      <c r="C63" s="56" t="s">
        <v>133</v>
      </c>
      <c r="D63" s="58">
        <v>838085.97</v>
      </c>
      <c r="E63" s="58">
        <v>399554.87</v>
      </c>
      <c r="F63" s="58">
        <v>29051.64</v>
      </c>
      <c r="G63" s="58">
        <v>1648892.7</v>
      </c>
      <c r="H63" s="58">
        <v>0</v>
      </c>
      <c r="I63" s="57">
        <v>0</v>
      </c>
      <c r="J63" s="58">
        <v>3908</v>
      </c>
      <c r="K63" s="58">
        <v>18386.900000000001</v>
      </c>
      <c r="L63" s="58">
        <v>301784.03000000003</v>
      </c>
    </row>
    <row r="64" spans="1:12" x14ac:dyDescent="0.25">
      <c r="A64" s="56">
        <v>44926</v>
      </c>
      <c r="B64" s="56" t="s">
        <v>134</v>
      </c>
      <c r="C64" s="56" t="s">
        <v>135</v>
      </c>
      <c r="D64" s="57">
        <v>0</v>
      </c>
      <c r="E64" s="58">
        <v>0</v>
      </c>
      <c r="F64" s="58">
        <v>0</v>
      </c>
      <c r="G64" s="57">
        <v>0</v>
      </c>
      <c r="H64" s="58">
        <v>0</v>
      </c>
      <c r="I64" s="57">
        <v>3300</v>
      </c>
      <c r="J64" s="58">
        <v>0</v>
      </c>
      <c r="K64" s="58">
        <v>0</v>
      </c>
      <c r="L64" s="58">
        <v>0</v>
      </c>
    </row>
    <row r="65" spans="1:12" x14ac:dyDescent="0.25">
      <c r="A65" s="56">
        <v>44926</v>
      </c>
      <c r="B65" s="56" t="s">
        <v>136</v>
      </c>
      <c r="C65" s="56" t="s">
        <v>137</v>
      </c>
      <c r="D65" s="58">
        <v>128000</v>
      </c>
      <c r="E65" s="58">
        <v>0</v>
      </c>
      <c r="F65" s="58">
        <v>0</v>
      </c>
      <c r="G65" s="58">
        <v>57950</v>
      </c>
      <c r="H65" s="58">
        <v>0</v>
      </c>
      <c r="I65" s="58">
        <v>7240</v>
      </c>
      <c r="J65" s="58">
        <v>0</v>
      </c>
      <c r="K65" s="58">
        <v>0</v>
      </c>
      <c r="L65" s="58">
        <v>270</v>
      </c>
    </row>
    <row r="66" spans="1:12" x14ac:dyDescent="0.25">
      <c r="A66" s="56">
        <v>44926</v>
      </c>
      <c r="B66" s="56" t="s">
        <v>138</v>
      </c>
      <c r="C66" s="56" t="s">
        <v>139</v>
      </c>
      <c r="D66" s="58">
        <v>0</v>
      </c>
      <c r="E66" s="58">
        <v>0</v>
      </c>
      <c r="F66" s="58">
        <v>0</v>
      </c>
      <c r="G66" s="57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</row>
    <row r="67" spans="1:12" x14ac:dyDescent="0.25">
      <c r="A67" s="56">
        <v>44926</v>
      </c>
      <c r="B67" s="56" t="s">
        <v>140</v>
      </c>
      <c r="C67" s="56" t="s">
        <v>141</v>
      </c>
      <c r="D67" s="57">
        <v>0</v>
      </c>
      <c r="E67" s="57">
        <v>0</v>
      </c>
      <c r="F67" s="57">
        <v>0</v>
      </c>
      <c r="G67" s="57">
        <v>1024866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</row>
    <row r="68" spans="1:12" x14ac:dyDescent="0.25">
      <c r="A68" s="56">
        <v>44926</v>
      </c>
      <c r="B68" s="56" t="s">
        <v>142</v>
      </c>
      <c r="C68" s="56" t="s">
        <v>143</v>
      </c>
      <c r="D68" s="57">
        <v>16273014.73</v>
      </c>
      <c r="E68" s="57">
        <v>623007.31000000006</v>
      </c>
      <c r="F68" s="57">
        <v>1587703.8</v>
      </c>
      <c r="G68" s="57">
        <v>3766267.99</v>
      </c>
      <c r="H68" s="57">
        <v>1263810.97</v>
      </c>
      <c r="I68" s="57">
        <v>22111723.370000001</v>
      </c>
      <c r="J68" s="57">
        <v>1488399.07</v>
      </c>
      <c r="K68" s="57">
        <v>3202413.5</v>
      </c>
      <c r="L68" s="57">
        <v>1861909.97</v>
      </c>
    </row>
    <row r="69" spans="1:12" x14ac:dyDescent="0.25">
      <c r="A69" s="56">
        <v>44926</v>
      </c>
      <c r="B69" s="56" t="s">
        <v>144</v>
      </c>
      <c r="C69" s="56" t="s">
        <v>145</v>
      </c>
      <c r="D69" s="57">
        <v>43218002</v>
      </c>
      <c r="E69" s="57">
        <v>1576873.81</v>
      </c>
      <c r="F69" s="58">
        <v>1316392.79</v>
      </c>
      <c r="G69" s="57">
        <v>1251443.3799999999</v>
      </c>
      <c r="H69" s="58">
        <v>457329.4</v>
      </c>
      <c r="I69" s="57">
        <v>0</v>
      </c>
      <c r="J69" s="57">
        <v>473315.78</v>
      </c>
      <c r="K69" s="57">
        <v>2506455</v>
      </c>
      <c r="L69" s="58">
        <v>955939.13</v>
      </c>
    </row>
    <row r="70" spans="1:12" x14ac:dyDescent="0.25">
      <c r="A70" s="56">
        <v>44926</v>
      </c>
      <c r="B70" s="56" t="s">
        <v>146</v>
      </c>
      <c r="C70" s="56" t="s">
        <v>147</v>
      </c>
      <c r="D70" s="57">
        <v>26586</v>
      </c>
      <c r="E70" s="57">
        <v>8692</v>
      </c>
      <c r="F70" s="58">
        <v>0</v>
      </c>
      <c r="G70" s="57">
        <v>3317</v>
      </c>
      <c r="H70" s="57">
        <v>0</v>
      </c>
      <c r="I70" s="57">
        <v>1058265</v>
      </c>
      <c r="J70" s="57">
        <v>10186</v>
      </c>
      <c r="K70" s="57">
        <v>98119.5</v>
      </c>
      <c r="L70" s="58">
        <v>0</v>
      </c>
    </row>
    <row r="71" spans="1:12" x14ac:dyDescent="0.25">
      <c r="A71" s="56">
        <v>44926</v>
      </c>
      <c r="B71" s="56" t="s">
        <v>148</v>
      </c>
      <c r="C71" s="56" t="s">
        <v>149</v>
      </c>
      <c r="D71" s="58">
        <v>740032</v>
      </c>
      <c r="E71" s="58">
        <v>9380</v>
      </c>
      <c r="F71" s="58">
        <v>0</v>
      </c>
      <c r="G71" s="57">
        <v>41291.5</v>
      </c>
      <c r="H71" s="58">
        <v>68975.5</v>
      </c>
      <c r="I71" s="58">
        <v>2540641</v>
      </c>
      <c r="J71" s="58">
        <v>25917</v>
      </c>
      <c r="K71" s="58">
        <v>47664</v>
      </c>
      <c r="L71" s="58">
        <v>0</v>
      </c>
    </row>
    <row r="72" spans="1:12" x14ac:dyDescent="0.25">
      <c r="A72" s="56">
        <v>44926</v>
      </c>
      <c r="B72" s="56" t="s">
        <v>150</v>
      </c>
      <c r="C72" s="56" t="s">
        <v>151</v>
      </c>
      <c r="D72" s="58">
        <v>0</v>
      </c>
      <c r="E72" s="58">
        <v>0</v>
      </c>
      <c r="F72" s="58">
        <v>0</v>
      </c>
      <c r="G72" s="57">
        <v>0</v>
      </c>
      <c r="H72" s="58">
        <v>0</v>
      </c>
      <c r="I72" s="58">
        <v>0</v>
      </c>
      <c r="J72" s="58">
        <v>0</v>
      </c>
      <c r="K72" s="58">
        <v>0</v>
      </c>
      <c r="L72" s="58">
        <v>3191</v>
      </c>
    </row>
    <row r="73" spans="1:12" x14ac:dyDescent="0.25">
      <c r="A73" s="56">
        <v>44926</v>
      </c>
      <c r="B73" s="56" t="s">
        <v>152</v>
      </c>
      <c r="C73" s="56" t="s">
        <v>153</v>
      </c>
      <c r="D73" s="57">
        <v>0</v>
      </c>
      <c r="E73" s="57">
        <v>0</v>
      </c>
      <c r="F73" s="57">
        <v>0</v>
      </c>
      <c r="G73" s="58">
        <v>0</v>
      </c>
      <c r="H73" s="57">
        <v>0</v>
      </c>
      <c r="I73" s="57">
        <v>0</v>
      </c>
      <c r="J73" s="57">
        <v>0</v>
      </c>
      <c r="K73" s="58">
        <v>0</v>
      </c>
      <c r="L73" s="58">
        <v>0</v>
      </c>
    </row>
    <row r="74" spans="1:12" x14ac:dyDescent="0.25">
      <c r="A74" s="56">
        <v>44926</v>
      </c>
      <c r="B74" s="56" t="s">
        <v>154</v>
      </c>
      <c r="C74" s="56" t="s">
        <v>155</v>
      </c>
      <c r="D74" s="57">
        <v>26541</v>
      </c>
      <c r="E74" s="58">
        <v>31901</v>
      </c>
      <c r="F74" s="58">
        <v>52880</v>
      </c>
      <c r="G74" s="58">
        <v>0</v>
      </c>
      <c r="H74" s="58">
        <v>6877</v>
      </c>
      <c r="I74" s="58">
        <v>495878.84</v>
      </c>
      <c r="J74" s="58">
        <v>13899</v>
      </c>
      <c r="K74" s="58">
        <v>0</v>
      </c>
      <c r="L74" s="58">
        <v>3667</v>
      </c>
    </row>
    <row r="75" spans="1:12" x14ac:dyDescent="0.25">
      <c r="A75" s="56">
        <v>44926</v>
      </c>
      <c r="B75" s="56" t="s">
        <v>156</v>
      </c>
      <c r="C75" s="56" t="s">
        <v>157</v>
      </c>
      <c r="D75" s="57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</row>
    <row r="76" spans="1:12" x14ac:dyDescent="0.25">
      <c r="A76" s="56">
        <v>44926</v>
      </c>
      <c r="B76" s="56" t="s">
        <v>158</v>
      </c>
      <c r="C76" s="56" t="s">
        <v>159</v>
      </c>
      <c r="D76" s="57">
        <v>55112.6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</row>
    <row r="77" spans="1:12" x14ac:dyDescent="0.25">
      <c r="A77" s="56">
        <v>44926</v>
      </c>
      <c r="B77" s="56" t="s">
        <v>160</v>
      </c>
      <c r="C77" s="56" t="s">
        <v>161</v>
      </c>
      <c r="D77" s="57">
        <v>169071</v>
      </c>
      <c r="E77" s="57">
        <v>6171</v>
      </c>
      <c r="F77" s="57">
        <v>197475</v>
      </c>
      <c r="G77" s="57">
        <v>246749.5</v>
      </c>
      <c r="H77" s="57">
        <v>72383</v>
      </c>
      <c r="I77" s="57">
        <v>153469</v>
      </c>
      <c r="J77" s="57">
        <v>168310</v>
      </c>
      <c r="K77" s="57">
        <v>16499</v>
      </c>
      <c r="L77" s="57">
        <v>17164.98</v>
      </c>
    </row>
    <row r="78" spans="1:12" x14ac:dyDescent="0.25">
      <c r="A78" s="56">
        <v>44926</v>
      </c>
      <c r="B78" s="56" t="s">
        <v>162</v>
      </c>
      <c r="C78" s="56" t="s">
        <v>163</v>
      </c>
      <c r="D78" s="57">
        <v>3409225.25</v>
      </c>
      <c r="E78" s="57">
        <v>38113.5</v>
      </c>
      <c r="F78" s="57">
        <v>245962</v>
      </c>
      <c r="G78" s="57">
        <v>83374</v>
      </c>
      <c r="H78" s="57">
        <v>188770.11</v>
      </c>
      <c r="I78" s="57">
        <v>1430085.23</v>
      </c>
      <c r="J78" s="57">
        <v>238942</v>
      </c>
      <c r="K78" s="57">
        <v>25207</v>
      </c>
      <c r="L78" s="57">
        <v>44156.85</v>
      </c>
    </row>
    <row r="79" spans="1:12" x14ac:dyDescent="0.25">
      <c r="A79" s="56">
        <v>44926</v>
      </c>
      <c r="B79" s="56" t="s">
        <v>164</v>
      </c>
      <c r="C79" s="56" t="s">
        <v>165</v>
      </c>
      <c r="D79" s="57">
        <v>5775231.5</v>
      </c>
      <c r="E79" s="57">
        <v>173355.63</v>
      </c>
      <c r="F79" s="57">
        <v>256915.6</v>
      </c>
      <c r="G79" s="57">
        <v>595349.25</v>
      </c>
      <c r="H79" s="57">
        <v>659668.25</v>
      </c>
      <c r="I79" s="57">
        <v>2938688.48</v>
      </c>
      <c r="J79" s="57">
        <v>375040.21</v>
      </c>
      <c r="K79" s="57">
        <v>162057.01</v>
      </c>
      <c r="L79" s="57">
        <v>161765.45000000001</v>
      </c>
    </row>
    <row r="80" spans="1:12" x14ac:dyDescent="0.25">
      <c r="A80" s="56">
        <v>44926</v>
      </c>
      <c r="B80" s="56" t="s">
        <v>166</v>
      </c>
      <c r="C80" s="56" t="s">
        <v>167</v>
      </c>
      <c r="D80" s="57">
        <v>4429304.09</v>
      </c>
      <c r="E80" s="57">
        <v>88318.84</v>
      </c>
      <c r="F80" s="57">
        <v>159571.81</v>
      </c>
      <c r="G80" s="57">
        <v>108952.75</v>
      </c>
      <c r="H80" s="57">
        <v>191879.98</v>
      </c>
      <c r="I80" s="57">
        <v>374619.92</v>
      </c>
      <c r="J80" s="57">
        <v>395734.55</v>
      </c>
      <c r="K80" s="57">
        <v>83226.179999999993</v>
      </c>
      <c r="L80" s="57">
        <v>206980.53</v>
      </c>
    </row>
    <row r="81" spans="1:12" x14ac:dyDescent="0.25">
      <c r="A81" s="56">
        <v>44926</v>
      </c>
      <c r="B81" s="56" t="s">
        <v>168</v>
      </c>
      <c r="C81" s="56" t="s">
        <v>169</v>
      </c>
      <c r="D81" s="57">
        <v>247569.25</v>
      </c>
      <c r="E81" s="58">
        <v>3742.25</v>
      </c>
      <c r="F81" s="57">
        <v>200927.75</v>
      </c>
      <c r="G81" s="57">
        <v>11097.5</v>
      </c>
      <c r="H81" s="57">
        <v>8132</v>
      </c>
      <c r="I81" s="57">
        <v>718889.51</v>
      </c>
      <c r="J81" s="58">
        <v>14893.3</v>
      </c>
      <c r="K81" s="57">
        <v>17551.5</v>
      </c>
      <c r="L81" s="58">
        <v>21560.5</v>
      </c>
    </row>
    <row r="82" spans="1:12" x14ac:dyDescent="0.25">
      <c r="A82" s="56">
        <v>44926</v>
      </c>
      <c r="B82" s="56" t="s">
        <v>170</v>
      </c>
      <c r="C82" s="56" t="s">
        <v>171</v>
      </c>
      <c r="D82" s="58">
        <v>74697.88</v>
      </c>
      <c r="E82" s="58">
        <v>10075</v>
      </c>
      <c r="F82" s="58">
        <v>75274.89</v>
      </c>
      <c r="G82" s="58">
        <v>2423</v>
      </c>
      <c r="H82" s="58">
        <v>13493.5</v>
      </c>
      <c r="I82" s="58">
        <v>352101.48</v>
      </c>
      <c r="J82" s="58">
        <v>0</v>
      </c>
      <c r="K82" s="58">
        <v>12085.5</v>
      </c>
      <c r="L82" s="58">
        <v>0</v>
      </c>
    </row>
    <row r="83" spans="1:12" x14ac:dyDescent="0.25">
      <c r="A83" s="56">
        <v>44926</v>
      </c>
      <c r="B83" s="56" t="s">
        <v>172</v>
      </c>
      <c r="C83" s="56" t="s">
        <v>173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7">
        <v>0</v>
      </c>
      <c r="J83" s="58">
        <v>0</v>
      </c>
      <c r="K83" s="58">
        <v>0</v>
      </c>
      <c r="L83" s="58">
        <v>0</v>
      </c>
    </row>
    <row r="84" spans="1:12" x14ac:dyDescent="0.25">
      <c r="A84" s="56">
        <v>44926</v>
      </c>
      <c r="B84" s="56" t="s">
        <v>174</v>
      </c>
      <c r="C84" s="56" t="s">
        <v>175</v>
      </c>
      <c r="D84" s="58">
        <v>311516.27</v>
      </c>
      <c r="E84" s="58">
        <v>0</v>
      </c>
      <c r="F84" s="58">
        <v>0</v>
      </c>
      <c r="G84" s="58">
        <v>0</v>
      </c>
      <c r="H84" s="58">
        <v>13050</v>
      </c>
      <c r="I84" s="58">
        <v>15046.6</v>
      </c>
      <c r="J84" s="58">
        <v>0</v>
      </c>
      <c r="K84" s="58">
        <v>0</v>
      </c>
      <c r="L84" s="58">
        <v>0</v>
      </c>
    </row>
    <row r="85" spans="1:12" x14ac:dyDescent="0.25">
      <c r="A85" s="56">
        <v>44926</v>
      </c>
      <c r="B85" s="56" t="s">
        <v>176</v>
      </c>
      <c r="C85" s="56" t="s">
        <v>177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</row>
    <row r="86" spans="1:12" x14ac:dyDescent="0.25">
      <c r="A86" s="56">
        <v>44926</v>
      </c>
      <c r="B86" s="56" t="s">
        <v>178</v>
      </c>
      <c r="C86" s="56" t="s">
        <v>179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</row>
    <row r="87" spans="1:12" x14ac:dyDescent="0.25">
      <c r="A87" s="56">
        <v>44926</v>
      </c>
      <c r="B87" s="56" t="s">
        <v>180</v>
      </c>
      <c r="C87" s="56" t="s">
        <v>181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7">
        <v>0</v>
      </c>
      <c r="J87" s="58">
        <v>0</v>
      </c>
      <c r="K87" s="58">
        <v>0</v>
      </c>
      <c r="L87" s="58">
        <v>0</v>
      </c>
    </row>
    <row r="88" spans="1:12" x14ac:dyDescent="0.25">
      <c r="A88" s="56">
        <v>44926</v>
      </c>
      <c r="B88" s="56" t="s">
        <v>182</v>
      </c>
      <c r="C88" s="56" t="s">
        <v>183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45698.15</v>
      </c>
      <c r="J88" s="58">
        <v>0</v>
      </c>
      <c r="K88" s="58">
        <v>0</v>
      </c>
      <c r="L88" s="58">
        <v>0</v>
      </c>
    </row>
    <row r="89" spans="1:12" x14ac:dyDescent="0.25">
      <c r="A89" s="56">
        <v>44926</v>
      </c>
      <c r="B89" s="56" t="s">
        <v>184</v>
      </c>
      <c r="C89" s="56" t="s">
        <v>185</v>
      </c>
      <c r="D89" s="57">
        <v>0</v>
      </c>
      <c r="E89" s="58">
        <v>0</v>
      </c>
      <c r="F89" s="58">
        <v>0</v>
      </c>
      <c r="G89" s="58">
        <v>0</v>
      </c>
      <c r="H89" s="58">
        <v>0</v>
      </c>
      <c r="I89" s="57">
        <v>0</v>
      </c>
      <c r="J89" s="58">
        <v>0</v>
      </c>
      <c r="K89" s="58">
        <v>0</v>
      </c>
      <c r="L89" s="58">
        <v>0</v>
      </c>
    </row>
    <row r="90" spans="1:12" x14ac:dyDescent="0.25">
      <c r="A90" s="56">
        <v>44926</v>
      </c>
      <c r="B90" s="56" t="s">
        <v>186</v>
      </c>
      <c r="C90" s="56" t="s">
        <v>187</v>
      </c>
      <c r="D90" s="57">
        <v>-176230.92</v>
      </c>
      <c r="E90" s="58">
        <v>0</v>
      </c>
      <c r="F90" s="58">
        <v>0</v>
      </c>
      <c r="G90" s="58">
        <v>0</v>
      </c>
      <c r="H90" s="58">
        <v>0</v>
      </c>
      <c r="I90" s="58">
        <v>-3110.8</v>
      </c>
      <c r="J90" s="58">
        <v>0</v>
      </c>
      <c r="K90" s="58">
        <v>0</v>
      </c>
      <c r="L90" s="58">
        <v>0</v>
      </c>
    </row>
    <row r="91" spans="1:12" x14ac:dyDescent="0.25">
      <c r="A91" s="56">
        <v>44926</v>
      </c>
      <c r="B91" s="56" t="s">
        <v>188</v>
      </c>
      <c r="C91" s="56" t="s">
        <v>189</v>
      </c>
      <c r="D91" s="58">
        <v>-17138.34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</row>
    <row r="92" spans="1:12" x14ac:dyDescent="0.25">
      <c r="A92" s="56">
        <v>44926</v>
      </c>
      <c r="B92" s="56" t="s">
        <v>190</v>
      </c>
      <c r="C92" s="56" t="s">
        <v>191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</row>
    <row r="93" spans="1:12" x14ac:dyDescent="0.25">
      <c r="A93" s="56">
        <v>44926</v>
      </c>
      <c r="B93" s="56" t="s">
        <v>192</v>
      </c>
      <c r="C93" s="56" t="s">
        <v>193</v>
      </c>
      <c r="D93" s="57">
        <v>-1301841.18</v>
      </c>
      <c r="E93" s="57">
        <v>-49840.58</v>
      </c>
      <c r="F93" s="57">
        <v>-127016.3</v>
      </c>
      <c r="G93" s="57">
        <v>-301301.44</v>
      </c>
      <c r="H93" s="57">
        <v>-101104.88</v>
      </c>
      <c r="I93" s="57">
        <v>-1768937.88</v>
      </c>
      <c r="J93" s="57">
        <v>-119071.93</v>
      </c>
      <c r="K93" s="57">
        <v>-256193.08</v>
      </c>
      <c r="L93" s="57">
        <v>-148952.79999999999</v>
      </c>
    </row>
    <row r="94" spans="1:12" x14ac:dyDescent="0.25">
      <c r="A94" s="56">
        <v>44926</v>
      </c>
      <c r="B94" s="56" t="s">
        <v>194</v>
      </c>
      <c r="C94" s="56" t="s">
        <v>195</v>
      </c>
      <c r="D94" s="57">
        <v>-3457440.16</v>
      </c>
      <c r="E94" s="57">
        <v>-126149.9</v>
      </c>
      <c r="F94" s="57">
        <v>-105311.42</v>
      </c>
      <c r="G94" s="57">
        <v>-100115.47</v>
      </c>
      <c r="H94" s="57">
        <v>-36586.35</v>
      </c>
      <c r="I94" s="57">
        <v>0</v>
      </c>
      <c r="J94" s="57">
        <v>-37865.26</v>
      </c>
      <c r="K94" s="57">
        <v>-200516.4</v>
      </c>
      <c r="L94" s="57">
        <v>-76475.13</v>
      </c>
    </row>
    <row r="95" spans="1:12" x14ac:dyDescent="0.25">
      <c r="A95" s="56">
        <v>44926</v>
      </c>
      <c r="B95" s="56" t="s">
        <v>196</v>
      </c>
      <c r="C95" s="56" t="s">
        <v>197</v>
      </c>
      <c r="D95" s="57">
        <v>-201615.45</v>
      </c>
      <c r="E95" s="58">
        <v>-16945.439999999999</v>
      </c>
      <c r="F95" s="58">
        <v>-10440.57</v>
      </c>
      <c r="G95" s="58">
        <v>-13369.93</v>
      </c>
      <c r="H95" s="58">
        <v>-3023.01</v>
      </c>
      <c r="I95" s="58">
        <v>-666034.07999999996</v>
      </c>
      <c r="J95" s="58">
        <v>-14741.25</v>
      </c>
      <c r="K95" s="58">
        <v>-2651.8</v>
      </c>
      <c r="L95" s="58">
        <v>-2372.0100000000002</v>
      </c>
    </row>
    <row r="96" spans="1:12" x14ac:dyDescent="0.25">
      <c r="A96" s="56">
        <v>44926</v>
      </c>
      <c r="B96" s="56" t="s">
        <v>198</v>
      </c>
      <c r="C96" s="56" t="s">
        <v>199</v>
      </c>
      <c r="D96" s="57">
        <v>-39821.279999999999</v>
      </c>
      <c r="E96" s="58">
        <v>0</v>
      </c>
      <c r="F96" s="58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  <c r="L96" s="58">
        <v>0</v>
      </c>
    </row>
    <row r="97" spans="1:12" x14ac:dyDescent="0.25">
      <c r="A97" s="56">
        <v>44926</v>
      </c>
      <c r="B97" s="56" t="s">
        <v>200</v>
      </c>
      <c r="C97" s="56" t="s">
        <v>201</v>
      </c>
      <c r="D97" s="57">
        <v>0</v>
      </c>
      <c r="E97" s="58">
        <v>0</v>
      </c>
      <c r="F97" s="58">
        <v>0</v>
      </c>
      <c r="G97" s="58">
        <v>0</v>
      </c>
      <c r="H97" s="58">
        <v>0</v>
      </c>
      <c r="I97" s="57">
        <v>0</v>
      </c>
      <c r="J97" s="58">
        <v>0</v>
      </c>
      <c r="K97" s="58">
        <v>0</v>
      </c>
      <c r="L97" s="58">
        <v>0</v>
      </c>
    </row>
    <row r="98" spans="1:12" x14ac:dyDescent="0.25">
      <c r="A98" s="56">
        <v>44926</v>
      </c>
      <c r="B98" s="56" t="s">
        <v>202</v>
      </c>
      <c r="C98" s="56" t="s">
        <v>203</v>
      </c>
      <c r="D98" s="58">
        <v>100000</v>
      </c>
      <c r="E98" s="58">
        <v>0</v>
      </c>
      <c r="F98" s="58">
        <v>0</v>
      </c>
      <c r="G98" s="57">
        <v>0</v>
      </c>
      <c r="H98" s="57">
        <v>0</v>
      </c>
      <c r="I98" s="58">
        <v>11400</v>
      </c>
      <c r="J98" s="58">
        <v>0</v>
      </c>
      <c r="K98" s="58">
        <v>0</v>
      </c>
      <c r="L98" s="58">
        <v>0</v>
      </c>
    </row>
    <row r="99" spans="1:12" x14ac:dyDescent="0.25">
      <c r="A99" s="56">
        <v>44926</v>
      </c>
      <c r="B99" s="56" t="s">
        <v>1613</v>
      </c>
      <c r="C99" s="56" t="s">
        <v>1614</v>
      </c>
      <c r="D99" s="58">
        <v>0</v>
      </c>
      <c r="E99" s="58">
        <v>0</v>
      </c>
      <c r="F99" s="58">
        <v>0</v>
      </c>
      <c r="G99" s="57">
        <v>0</v>
      </c>
      <c r="H99" s="57">
        <v>0</v>
      </c>
      <c r="I99" s="58">
        <v>0</v>
      </c>
      <c r="J99" s="58">
        <v>0</v>
      </c>
      <c r="K99" s="58">
        <v>0</v>
      </c>
      <c r="L99" s="58">
        <v>0</v>
      </c>
    </row>
    <row r="100" spans="1:12" x14ac:dyDescent="0.25">
      <c r="A100" s="56">
        <v>44926</v>
      </c>
      <c r="B100" s="56" t="s">
        <v>204</v>
      </c>
      <c r="C100" s="56" t="s">
        <v>205</v>
      </c>
      <c r="D100" s="58">
        <v>0</v>
      </c>
      <c r="E100" s="58">
        <v>0</v>
      </c>
      <c r="F100" s="58">
        <v>0</v>
      </c>
      <c r="G100" s="57">
        <v>414270.06</v>
      </c>
      <c r="H100" s="57">
        <v>132793</v>
      </c>
      <c r="I100" s="58">
        <v>0</v>
      </c>
      <c r="J100" s="58">
        <v>0</v>
      </c>
      <c r="K100" s="58">
        <v>0</v>
      </c>
      <c r="L100" s="58">
        <v>0</v>
      </c>
    </row>
    <row r="101" spans="1:12" x14ac:dyDescent="0.25">
      <c r="A101" s="56">
        <v>44926</v>
      </c>
      <c r="B101" s="56" t="s">
        <v>206</v>
      </c>
      <c r="C101" s="56" t="s">
        <v>207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</row>
    <row r="102" spans="1:12" x14ac:dyDescent="0.25">
      <c r="A102" s="56">
        <v>44926</v>
      </c>
      <c r="B102" s="56" t="s">
        <v>208</v>
      </c>
      <c r="C102" s="56" t="s">
        <v>209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8">
        <v>0</v>
      </c>
      <c r="L102" s="57">
        <v>0</v>
      </c>
    </row>
    <row r="103" spans="1:12" x14ac:dyDescent="0.25">
      <c r="A103" s="56">
        <v>44926</v>
      </c>
      <c r="B103" s="56" t="s">
        <v>210</v>
      </c>
      <c r="C103" s="56" t="s">
        <v>211</v>
      </c>
      <c r="D103" s="57">
        <v>25756636.600000001</v>
      </c>
      <c r="E103" s="57">
        <v>1861334.81</v>
      </c>
      <c r="F103" s="57">
        <v>3975626</v>
      </c>
      <c r="G103" s="57">
        <v>6673447.7000000002</v>
      </c>
      <c r="H103" s="57">
        <v>2100384.7000000002</v>
      </c>
      <c r="I103" s="57">
        <v>8861782.1400000006</v>
      </c>
      <c r="J103" s="57">
        <v>3329551.2</v>
      </c>
      <c r="K103" s="57">
        <v>1685866.91</v>
      </c>
      <c r="L103" s="57">
        <v>1126647.0900000001</v>
      </c>
    </row>
    <row r="104" spans="1:12" x14ac:dyDescent="0.25">
      <c r="A104" s="56">
        <v>44926</v>
      </c>
      <c r="B104" s="56" t="s">
        <v>212</v>
      </c>
      <c r="C104" s="56" t="s">
        <v>213</v>
      </c>
      <c r="D104" s="57">
        <v>323719.01</v>
      </c>
      <c r="E104" s="57">
        <v>16500</v>
      </c>
      <c r="F104" s="57">
        <v>45935.12</v>
      </c>
      <c r="G104" s="57">
        <v>9070</v>
      </c>
      <c r="H104" s="57">
        <v>145344.4</v>
      </c>
      <c r="I104" s="57">
        <v>368240.73</v>
      </c>
      <c r="J104" s="57">
        <v>138457.5</v>
      </c>
      <c r="K104" s="57">
        <v>0</v>
      </c>
      <c r="L104" s="57">
        <v>624198.24</v>
      </c>
    </row>
    <row r="105" spans="1:12" x14ac:dyDescent="0.25">
      <c r="A105" s="56">
        <v>44926</v>
      </c>
      <c r="B105" s="56" t="s">
        <v>214</v>
      </c>
      <c r="C105" s="56" t="s">
        <v>215</v>
      </c>
      <c r="D105" s="58">
        <v>7936548.8499999996</v>
      </c>
      <c r="E105" s="57">
        <v>984802.97</v>
      </c>
      <c r="F105" s="58">
        <v>1052314.51</v>
      </c>
      <c r="G105" s="58">
        <v>814164.93</v>
      </c>
      <c r="H105" s="58">
        <v>971030.12</v>
      </c>
      <c r="I105" s="58">
        <v>8968087.8599999994</v>
      </c>
      <c r="J105" s="57">
        <v>1889076.37</v>
      </c>
      <c r="K105" s="58">
        <v>803707.7</v>
      </c>
      <c r="L105" s="58">
        <v>133950</v>
      </c>
    </row>
    <row r="106" spans="1:12" x14ac:dyDescent="0.25">
      <c r="A106" s="56">
        <v>44926</v>
      </c>
      <c r="B106" s="56" t="s">
        <v>216</v>
      </c>
      <c r="C106" s="56" t="s">
        <v>217</v>
      </c>
      <c r="D106" s="57">
        <v>741392.78</v>
      </c>
      <c r="E106" s="57">
        <v>298496.34000000003</v>
      </c>
      <c r="F106" s="57">
        <v>446448.4</v>
      </c>
      <c r="G106" s="57">
        <v>1251894.52</v>
      </c>
      <c r="H106" s="57">
        <v>1162799.51</v>
      </c>
      <c r="I106" s="57">
        <v>6182118.5599999996</v>
      </c>
      <c r="J106" s="57">
        <v>645884.71</v>
      </c>
      <c r="K106" s="57">
        <v>288597.95</v>
      </c>
      <c r="L106" s="57">
        <v>158121.46</v>
      </c>
    </row>
    <row r="107" spans="1:12" x14ac:dyDescent="0.25">
      <c r="A107" s="56">
        <v>44926</v>
      </c>
      <c r="B107" s="56" t="s">
        <v>218</v>
      </c>
      <c r="C107" s="56" t="s">
        <v>219</v>
      </c>
      <c r="D107" s="57">
        <v>0</v>
      </c>
      <c r="E107" s="58">
        <v>1200</v>
      </c>
      <c r="F107" s="57">
        <v>0</v>
      </c>
      <c r="G107" s="57">
        <v>0</v>
      </c>
      <c r="H107" s="57">
        <v>0</v>
      </c>
      <c r="I107" s="57">
        <v>0</v>
      </c>
      <c r="J107" s="58">
        <v>0</v>
      </c>
      <c r="K107" s="57">
        <v>0</v>
      </c>
      <c r="L107" s="57">
        <v>0</v>
      </c>
    </row>
    <row r="108" spans="1:12" x14ac:dyDescent="0.25">
      <c r="A108" s="56">
        <v>44926</v>
      </c>
      <c r="B108" s="56" t="s">
        <v>220</v>
      </c>
      <c r="C108" s="56" t="s">
        <v>221</v>
      </c>
      <c r="D108" s="58">
        <v>320026.71999999997</v>
      </c>
      <c r="E108" s="57">
        <v>429579.09</v>
      </c>
      <c r="F108" s="57">
        <v>52698.7</v>
      </c>
      <c r="G108" s="57">
        <v>472147.7</v>
      </c>
      <c r="H108" s="57">
        <v>220356.06</v>
      </c>
      <c r="I108" s="57">
        <v>309667.23</v>
      </c>
      <c r="J108" s="57">
        <v>172631.93</v>
      </c>
      <c r="K108" s="57">
        <v>254449.57</v>
      </c>
      <c r="L108" s="57">
        <v>61582.28</v>
      </c>
    </row>
    <row r="109" spans="1:12" x14ac:dyDescent="0.25">
      <c r="A109" s="56">
        <v>44926</v>
      </c>
      <c r="B109" s="56" t="s">
        <v>222</v>
      </c>
      <c r="C109" s="56" t="s">
        <v>223</v>
      </c>
      <c r="D109" s="57">
        <v>230202.49</v>
      </c>
      <c r="E109" s="57">
        <v>0</v>
      </c>
      <c r="F109" s="57">
        <v>1080</v>
      </c>
      <c r="G109" s="57">
        <v>2703</v>
      </c>
      <c r="H109" s="57">
        <v>0</v>
      </c>
      <c r="I109" s="57">
        <v>50277.4</v>
      </c>
      <c r="J109" s="57">
        <v>0</v>
      </c>
      <c r="K109" s="57">
        <v>0</v>
      </c>
      <c r="L109" s="57">
        <v>3630</v>
      </c>
    </row>
    <row r="110" spans="1:12" x14ac:dyDescent="0.25">
      <c r="A110" s="56">
        <v>44926</v>
      </c>
      <c r="B110" s="56" t="s">
        <v>224</v>
      </c>
      <c r="C110" s="56" t="s">
        <v>225</v>
      </c>
      <c r="D110" s="57">
        <v>0</v>
      </c>
      <c r="E110" s="58">
        <v>34650</v>
      </c>
      <c r="F110" s="58">
        <v>0</v>
      </c>
      <c r="G110" s="58">
        <v>0</v>
      </c>
      <c r="H110" s="57">
        <v>0</v>
      </c>
      <c r="I110" s="58">
        <v>4320</v>
      </c>
      <c r="J110" s="57">
        <v>58690</v>
      </c>
      <c r="K110" s="58">
        <v>95276.67</v>
      </c>
      <c r="L110" s="57">
        <v>5000</v>
      </c>
    </row>
    <row r="111" spans="1:12" x14ac:dyDescent="0.25">
      <c r="A111" s="56">
        <v>44926</v>
      </c>
      <c r="B111" s="56" t="s">
        <v>226</v>
      </c>
      <c r="C111" s="56" t="s">
        <v>227</v>
      </c>
      <c r="D111" s="57">
        <v>531472.57999999996</v>
      </c>
      <c r="E111" s="57">
        <v>168688</v>
      </c>
      <c r="F111" s="57">
        <v>313857.24</v>
      </c>
      <c r="G111" s="57">
        <v>255804</v>
      </c>
      <c r="H111" s="57">
        <v>84550.94</v>
      </c>
      <c r="I111" s="57">
        <v>192675.6</v>
      </c>
      <c r="J111" s="57">
        <v>51101.27</v>
      </c>
      <c r="K111" s="57">
        <v>191388</v>
      </c>
      <c r="L111" s="57">
        <v>145157.95000000001</v>
      </c>
    </row>
    <row r="112" spans="1:12" x14ac:dyDescent="0.25">
      <c r="A112" s="56">
        <v>44926</v>
      </c>
      <c r="B112" s="56" t="s">
        <v>228</v>
      </c>
      <c r="C112" s="56" t="s">
        <v>229</v>
      </c>
      <c r="D112" s="57">
        <v>3654.59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370</v>
      </c>
    </row>
    <row r="113" spans="1:12" x14ac:dyDescent="0.25">
      <c r="A113" s="56">
        <v>44926</v>
      </c>
      <c r="B113" s="56" t="s">
        <v>230</v>
      </c>
      <c r="C113" s="56" t="s">
        <v>231</v>
      </c>
      <c r="D113" s="58">
        <v>0</v>
      </c>
      <c r="E113" s="58">
        <v>0</v>
      </c>
      <c r="F113" s="58">
        <v>460</v>
      </c>
      <c r="G113" s="57">
        <v>0</v>
      </c>
      <c r="H113" s="58">
        <v>0</v>
      </c>
      <c r="I113" s="57">
        <v>0</v>
      </c>
      <c r="J113" s="57">
        <v>1480</v>
      </c>
      <c r="K113" s="58">
        <v>0</v>
      </c>
      <c r="L113" s="58">
        <v>0</v>
      </c>
    </row>
    <row r="114" spans="1:12" x14ac:dyDescent="0.25">
      <c r="A114" s="56">
        <v>44926</v>
      </c>
      <c r="B114" s="56" t="s">
        <v>232</v>
      </c>
      <c r="C114" s="56" t="s">
        <v>233</v>
      </c>
      <c r="D114" s="57">
        <v>5809</v>
      </c>
      <c r="E114" s="57">
        <v>0</v>
      </c>
      <c r="F114" s="57">
        <v>19196</v>
      </c>
      <c r="G114" s="57">
        <v>58950</v>
      </c>
      <c r="H114" s="57">
        <v>0</v>
      </c>
      <c r="I114" s="57">
        <v>3080</v>
      </c>
      <c r="J114" s="57">
        <v>51650</v>
      </c>
      <c r="K114" s="57">
        <v>22429.4</v>
      </c>
      <c r="L114" s="57">
        <v>12765.2</v>
      </c>
    </row>
    <row r="115" spans="1:12" x14ac:dyDescent="0.25">
      <c r="A115" s="56">
        <v>44926</v>
      </c>
      <c r="B115" s="56" t="s">
        <v>234</v>
      </c>
      <c r="C115" s="56" t="s">
        <v>235</v>
      </c>
      <c r="D115" s="57">
        <v>0</v>
      </c>
      <c r="E115" s="57">
        <v>0</v>
      </c>
      <c r="F115" s="57">
        <v>0</v>
      </c>
      <c r="G115" s="57">
        <v>186168.5</v>
      </c>
      <c r="H115" s="57">
        <v>0</v>
      </c>
      <c r="I115" s="57">
        <v>21697</v>
      </c>
      <c r="J115" s="57">
        <v>16485</v>
      </c>
      <c r="K115" s="57">
        <v>0</v>
      </c>
      <c r="L115" s="57">
        <v>0</v>
      </c>
    </row>
    <row r="116" spans="1:12" x14ac:dyDescent="0.25">
      <c r="A116" s="56">
        <v>44926</v>
      </c>
      <c r="B116" s="56" t="s">
        <v>236</v>
      </c>
      <c r="C116" s="56" t="s">
        <v>237</v>
      </c>
      <c r="D116" s="58">
        <v>59790</v>
      </c>
      <c r="E116" s="57">
        <v>91355</v>
      </c>
      <c r="F116" s="57">
        <v>110350</v>
      </c>
      <c r="G116" s="57">
        <v>89333.6</v>
      </c>
      <c r="H116" s="58">
        <v>49694.94</v>
      </c>
      <c r="I116" s="57">
        <v>106095.5</v>
      </c>
      <c r="J116" s="57">
        <v>21540</v>
      </c>
      <c r="K116" s="57">
        <v>40235</v>
      </c>
      <c r="L116" s="57">
        <v>93178</v>
      </c>
    </row>
    <row r="117" spans="1:12" x14ac:dyDescent="0.25">
      <c r="A117" s="56">
        <v>44926</v>
      </c>
      <c r="B117" s="56" t="s">
        <v>238</v>
      </c>
      <c r="C117" s="56" t="s">
        <v>239</v>
      </c>
      <c r="D117" s="57">
        <v>696084.52</v>
      </c>
      <c r="E117" s="58">
        <v>283194</v>
      </c>
      <c r="F117" s="58">
        <v>174439</v>
      </c>
      <c r="G117" s="57">
        <v>375547.4</v>
      </c>
      <c r="H117" s="58">
        <v>61714.12</v>
      </c>
      <c r="I117" s="57">
        <v>72409.03</v>
      </c>
      <c r="J117" s="58">
        <v>185408</v>
      </c>
      <c r="K117" s="57">
        <v>251323.65</v>
      </c>
      <c r="L117" s="57">
        <v>429328.82</v>
      </c>
    </row>
    <row r="118" spans="1:12" x14ac:dyDescent="0.25">
      <c r="A118" s="56">
        <v>44926</v>
      </c>
      <c r="B118" s="56" t="s">
        <v>240</v>
      </c>
      <c r="C118" s="56" t="s">
        <v>241</v>
      </c>
      <c r="D118" s="57">
        <v>0</v>
      </c>
      <c r="E118" s="58">
        <v>0</v>
      </c>
      <c r="F118" s="58">
        <v>0</v>
      </c>
      <c r="G118" s="58">
        <v>14468</v>
      </c>
      <c r="H118" s="58">
        <v>0</v>
      </c>
      <c r="I118" s="58">
        <v>0</v>
      </c>
      <c r="J118" s="58">
        <v>13279</v>
      </c>
      <c r="K118" s="58">
        <v>11348.33</v>
      </c>
      <c r="L118" s="58">
        <v>3916.75</v>
      </c>
    </row>
    <row r="119" spans="1:12" x14ac:dyDescent="0.25">
      <c r="A119" s="56">
        <v>44926</v>
      </c>
      <c r="B119" s="56" t="s">
        <v>242</v>
      </c>
      <c r="C119" s="56" t="s">
        <v>243</v>
      </c>
      <c r="D119" s="58">
        <v>0</v>
      </c>
      <c r="E119" s="58">
        <v>0</v>
      </c>
      <c r="F119" s="58">
        <v>0</v>
      </c>
      <c r="G119" s="58">
        <v>247313.28</v>
      </c>
      <c r="H119" s="57">
        <v>0</v>
      </c>
      <c r="I119" s="58">
        <v>0</v>
      </c>
      <c r="J119" s="58">
        <v>0</v>
      </c>
      <c r="K119" s="58">
        <v>9212</v>
      </c>
      <c r="L119" s="58">
        <v>1565</v>
      </c>
    </row>
    <row r="120" spans="1:12" x14ac:dyDescent="0.25">
      <c r="A120" s="56">
        <v>44926</v>
      </c>
      <c r="B120" s="56" t="s">
        <v>244</v>
      </c>
      <c r="C120" s="56" t="s">
        <v>245</v>
      </c>
      <c r="D120" s="58">
        <v>229276.4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50927.56</v>
      </c>
      <c r="K120" s="58">
        <v>0</v>
      </c>
      <c r="L120" s="58">
        <v>0</v>
      </c>
    </row>
    <row r="121" spans="1:12" x14ac:dyDescent="0.25">
      <c r="A121" s="56">
        <v>44926</v>
      </c>
      <c r="B121" s="56" t="s">
        <v>246</v>
      </c>
      <c r="C121" s="56" t="s">
        <v>247</v>
      </c>
      <c r="D121" s="58">
        <v>0</v>
      </c>
      <c r="E121" s="58">
        <v>0</v>
      </c>
      <c r="F121" s="58">
        <v>0</v>
      </c>
      <c r="G121" s="57">
        <v>0</v>
      </c>
      <c r="H121" s="58">
        <v>3870102.68</v>
      </c>
      <c r="I121" s="58">
        <v>0</v>
      </c>
      <c r="J121" s="58">
        <v>0</v>
      </c>
      <c r="K121" s="58">
        <v>0</v>
      </c>
      <c r="L121" s="58">
        <v>0</v>
      </c>
    </row>
    <row r="122" spans="1:12" x14ac:dyDescent="0.25">
      <c r="A122" s="56">
        <v>44926</v>
      </c>
      <c r="B122" s="56" t="s">
        <v>248</v>
      </c>
      <c r="C122" s="56" t="s">
        <v>249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</row>
    <row r="123" spans="1:12" x14ac:dyDescent="0.25">
      <c r="A123" s="56">
        <v>44926</v>
      </c>
      <c r="B123" s="56" t="s">
        <v>250</v>
      </c>
      <c r="C123" s="56" t="s">
        <v>251</v>
      </c>
      <c r="D123" s="57">
        <v>0</v>
      </c>
      <c r="E123" s="57">
        <v>0</v>
      </c>
      <c r="F123" s="57">
        <v>0</v>
      </c>
      <c r="G123" s="57">
        <v>2062059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</row>
    <row r="124" spans="1:12" x14ac:dyDescent="0.25">
      <c r="A124" s="56">
        <v>44926</v>
      </c>
      <c r="B124" s="56" t="s">
        <v>252</v>
      </c>
      <c r="C124" s="56" t="s">
        <v>253</v>
      </c>
      <c r="D124" s="58">
        <v>263387106.68000001</v>
      </c>
      <c r="E124" s="58">
        <v>24373100</v>
      </c>
      <c r="F124" s="57">
        <v>19428200</v>
      </c>
      <c r="G124" s="57">
        <v>16147850</v>
      </c>
      <c r="H124" s="57">
        <v>21897247</v>
      </c>
      <c r="I124" s="57">
        <v>181016971.56999999</v>
      </c>
      <c r="J124" s="57">
        <v>7860800</v>
      </c>
      <c r="K124" s="58">
        <v>9079657</v>
      </c>
      <c r="L124" s="57">
        <v>19472585.210000001</v>
      </c>
    </row>
    <row r="125" spans="1:12" x14ac:dyDescent="0.25">
      <c r="A125" s="56">
        <v>44926</v>
      </c>
      <c r="B125" s="56" t="s">
        <v>254</v>
      </c>
      <c r="C125" s="56" t="s">
        <v>255</v>
      </c>
      <c r="D125" s="58">
        <v>-101019722.06999999</v>
      </c>
      <c r="E125" s="58">
        <v>-17232285.489999998</v>
      </c>
      <c r="F125" s="57">
        <v>-16330671.939999999</v>
      </c>
      <c r="G125" s="57">
        <v>-14932298.59</v>
      </c>
      <c r="H125" s="57">
        <v>-19671764.809999999</v>
      </c>
      <c r="I125" s="57">
        <v>-42864744.810000002</v>
      </c>
      <c r="J125" s="57">
        <v>-6770034.0099999998</v>
      </c>
      <c r="K125" s="58">
        <v>-1923493.63</v>
      </c>
      <c r="L125" s="57">
        <v>-5282378.2699999996</v>
      </c>
    </row>
    <row r="126" spans="1:12" x14ac:dyDescent="0.25">
      <c r="A126" s="56">
        <v>44926</v>
      </c>
      <c r="B126" s="56" t="s">
        <v>256</v>
      </c>
      <c r="C126" s="56" t="s">
        <v>257</v>
      </c>
      <c r="D126" s="57">
        <v>0</v>
      </c>
      <c r="E126" s="57">
        <v>0</v>
      </c>
      <c r="F126" s="57">
        <v>17251500</v>
      </c>
      <c r="G126" s="57">
        <v>101002215</v>
      </c>
      <c r="H126" s="57">
        <v>4297000</v>
      </c>
      <c r="I126" s="57">
        <v>50646290.5</v>
      </c>
      <c r="J126" s="57">
        <v>8665000</v>
      </c>
      <c r="K126" s="57">
        <v>0</v>
      </c>
      <c r="L126" s="57">
        <v>17802312.039999999</v>
      </c>
    </row>
    <row r="127" spans="1:12" x14ac:dyDescent="0.25">
      <c r="A127" s="56">
        <v>44926</v>
      </c>
      <c r="B127" s="56" t="s">
        <v>258</v>
      </c>
      <c r="C127" s="56" t="s">
        <v>259</v>
      </c>
      <c r="D127" s="57">
        <v>0</v>
      </c>
      <c r="E127" s="57">
        <v>0</v>
      </c>
      <c r="F127" s="57">
        <v>-11569837.65</v>
      </c>
      <c r="G127" s="57">
        <v>-45491513.009999998</v>
      </c>
      <c r="H127" s="57">
        <v>-1035517.9</v>
      </c>
      <c r="I127" s="57">
        <v>-38160763.700000003</v>
      </c>
      <c r="J127" s="57">
        <v>-8664999</v>
      </c>
      <c r="K127" s="57">
        <v>0</v>
      </c>
      <c r="L127" s="57">
        <v>-5326182.1500000004</v>
      </c>
    </row>
    <row r="128" spans="1:12" x14ac:dyDescent="0.25">
      <c r="A128" s="56">
        <v>44926</v>
      </c>
      <c r="B128" s="56" t="s">
        <v>260</v>
      </c>
      <c r="C128" s="56" t="s">
        <v>261</v>
      </c>
      <c r="D128" s="58">
        <v>464918759</v>
      </c>
      <c r="E128" s="58">
        <v>30693944.52</v>
      </c>
      <c r="F128" s="58">
        <v>4533000</v>
      </c>
      <c r="G128" s="58">
        <v>12590477</v>
      </c>
      <c r="H128" s="58">
        <v>65855440</v>
      </c>
      <c r="I128" s="58">
        <v>302248203.31999999</v>
      </c>
      <c r="J128" s="58">
        <v>10781520</v>
      </c>
      <c r="K128" s="58">
        <v>31261688</v>
      </c>
      <c r="L128" s="58">
        <v>3121582</v>
      </c>
    </row>
    <row r="129" spans="1:12" x14ac:dyDescent="0.25">
      <c r="A129" s="56">
        <v>44926</v>
      </c>
      <c r="B129" s="56" t="s">
        <v>262</v>
      </c>
      <c r="C129" s="56" t="s">
        <v>263</v>
      </c>
      <c r="D129" s="58">
        <v>-306260086.19999999</v>
      </c>
      <c r="E129" s="58">
        <v>-30214217</v>
      </c>
      <c r="F129" s="58">
        <v>-4274027.0999999996</v>
      </c>
      <c r="G129" s="58">
        <v>-12590476</v>
      </c>
      <c r="H129" s="58">
        <v>-60996000.609999999</v>
      </c>
      <c r="I129" s="58">
        <v>-46105376.509999998</v>
      </c>
      <c r="J129" s="58">
        <v>-10781511</v>
      </c>
      <c r="K129" s="58">
        <v>-8089592.6200000001</v>
      </c>
      <c r="L129" s="58">
        <v>-2577656.2000000002</v>
      </c>
    </row>
    <row r="130" spans="1:12" x14ac:dyDescent="0.25">
      <c r="A130" s="56">
        <v>44926</v>
      </c>
      <c r="B130" s="56" t="s">
        <v>264</v>
      </c>
      <c r="C130" s="56" t="s">
        <v>265</v>
      </c>
      <c r="D130" s="57">
        <v>0</v>
      </c>
      <c r="E130" s="57">
        <v>0</v>
      </c>
      <c r="F130" s="57">
        <v>0</v>
      </c>
      <c r="G130" s="58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</row>
    <row r="131" spans="1:12" x14ac:dyDescent="0.25">
      <c r="A131" s="56">
        <v>44926</v>
      </c>
      <c r="B131" s="56" t="s">
        <v>266</v>
      </c>
      <c r="C131" s="56" t="s">
        <v>267</v>
      </c>
      <c r="D131" s="58">
        <v>0</v>
      </c>
      <c r="E131" s="57">
        <v>0</v>
      </c>
      <c r="F131" s="57">
        <v>0</v>
      </c>
      <c r="G131" s="58">
        <v>0</v>
      </c>
      <c r="H131" s="57">
        <v>0</v>
      </c>
      <c r="I131" s="57">
        <v>0</v>
      </c>
      <c r="J131" s="58">
        <v>0</v>
      </c>
      <c r="K131" s="58">
        <v>0</v>
      </c>
      <c r="L131" s="58">
        <v>0</v>
      </c>
    </row>
    <row r="132" spans="1:12" x14ac:dyDescent="0.25">
      <c r="A132" s="56">
        <v>44926</v>
      </c>
      <c r="B132" s="56" t="s">
        <v>268</v>
      </c>
      <c r="C132" s="56" t="s">
        <v>269</v>
      </c>
      <c r="D132" s="58">
        <v>1952300</v>
      </c>
      <c r="E132" s="58">
        <v>1982124.99</v>
      </c>
      <c r="F132" s="57">
        <v>819500</v>
      </c>
      <c r="G132" s="58">
        <v>0</v>
      </c>
      <c r="H132" s="58">
        <v>3951320</v>
      </c>
      <c r="I132" s="57">
        <v>513625.73</v>
      </c>
      <c r="J132" s="58">
        <v>1683500</v>
      </c>
      <c r="K132" s="58">
        <v>8995546</v>
      </c>
      <c r="L132" s="58">
        <v>4404981</v>
      </c>
    </row>
    <row r="133" spans="1:12" x14ac:dyDescent="0.25">
      <c r="A133" s="56">
        <v>44926</v>
      </c>
      <c r="B133" s="56" t="s">
        <v>270</v>
      </c>
      <c r="C133" s="56" t="s">
        <v>271</v>
      </c>
      <c r="D133" s="58">
        <v>0</v>
      </c>
      <c r="E133" s="58">
        <v>2522500</v>
      </c>
      <c r="F133" s="58">
        <v>3000000</v>
      </c>
      <c r="G133" s="58">
        <v>0</v>
      </c>
      <c r="H133" s="57">
        <v>2074700</v>
      </c>
      <c r="I133" s="57">
        <v>1059954.22</v>
      </c>
      <c r="J133" s="58">
        <v>0</v>
      </c>
      <c r="K133" s="58">
        <v>0</v>
      </c>
      <c r="L133" s="58">
        <v>0</v>
      </c>
    </row>
    <row r="134" spans="1:12" x14ac:dyDescent="0.25">
      <c r="A134" s="56">
        <v>44926</v>
      </c>
      <c r="B134" s="56" t="s">
        <v>272</v>
      </c>
      <c r="C134" s="56" t="s">
        <v>273</v>
      </c>
      <c r="D134" s="58">
        <v>0</v>
      </c>
      <c r="E134" s="58">
        <v>0</v>
      </c>
      <c r="F134" s="58">
        <v>9467526.6999999993</v>
      </c>
      <c r="G134" s="58">
        <v>0</v>
      </c>
      <c r="H134" s="58">
        <v>0</v>
      </c>
      <c r="I134" s="58">
        <v>7878969.5999999996</v>
      </c>
      <c r="J134" s="58">
        <v>0</v>
      </c>
      <c r="K134" s="58">
        <v>0</v>
      </c>
      <c r="L134" s="58">
        <v>0</v>
      </c>
    </row>
    <row r="135" spans="1:12" x14ac:dyDescent="0.25">
      <c r="A135" s="56">
        <v>44926</v>
      </c>
      <c r="B135" s="56" t="s">
        <v>274</v>
      </c>
      <c r="C135" s="56" t="s">
        <v>275</v>
      </c>
      <c r="D135" s="58">
        <v>0</v>
      </c>
      <c r="E135" s="58">
        <v>0</v>
      </c>
      <c r="F135" s="57">
        <v>0</v>
      </c>
      <c r="G135" s="58">
        <v>0</v>
      </c>
      <c r="H135" s="58">
        <v>219000</v>
      </c>
      <c r="I135" s="58">
        <v>129194.5</v>
      </c>
      <c r="J135" s="58">
        <v>0</v>
      </c>
      <c r="K135" s="58">
        <v>0</v>
      </c>
      <c r="L135" s="58">
        <v>0</v>
      </c>
    </row>
    <row r="136" spans="1:12" x14ac:dyDescent="0.25">
      <c r="A136" s="56">
        <v>44926</v>
      </c>
      <c r="B136" s="56" t="s">
        <v>276</v>
      </c>
      <c r="C136" s="56" t="s">
        <v>277</v>
      </c>
      <c r="D136" s="57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</row>
    <row r="137" spans="1:12" x14ac:dyDescent="0.25">
      <c r="A137" s="56">
        <v>44926</v>
      </c>
      <c r="B137" s="56" t="s">
        <v>278</v>
      </c>
      <c r="C137" s="56" t="s">
        <v>279</v>
      </c>
      <c r="D137" s="57">
        <v>0</v>
      </c>
      <c r="E137" s="57">
        <v>0</v>
      </c>
      <c r="F137" s="57">
        <v>778200</v>
      </c>
      <c r="G137" s="58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</row>
    <row r="138" spans="1:12" x14ac:dyDescent="0.25">
      <c r="A138" s="56">
        <v>44926</v>
      </c>
      <c r="B138" s="56" t="s">
        <v>280</v>
      </c>
      <c r="C138" s="56" t="s">
        <v>281</v>
      </c>
      <c r="D138" s="58">
        <v>-1155269.08</v>
      </c>
      <c r="E138" s="57">
        <v>-1982118.99</v>
      </c>
      <c r="F138" s="57">
        <v>-764997.97</v>
      </c>
      <c r="G138" s="58">
        <v>0</v>
      </c>
      <c r="H138" s="57">
        <v>-3951316</v>
      </c>
      <c r="I138" s="57">
        <v>-513624.73</v>
      </c>
      <c r="J138" s="58">
        <v>-1683498</v>
      </c>
      <c r="K138" s="58">
        <v>-5264073.26</v>
      </c>
      <c r="L138" s="58">
        <v>-2575037.31</v>
      </c>
    </row>
    <row r="139" spans="1:12" x14ac:dyDescent="0.25">
      <c r="A139" s="56">
        <v>44926</v>
      </c>
      <c r="B139" s="56" t="s">
        <v>282</v>
      </c>
      <c r="C139" s="56" t="s">
        <v>283</v>
      </c>
      <c r="D139" s="58">
        <v>0</v>
      </c>
      <c r="E139" s="58">
        <v>-2522498</v>
      </c>
      <c r="F139" s="57">
        <v>-2281314.31</v>
      </c>
      <c r="G139" s="58">
        <v>0</v>
      </c>
      <c r="H139" s="58">
        <v>-2074699</v>
      </c>
      <c r="I139" s="57">
        <v>-997423.42</v>
      </c>
      <c r="J139" s="58">
        <v>0</v>
      </c>
      <c r="K139" s="58">
        <v>0</v>
      </c>
      <c r="L139" s="58">
        <v>0</v>
      </c>
    </row>
    <row r="140" spans="1:12" x14ac:dyDescent="0.25">
      <c r="A140" s="56">
        <v>44926</v>
      </c>
      <c r="B140" s="56" t="s">
        <v>284</v>
      </c>
      <c r="C140" s="56" t="s">
        <v>285</v>
      </c>
      <c r="D140" s="58">
        <v>0</v>
      </c>
      <c r="E140" s="58">
        <v>0</v>
      </c>
      <c r="F140" s="58">
        <v>-9368143.8000000007</v>
      </c>
      <c r="G140" s="58">
        <v>0</v>
      </c>
      <c r="H140" s="57">
        <v>0</v>
      </c>
      <c r="I140" s="57">
        <v>-7878968.5999999996</v>
      </c>
      <c r="J140" s="58">
        <v>0</v>
      </c>
      <c r="K140" s="58">
        <v>0</v>
      </c>
      <c r="L140" s="58">
        <v>0</v>
      </c>
    </row>
    <row r="141" spans="1:12" x14ac:dyDescent="0.25">
      <c r="A141" s="56">
        <v>44926</v>
      </c>
      <c r="B141" s="56" t="s">
        <v>286</v>
      </c>
      <c r="C141" s="56" t="s">
        <v>287</v>
      </c>
      <c r="D141" s="58">
        <v>0</v>
      </c>
      <c r="E141" s="58">
        <v>0</v>
      </c>
      <c r="F141" s="57">
        <v>0</v>
      </c>
      <c r="G141" s="58">
        <v>0</v>
      </c>
      <c r="H141" s="58">
        <v>-218999</v>
      </c>
      <c r="I141" s="58">
        <v>-129193.5</v>
      </c>
      <c r="J141" s="58">
        <v>0</v>
      </c>
      <c r="K141" s="58">
        <v>0</v>
      </c>
      <c r="L141" s="58">
        <v>0</v>
      </c>
    </row>
    <row r="142" spans="1:12" x14ac:dyDescent="0.25">
      <c r="A142" s="56">
        <v>44926</v>
      </c>
      <c r="B142" s="56" t="s">
        <v>288</v>
      </c>
      <c r="C142" s="56" t="s">
        <v>289</v>
      </c>
      <c r="D142" s="58">
        <v>0</v>
      </c>
      <c r="E142" s="57">
        <v>0</v>
      </c>
      <c r="F142" s="57">
        <v>-637588.86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8">
        <v>0</v>
      </c>
    </row>
    <row r="143" spans="1:12" x14ac:dyDescent="0.25">
      <c r="A143" s="56">
        <v>44926</v>
      </c>
      <c r="B143" s="56" t="s">
        <v>290</v>
      </c>
      <c r="C143" s="56" t="s">
        <v>291</v>
      </c>
      <c r="D143" s="58">
        <v>0</v>
      </c>
      <c r="E143" s="58">
        <v>1817700</v>
      </c>
      <c r="F143" s="57">
        <v>1400000</v>
      </c>
      <c r="G143" s="57">
        <v>3954478</v>
      </c>
      <c r="H143" s="58">
        <v>7200000</v>
      </c>
      <c r="I143" s="57">
        <v>17907180</v>
      </c>
      <c r="J143" s="57">
        <v>19960400</v>
      </c>
      <c r="K143" s="58">
        <v>0</v>
      </c>
      <c r="L143" s="57">
        <v>0</v>
      </c>
    </row>
    <row r="144" spans="1:12" x14ac:dyDescent="0.25">
      <c r="A144" s="56">
        <v>44926</v>
      </c>
      <c r="B144" s="56" t="s">
        <v>292</v>
      </c>
      <c r="C144" s="56" t="s">
        <v>293</v>
      </c>
      <c r="D144" s="57">
        <v>0</v>
      </c>
      <c r="E144" s="57">
        <v>0</v>
      </c>
      <c r="F144" s="57">
        <v>14198208</v>
      </c>
      <c r="G144" s="57">
        <v>14934285</v>
      </c>
      <c r="H144" s="57">
        <v>0</v>
      </c>
      <c r="I144" s="57">
        <v>50562206.350000001</v>
      </c>
      <c r="J144" s="57">
        <v>4760300</v>
      </c>
      <c r="K144" s="57">
        <v>0</v>
      </c>
      <c r="L144" s="57">
        <v>10104024.890000001</v>
      </c>
    </row>
    <row r="145" spans="1:12" x14ac:dyDescent="0.25">
      <c r="A145" s="56">
        <v>44926</v>
      </c>
      <c r="B145" s="56" t="s">
        <v>294</v>
      </c>
      <c r="C145" s="56" t="s">
        <v>295</v>
      </c>
      <c r="D145" s="57">
        <v>130738715</v>
      </c>
      <c r="E145" s="57">
        <v>4716192</v>
      </c>
      <c r="F145" s="57">
        <v>1795277.68</v>
      </c>
      <c r="G145" s="57">
        <v>3837700</v>
      </c>
      <c r="H145" s="57">
        <v>6963389</v>
      </c>
      <c r="I145" s="57">
        <v>1983500</v>
      </c>
      <c r="J145" s="57">
        <v>14529595.02</v>
      </c>
      <c r="K145" s="57">
        <v>1089950.5</v>
      </c>
      <c r="L145" s="57">
        <v>618525</v>
      </c>
    </row>
    <row r="146" spans="1:12" x14ac:dyDescent="0.25">
      <c r="A146" s="56">
        <v>44926</v>
      </c>
      <c r="B146" s="56" t="s">
        <v>296</v>
      </c>
      <c r="C146" s="56" t="s">
        <v>297</v>
      </c>
      <c r="D146" s="58">
        <v>10288909</v>
      </c>
      <c r="E146" s="58">
        <v>6845936.2999999998</v>
      </c>
      <c r="F146" s="58">
        <v>418400</v>
      </c>
      <c r="G146" s="57">
        <v>3167700</v>
      </c>
      <c r="H146" s="57">
        <v>1131280</v>
      </c>
      <c r="I146" s="58">
        <v>1139270</v>
      </c>
      <c r="J146" s="58">
        <v>2925400</v>
      </c>
      <c r="K146" s="58">
        <v>4230118</v>
      </c>
      <c r="L146" s="57">
        <v>3448537.31</v>
      </c>
    </row>
    <row r="147" spans="1:12" x14ac:dyDescent="0.25">
      <c r="A147" s="56">
        <v>44926</v>
      </c>
      <c r="B147" s="56" t="s">
        <v>298</v>
      </c>
      <c r="C147" s="56" t="s">
        <v>299</v>
      </c>
      <c r="D147" s="58">
        <v>0</v>
      </c>
      <c r="E147" s="58">
        <v>0</v>
      </c>
      <c r="F147" s="58">
        <v>0</v>
      </c>
      <c r="G147" s="58">
        <v>2506472</v>
      </c>
      <c r="H147" s="57">
        <v>65270</v>
      </c>
      <c r="I147" s="57">
        <v>0</v>
      </c>
      <c r="J147" s="57">
        <v>0</v>
      </c>
      <c r="K147" s="58">
        <v>0</v>
      </c>
      <c r="L147" s="57">
        <v>781090</v>
      </c>
    </row>
    <row r="148" spans="1:12" x14ac:dyDescent="0.25">
      <c r="A148" s="56">
        <v>44926</v>
      </c>
      <c r="B148" s="56" t="s">
        <v>300</v>
      </c>
      <c r="C148" s="56" t="s">
        <v>301</v>
      </c>
      <c r="D148" s="58">
        <v>0</v>
      </c>
      <c r="E148" s="58">
        <v>0</v>
      </c>
      <c r="F148" s="58">
        <v>0</v>
      </c>
      <c r="G148" s="57">
        <v>0</v>
      </c>
      <c r="H148" s="57">
        <v>227375</v>
      </c>
      <c r="I148" s="57">
        <v>1190000</v>
      </c>
      <c r="J148" s="58">
        <v>5370000</v>
      </c>
      <c r="K148" s="58">
        <v>0</v>
      </c>
      <c r="L148" s="57">
        <v>179000</v>
      </c>
    </row>
    <row r="149" spans="1:12" x14ac:dyDescent="0.25">
      <c r="A149" s="56">
        <v>44926</v>
      </c>
      <c r="B149" s="56" t="s">
        <v>302</v>
      </c>
      <c r="C149" s="56" t="s">
        <v>303</v>
      </c>
      <c r="D149" s="58">
        <v>0</v>
      </c>
      <c r="E149" s="58">
        <v>0</v>
      </c>
      <c r="F149" s="58">
        <v>0</v>
      </c>
      <c r="G149" s="58">
        <v>2115095.75</v>
      </c>
      <c r="H149" s="57">
        <v>848580</v>
      </c>
      <c r="I149" s="58">
        <v>668397.07999999996</v>
      </c>
      <c r="J149" s="58">
        <v>0</v>
      </c>
      <c r="K149" s="58">
        <v>0</v>
      </c>
      <c r="L149" s="58">
        <v>230000</v>
      </c>
    </row>
    <row r="150" spans="1:12" x14ac:dyDescent="0.25">
      <c r="A150" s="56">
        <v>44926</v>
      </c>
      <c r="B150" s="56" t="s">
        <v>304</v>
      </c>
      <c r="C150" s="56" t="s">
        <v>305</v>
      </c>
      <c r="D150" s="58">
        <v>0</v>
      </c>
      <c r="E150" s="58">
        <v>0</v>
      </c>
      <c r="F150" s="57">
        <v>0</v>
      </c>
      <c r="G150" s="58">
        <v>0</v>
      </c>
      <c r="H150" s="57">
        <v>336461.5</v>
      </c>
      <c r="I150" s="58">
        <v>0</v>
      </c>
      <c r="J150" s="58">
        <v>0</v>
      </c>
      <c r="K150" s="58">
        <v>0</v>
      </c>
      <c r="L150" s="57">
        <v>0</v>
      </c>
    </row>
    <row r="151" spans="1:12" x14ac:dyDescent="0.25">
      <c r="A151" s="56">
        <v>44926</v>
      </c>
      <c r="B151" s="56" t="s">
        <v>306</v>
      </c>
      <c r="C151" s="56" t="s">
        <v>307</v>
      </c>
      <c r="D151" s="58">
        <v>0</v>
      </c>
      <c r="E151" s="57">
        <v>0</v>
      </c>
      <c r="F151" s="57">
        <v>1845400</v>
      </c>
      <c r="G151" s="57">
        <v>0</v>
      </c>
      <c r="H151" s="57">
        <v>4133894.75</v>
      </c>
      <c r="I151" s="57">
        <v>0</v>
      </c>
      <c r="J151" s="57">
        <v>0</v>
      </c>
      <c r="K151" s="57">
        <v>0</v>
      </c>
      <c r="L151" s="58">
        <v>350000</v>
      </c>
    </row>
    <row r="152" spans="1:12" x14ac:dyDescent="0.25">
      <c r="A152" s="56">
        <v>44926</v>
      </c>
      <c r="B152" s="56" t="s">
        <v>308</v>
      </c>
      <c r="C152" s="56" t="s">
        <v>309</v>
      </c>
      <c r="D152" s="58">
        <v>0</v>
      </c>
      <c r="E152" s="58">
        <v>-960894.86</v>
      </c>
      <c r="F152" s="57">
        <v>-110925.95</v>
      </c>
      <c r="G152" s="57">
        <v>-3249825.58</v>
      </c>
      <c r="H152" s="58">
        <v>-6762318.7400000002</v>
      </c>
      <c r="I152" s="57">
        <v>-9851335.1699999999</v>
      </c>
      <c r="J152" s="57">
        <v>-10074760.77</v>
      </c>
      <c r="K152" s="58">
        <v>0</v>
      </c>
      <c r="L152" s="57">
        <v>0</v>
      </c>
    </row>
    <row r="153" spans="1:12" x14ac:dyDescent="0.25">
      <c r="A153" s="56">
        <v>44926</v>
      </c>
      <c r="B153" s="56" t="s">
        <v>310</v>
      </c>
      <c r="C153" s="56" t="s">
        <v>311</v>
      </c>
      <c r="D153" s="57">
        <v>0</v>
      </c>
      <c r="E153" s="57">
        <v>0</v>
      </c>
      <c r="F153" s="57">
        <v>-6091937.9100000001</v>
      </c>
      <c r="G153" s="57">
        <v>-5839836.7400000002</v>
      </c>
      <c r="H153" s="57">
        <v>0</v>
      </c>
      <c r="I153" s="57">
        <v>-30628696.030000001</v>
      </c>
      <c r="J153" s="57">
        <v>-851939.75</v>
      </c>
      <c r="K153" s="57">
        <v>0</v>
      </c>
      <c r="L153" s="57">
        <v>-338115.96</v>
      </c>
    </row>
    <row r="154" spans="1:12" x14ac:dyDescent="0.25">
      <c r="A154" s="56">
        <v>44926</v>
      </c>
      <c r="B154" s="56" t="s">
        <v>312</v>
      </c>
      <c r="C154" s="56" t="s">
        <v>313</v>
      </c>
      <c r="D154" s="57">
        <v>-71028511.340000004</v>
      </c>
      <c r="E154" s="57">
        <v>-2269542.48</v>
      </c>
      <c r="F154" s="57">
        <v>-134620.57</v>
      </c>
      <c r="G154" s="57">
        <v>-3403510.31</v>
      </c>
      <c r="H154" s="57">
        <v>-5612709.7400000002</v>
      </c>
      <c r="I154" s="57">
        <v>-941264.81</v>
      </c>
      <c r="J154" s="57">
        <v>-11769222.99</v>
      </c>
      <c r="K154" s="57">
        <v>-132752.81</v>
      </c>
      <c r="L154" s="57">
        <v>-261274.64</v>
      </c>
    </row>
    <row r="155" spans="1:12" x14ac:dyDescent="0.25">
      <c r="A155" s="56">
        <v>44926</v>
      </c>
      <c r="B155" s="56" t="s">
        <v>314</v>
      </c>
      <c r="C155" s="56" t="s">
        <v>315</v>
      </c>
      <c r="D155" s="58">
        <v>-3235839.82</v>
      </c>
      <c r="E155" s="58">
        <v>-2366964.15</v>
      </c>
      <c r="F155" s="58">
        <v>-63688.35</v>
      </c>
      <c r="G155" s="57">
        <v>-1768574.54</v>
      </c>
      <c r="H155" s="57">
        <v>-450613.58</v>
      </c>
      <c r="I155" s="58">
        <v>-749098.62</v>
      </c>
      <c r="J155" s="58">
        <v>-1213376.18</v>
      </c>
      <c r="K155" s="58">
        <v>-951517.39</v>
      </c>
      <c r="L155" s="57">
        <v>-363484.09</v>
      </c>
    </row>
    <row r="156" spans="1:12" x14ac:dyDescent="0.25">
      <c r="A156" s="56">
        <v>44926</v>
      </c>
      <c r="B156" s="56" t="s">
        <v>316</v>
      </c>
      <c r="C156" s="56" t="s">
        <v>317</v>
      </c>
      <c r="D156" s="58">
        <v>0</v>
      </c>
      <c r="E156" s="58">
        <v>0</v>
      </c>
      <c r="F156" s="58">
        <v>0</v>
      </c>
      <c r="G156" s="58">
        <v>-2506471</v>
      </c>
      <c r="H156" s="57">
        <v>-65269</v>
      </c>
      <c r="I156" s="57">
        <v>0</v>
      </c>
      <c r="J156" s="57">
        <v>0</v>
      </c>
      <c r="K156" s="58">
        <v>0</v>
      </c>
      <c r="L156" s="57">
        <v>-13410.46</v>
      </c>
    </row>
    <row r="157" spans="1:12" x14ac:dyDescent="0.25">
      <c r="A157" s="56">
        <v>44926</v>
      </c>
      <c r="B157" s="56" t="s">
        <v>318</v>
      </c>
      <c r="C157" s="56" t="s">
        <v>319</v>
      </c>
      <c r="D157" s="58">
        <v>0</v>
      </c>
      <c r="E157" s="58">
        <v>0</v>
      </c>
      <c r="F157" s="58">
        <v>0</v>
      </c>
      <c r="G157" s="57">
        <v>0</v>
      </c>
      <c r="H157" s="57">
        <v>-196999.81</v>
      </c>
      <c r="I157" s="57">
        <v>-247916.5</v>
      </c>
      <c r="J157" s="58">
        <v>-4021369.86</v>
      </c>
      <c r="K157" s="58">
        <v>0</v>
      </c>
      <c r="L157" s="57">
        <v>-13339.1</v>
      </c>
    </row>
    <row r="158" spans="1:12" x14ac:dyDescent="0.25">
      <c r="A158" s="56">
        <v>44926</v>
      </c>
      <c r="B158" s="56" t="s">
        <v>320</v>
      </c>
      <c r="C158" s="56" t="s">
        <v>321</v>
      </c>
      <c r="D158" s="58">
        <v>0</v>
      </c>
      <c r="E158" s="58">
        <v>0</v>
      </c>
      <c r="F158" s="58">
        <v>0</v>
      </c>
      <c r="G158" s="58">
        <v>-958363.96</v>
      </c>
      <c r="H158" s="57">
        <v>-462801.13</v>
      </c>
      <c r="I158" s="58">
        <v>-478062.39</v>
      </c>
      <c r="J158" s="58">
        <v>0</v>
      </c>
      <c r="K158" s="58">
        <v>0</v>
      </c>
      <c r="L158" s="58">
        <v>-56628.06</v>
      </c>
    </row>
    <row r="159" spans="1:12" x14ac:dyDescent="0.25">
      <c r="A159" s="56">
        <v>44926</v>
      </c>
      <c r="B159" s="56" t="s">
        <v>322</v>
      </c>
      <c r="C159" s="56" t="s">
        <v>323</v>
      </c>
      <c r="D159" s="58">
        <v>0</v>
      </c>
      <c r="E159" s="58">
        <v>0</v>
      </c>
      <c r="F159" s="57">
        <v>0</v>
      </c>
      <c r="G159" s="58">
        <v>0</v>
      </c>
      <c r="H159" s="57">
        <v>-267509.14</v>
      </c>
      <c r="I159" s="58">
        <v>0</v>
      </c>
      <c r="J159" s="58">
        <v>0</v>
      </c>
      <c r="K159" s="58">
        <v>0</v>
      </c>
      <c r="L159" s="57">
        <v>0</v>
      </c>
    </row>
    <row r="160" spans="1:12" x14ac:dyDescent="0.25">
      <c r="A160" s="56">
        <v>44926</v>
      </c>
      <c r="B160" s="56" t="s">
        <v>324</v>
      </c>
      <c r="C160" s="56" t="s">
        <v>325</v>
      </c>
      <c r="D160" s="57">
        <v>0</v>
      </c>
      <c r="E160" s="57">
        <v>0</v>
      </c>
      <c r="F160" s="57">
        <v>-206815.65</v>
      </c>
      <c r="G160" s="57">
        <v>0</v>
      </c>
      <c r="H160" s="57">
        <v>-3315514.89</v>
      </c>
      <c r="I160" s="57">
        <v>0</v>
      </c>
      <c r="J160" s="57">
        <v>0</v>
      </c>
      <c r="K160" s="57">
        <v>0</v>
      </c>
      <c r="L160" s="57">
        <v>-18922.32</v>
      </c>
    </row>
    <row r="161" spans="1:12" x14ac:dyDescent="0.25">
      <c r="A161" s="56">
        <v>44926</v>
      </c>
      <c r="B161" s="56" t="s">
        <v>326</v>
      </c>
      <c r="C161" s="56" t="s">
        <v>327</v>
      </c>
      <c r="D161" s="57">
        <v>3980327.49</v>
      </c>
      <c r="E161" s="58">
        <v>1829867</v>
      </c>
      <c r="F161" s="58">
        <v>710886</v>
      </c>
      <c r="G161" s="58">
        <v>1031300</v>
      </c>
      <c r="H161" s="58">
        <v>1885700</v>
      </c>
      <c r="I161" s="58">
        <v>5264820.3600000003</v>
      </c>
      <c r="J161" s="58">
        <v>1760586.7</v>
      </c>
      <c r="K161" s="58">
        <v>19800</v>
      </c>
      <c r="L161" s="58">
        <v>13500</v>
      </c>
    </row>
    <row r="162" spans="1:12" x14ac:dyDescent="0.25">
      <c r="A162" s="56">
        <v>44926</v>
      </c>
      <c r="B162" s="56" t="s">
        <v>328</v>
      </c>
      <c r="C162" s="56" t="s">
        <v>329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</row>
    <row r="163" spans="1:12" x14ac:dyDescent="0.25">
      <c r="A163" s="56">
        <v>44926</v>
      </c>
      <c r="B163" s="56" t="s">
        <v>330</v>
      </c>
      <c r="C163" s="56" t="s">
        <v>331</v>
      </c>
      <c r="D163" s="57">
        <v>-3980246.49</v>
      </c>
      <c r="E163" s="57">
        <v>-1829775</v>
      </c>
      <c r="F163" s="57">
        <v>-710849</v>
      </c>
      <c r="G163" s="57">
        <v>-1031231</v>
      </c>
      <c r="H163" s="57">
        <v>-1885650</v>
      </c>
      <c r="I163" s="57">
        <v>-5165221.3600000003</v>
      </c>
      <c r="J163" s="57">
        <v>-1760518.7</v>
      </c>
      <c r="K163" s="57">
        <v>-19797</v>
      </c>
      <c r="L163" s="57">
        <v>-13499</v>
      </c>
    </row>
    <row r="164" spans="1:12" x14ac:dyDescent="0.25">
      <c r="A164" s="56">
        <v>44926</v>
      </c>
      <c r="B164" s="56" t="s">
        <v>332</v>
      </c>
      <c r="C164" s="56" t="s">
        <v>333</v>
      </c>
      <c r="D164" s="58">
        <v>11491392</v>
      </c>
      <c r="E164" s="58">
        <v>5655420</v>
      </c>
      <c r="F164" s="58">
        <v>5394660</v>
      </c>
      <c r="G164" s="58">
        <v>4149000</v>
      </c>
      <c r="H164" s="58">
        <v>6336500</v>
      </c>
      <c r="I164" s="58">
        <v>14174780</v>
      </c>
      <c r="J164" s="58">
        <v>455000</v>
      </c>
      <c r="K164" s="58">
        <v>3443900</v>
      </c>
      <c r="L164" s="58">
        <v>4943868.4800000004</v>
      </c>
    </row>
    <row r="165" spans="1:12" x14ac:dyDescent="0.25">
      <c r="A165" s="56">
        <v>44926</v>
      </c>
      <c r="B165" s="56" t="s">
        <v>334</v>
      </c>
      <c r="C165" s="56" t="s">
        <v>335</v>
      </c>
      <c r="D165" s="57">
        <v>-11491381</v>
      </c>
      <c r="E165" s="57">
        <v>-3573623.83</v>
      </c>
      <c r="F165" s="57">
        <v>-5394656</v>
      </c>
      <c r="G165" s="57">
        <v>-4148994</v>
      </c>
      <c r="H165" s="57">
        <v>-6336493</v>
      </c>
      <c r="I165" s="57">
        <v>-11999889.800000001</v>
      </c>
      <c r="J165" s="57">
        <v>-454999</v>
      </c>
      <c r="K165" s="57">
        <v>-3443896</v>
      </c>
      <c r="L165" s="57">
        <v>-4192369.98</v>
      </c>
    </row>
    <row r="166" spans="1:12" x14ac:dyDescent="0.25">
      <c r="A166" s="56">
        <v>44926</v>
      </c>
      <c r="B166" s="56" t="s">
        <v>336</v>
      </c>
      <c r="C166" s="56" t="s">
        <v>337</v>
      </c>
      <c r="D166" s="57">
        <v>4561569</v>
      </c>
      <c r="E166" s="57">
        <v>363425</v>
      </c>
      <c r="F166" s="57">
        <v>942660</v>
      </c>
      <c r="G166" s="57">
        <v>99000</v>
      </c>
      <c r="H166" s="57">
        <v>806960</v>
      </c>
      <c r="I166" s="57">
        <v>8467948.2200000007</v>
      </c>
      <c r="J166" s="57">
        <v>938485</v>
      </c>
      <c r="K166" s="57">
        <v>1240000</v>
      </c>
      <c r="L166" s="57">
        <v>1240000</v>
      </c>
    </row>
    <row r="167" spans="1:12" x14ac:dyDescent="0.25">
      <c r="A167" s="56">
        <v>44926</v>
      </c>
      <c r="B167" s="56" t="s">
        <v>338</v>
      </c>
      <c r="C167" s="56" t="s">
        <v>339</v>
      </c>
      <c r="D167" s="57">
        <v>-4561562</v>
      </c>
      <c r="E167" s="57">
        <v>-363409</v>
      </c>
      <c r="F167" s="57">
        <v>-942647</v>
      </c>
      <c r="G167" s="57">
        <v>-98988</v>
      </c>
      <c r="H167" s="57">
        <v>-806958</v>
      </c>
      <c r="I167" s="57">
        <v>-8366384.2599999998</v>
      </c>
      <c r="J167" s="57">
        <v>-938471</v>
      </c>
      <c r="K167" s="57">
        <v>-1239999</v>
      </c>
      <c r="L167" s="57">
        <v>-1239999</v>
      </c>
    </row>
    <row r="168" spans="1:12" x14ac:dyDescent="0.25">
      <c r="A168" s="56">
        <v>44926</v>
      </c>
      <c r="B168" s="56" t="s">
        <v>340</v>
      </c>
      <c r="C168" s="56" t="s">
        <v>341</v>
      </c>
      <c r="D168" s="57">
        <v>838845.07</v>
      </c>
      <c r="E168" s="57">
        <v>136743</v>
      </c>
      <c r="F168" s="58">
        <v>147290</v>
      </c>
      <c r="G168" s="57">
        <v>18350</v>
      </c>
      <c r="H168" s="57">
        <v>97869.92</v>
      </c>
      <c r="I168" s="57">
        <v>653148.98</v>
      </c>
      <c r="J168" s="57">
        <v>300590</v>
      </c>
      <c r="K168" s="58">
        <v>0</v>
      </c>
      <c r="L168" s="58">
        <v>0</v>
      </c>
    </row>
    <row r="169" spans="1:12" x14ac:dyDescent="0.25">
      <c r="A169" s="56">
        <v>44926</v>
      </c>
      <c r="B169" s="56" t="s">
        <v>342</v>
      </c>
      <c r="C169" s="56" t="s">
        <v>343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</row>
    <row r="170" spans="1:12" x14ac:dyDescent="0.25">
      <c r="A170" s="56">
        <v>44926</v>
      </c>
      <c r="B170" s="56" t="s">
        <v>344</v>
      </c>
      <c r="C170" s="56" t="s">
        <v>345</v>
      </c>
      <c r="D170" s="57">
        <v>-838834.07</v>
      </c>
      <c r="E170" s="57">
        <v>-136733</v>
      </c>
      <c r="F170" s="58">
        <v>-147284</v>
      </c>
      <c r="G170" s="57">
        <v>-18349</v>
      </c>
      <c r="H170" s="57">
        <v>-97866.92</v>
      </c>
      <c r="I170" s="57">
        <v>-653049.98</v>
      </c>
      <c r="J170" s="57">
        <v>-300584</v>
      </c>
      <c r="K170" s="58">
        <v>0</v>
      </c>
      <c r="L170" s="58">
        <v>0</v>
      </c>
    </row>
    <row r="171" spans="1:12" x14ac:dyDescent="0.25">
      <c r="A171" s="56">
        <v>44926</v>
      </c>
      <c r="B171" s="56" t="s">
        <v>346</v>
      </c>
      <c r="C171" s="56" t="s">
        <v>347</v>
      </c>
      <c r="D171" s="57">
        <v>74900</v>
      </c>
      <c r="E171" s="58">
        <v>0</v>
      </c>
      <c r="F171" s="58">
        <v>0</v>
      </c>
      <c r="G171" s="57">
        <v>93600</v>
      </c>
      <c r="H171" s="58">
        <v>0</v>
      </c>
      <c r="I171" s="57">
        <v>372570</v>
      </c>
      <c r="J171" s="57">
        <v>80143</v>
      </c>
      <c r="K171" s="58">
        <v>0</v>
      </c>
      <c r="L171" s="58">
        <v>0</v>
      </c>
    </row>
    <row r="172" spans="1:12" x14ac:dyDescent="0.25">
      <c r="A172" s="56">
        <v>44926</v>
      </c>
      <c r="B172" s="56" t="s">
        <v>348</v>
      </c>
      <c r="C172" s="56" t="s">
        <v>349</v>
      </c>
      <c r="D172" s="58">
        <v>-74898</v>
      </c>
      <c r="E172" s="58">
        <v>0</v>
      </c>
      <c r="F172" s="58">
        <v>0</v>
      </c>
      <c r="G172" s="58">
        <v>-93594.72</v>
      </c>
      <c r="H172" s="58">
        <v>0</v>
      </c>
      <c r="I172" s="58">
        <v>-372569</v>
      </c>
      <c r="J172" s="58">
        <v>-80141</v>
      </c>
      <c r="K172" s="58">
        <v>0</v>
      </c>
      <c r="L172" s="58">
        <v>0</v>
      </c>
    </row>
    <row r="173" spans="1:12" x14ac:dyDescent="0.25">
      <c r="A173" s="56">
        <v>44926</v>
      </c>
      <c r="B173" s="56" t="s">
        <v>350</v>
      </c>
      <c r="C173" s="56" t="s">
        <v>351</v>
      </c>
      <c r="D173" s="57">
        <v>0</v>
      </c>
      <c r="E173" s="58">
        <v>0</v>
      </c>
      <c r="F173" s="58">
        <v>0</v>
      </c>
      <c r="G173" s="57">
        <v>0</v>
      </c>
      <c r="H173" s="58">
        <v>0</v>
      </c>
      <c r="I173" s="57">
        <v>0</v>
      </c>
      <c r="J173" s="57">
        <v>0</v>
      </c>
      <c r="K173" s="58">
        <v>0</v>
      </c>
      <c r="L173" s="58">
        <v>0</v>
      </c>
    </row>
    <row r="174" spans="1:12" x14ac:dyDescent="0.25">
      <c r="A174" s="56">
        <v>44926</v>
      </c>
      <c r="B174" s="56" t="s">
        <v>354</v>
      </c>
      <c r="C174" s="56" t="s">
        <v>355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25">
      <c r="A175" s="56">
        <v>44926</v>
      </c>
      <c r="B175" s="56" t="s">
        <v>356</v>
      </c>
      <c r="C175" s="56" t="s">
        <v>357</v>
      </c>
      <c r="D175" s="58">
        <v>0</v>
      </c>
      <c r="E175" s="58">
        <v>12500</v>
      </c>
      <c r="F175" s="58">
        <v>35000</v>
      </c>
      <c r="G175" s="58">
        <v>480140.09</v>
      </c>
      <c r="H175" s="58">
        <v>25700</v>
      </c>
      <c r="I175" s="58">
        <v>10000</v>
      </c>
      <c r="J175" s="58">
        <v>0</v>
      </c>
      <c r="K175" s="58">
        <v>0</v>
      </c>
      <c r="L175" s="58">
        <v>0</v>
      </c>
    </row>
    <row r="176" spans="1:12" x14ac:dyDescent="0.25">
      <c r="A176" s="56">
        <v>44926</v>
      </c>
      <c r="B176" s="56" t="s">
        <v>358</v>
      </c>
      <c r="C176" s="56" t="s">
        <v>359</v>
      </c>
      <c r="D176" s="58">
        <v>0</v>
      </c>
      <c r="E176" s="58">
        <v>-12499</v>
      </c>
      <c r="F176" s="58">
        <v>-34996</v>
      </c>
      <c r="G176" s="58">
        <v>-480137.09</v>
      </c>
      <c r="H176" s="58">
        <v>-25698</v>
      </c>
      <c r="I176" s="58">
        <v>-9999</v>
      </c>
      <c r="J176" s="58">
        <v>0</v>
      </c>
      <c r="K176" s="58">
        <v>0</v>
      </c>
      <c r="L176" s="58">
        <v>0</v>
      </c>
    </row>
    <row r="177" spans="1:12" x14ac:dyDescent="0.25">
      <c r="A177" s="56">
        <v>44926</v>
      </c>
      <c r="B177" s="56" t="s">
        <v>360</v>
      </c>
      <c r="C177" s="56" t="s">
        <v>361</v>
      </c>
      <c r="D177" s="58">
        <v>326093271.89999998</v>
      </c>
      <c r="E177" s="57">
        <v>7156332</v>
      </c>
      <c r="F177" s="57">
        <v>8436546.7400000002</v>
      </c>
      <c r="G177" s="57">
        <v>14803355</v>
      </c>
      <c r="H177" s="57">
        <v>9419755</v>
      </c>
      <c r="I177" s="57">
        <v>184179703.71000001</v>
      </c>
      <c r="J177" s="58">
        <v>8816142.0600000005</v>
      </c>
      <c r="K177" s="58">
        <v>3858990</v>
      </c>
      <c r="L177" s="58">
        <v>2975981.98</v>
      </c>
    </row>
    <row r="178" spans="1:12" x14ac:dyDescent="0.25">
      <c r="A178" s="56">
        <v>44926</v>
      </c>
      <c r="B178" s="56" t="s">
        <v>362</v>
      </c>
      <c r="C178" s="56" t="s">
        <v>363</v>
      </c>
      <c r="D178" s="58">
        <v>0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</row>
    <row r="179" spans="1:12" x14ac:dyDescent="0.25">
      <c r="A179" s="56">
        <v>44926</v>
      </c>
      <c r="B179" s="56" t="s">
        <v>364</v>
      </c>
      <c r="C179" s="56" t="s">
        <v>365</v>
      </c>
      <c r="D179" s="58">
        <v>-258764497.78</v>
      </c>
      <c r="E179" s="57">
        <v>-5252197.97</v>
      </c>
      <c r="F179" s="57">
        <v>-8436432.7400000002</v>
      </c>
      <c r="G179" s="57">
        <v>-12945030.4</v>
      </c>
      <c r="H179" s="57">
        <v>-9419635</v>
      </c>
      <c r="I179" s="57">
        <v>-91445962.019999996</v>
      </c>
      <c r="J179" s="58">
        <v>-8686728.2599999998</v>
      </c>
      <c r="K179" s="58">
        <v>-3858945</v>
      </c>
      <c r="L179" s="58">
        <v>-2959517.9</v>
      </c>
    </row>
    <row r="180" spans="1:12" x14ac:dyDescent="0.25">
      <c r="A180" s="56">
        <v>44926</v>
      </c>
      <c r="B180" s="56" t="s">
        <v>366</v>
      </c>
      <c r="C180" s="56" t="s">
        <v>367</v>
      </c>
      <c r="D180" s="57">
        <v>1777236.85</v>
      </c>
      <c r="E180" s="57">
        <v>164886.89000000001</v>
      </c>
      <c r="F180" s="57">
        <v>517259</v>
      </c>
      <c r="G180" s="57">
        <v>21782</v>
      </c>
      <c r="H180" s="57">
        <v>452241.87</v>
      </c>
      <c r="I180" s="57">
        <v>1698419.93</v>
      </c>
      <c r="J180" s="57">
        <v>984326.42</v>
      </c>
      <c r="K180" s="57">
        <v>19350</v>
      </c>
      <c r="L180" s="57">
        <v>19240</v>
      </c>
    </row>
    <row r="181" spans="1:12" x14ac:dyDescent="0.25">
      <c r="A181" s="56">
        <v>44926</v>
      </c>
      <c r="B181" s="56" t="s">
        <v>368</v>
      </c>
      <c r="C181" s="56" t="s">
        <v>369</v>
      </c>
      <c r="D181" s="57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</row>
    <row r="182" spans="1:12" x14ac:dyDescent="0.25">
      <c r="A182" s="56">
        <v>44926</v>
      </c>
      <c r="B182" s="56" t="s">
        <v>370</v>
      </c>
      <c r="C182" s="56" t="s">
        <v>371</v>
      </c>
      <c r="D182" s="57">
        <v>-1777173.85</v>
      </c>
      <c r="E182" s="57">
        <v>-164871.89000000001</v>
      </c>
      <c r="F182" s="57">
        <v>-517232</v>
      </c>
      <c r="G182" s="57">
        <v>-21781</v>
      </c>
      <c r="H182" s="57">
        <v>-452221.87</v>
      </c>
      <c r="I182" s="57">
        <v>-1698417.93</v>
      </c>
      <c r="J182" s="57">
        <v>-984287.42</v>
      </c>
      <c r="K182" s="57">
        <v>-19349</v>
      </c>
      <c r="L182" s="57">
        <v>-19239</v>
      </c>
    </row>
    <row r="183" spans="1:12" x14ac:dyDescent="0.25">
      <c r="A183" s="56">
        <v>44926</v>
      </c>
      <c r="B183" s="56" t="s">
        <v>372</v>
      </c>
      <c r="C183" s="56" t="s">
        <v>373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</row>
    <row r="184" spans="1:12" x14ac:dyDescent="0.25">
      <c r="A184" s="56">
        <v>44926</v>
      </c>
      <c r="B184" s="56" t="s">
        <v>1609</v>
      </c>
      <c r="C184" s="56" t="s">
        <v>1610</v>
      </c>
      <c r="D184" s="57">
        <v>0</v>
      </c>
      <c r="E184" s="58">
        <v>0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</row>
    <row r="185" spans="1:12" x14ac:dyDescent="0.25">
      <c r="A185" s="56">
        <v>44926</v>
      </c>
      <c r="B185" s="56" t="s">
        <v>374</v>
      </c>
      <c r="C185" s="56" t="s">
        <v>375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</row>
    <row r="186" spans="1:12" x14ac:dyDescent="0.25">
      <c r="A186" s="56">
        <v>44926</v>
      </c>
      <c r="B186" s="56" t="s">
        <v>376</v>
      </c>
      <c r="C186" s="56" t="s">
        <v>377</v>
      </c>
      <c r="D186" s="58">
        <v>2691870</v>
      </c>
      <c r="E186" s="58">
        <v>446525</v>
      </c>
      <c r="F186" s="58">
        <v>407000</v>
      </c>
      <c r="G186" s="58">
        <v>359300</v>
      </c>
      <c r="H186" s="58">
        <v>160555</v>
      </c>
      <c r="I186" s="58">
        <v>1262022.31</v>
      </c>
      <c r="J186" s="58">
        <v>830855.47</v>
      </c>
      <c r="K186" s="58">
        <v>13500</v>
      </c>
      <c r="L186" s="58">
        <v>13500</v>
      </c>
    </row>
    <row r="187" spans="1:12" x14ac:dyDescent="0.25">
      <c r="A187" s="56">
        <v>44926</v>
      </c>
      <c r="B187" s="56" t="s">
        <v>380</v>
      </c>
      <c r="C187" s="56" t="s">
        <v>381</v>
      </c>
      <c r="D187" s="58">
        <v>-2691858</v>
      </c>
      <c r="E187" s="58">
        <v>-446503</v>
      </c>
      <c r="F187" s="58">
        <v>-406970</v>
      </c>
      <c r="G187" s="58">
        <v>-359278</v>
      </c>
      <c r="H187" s="58">
        <v>-160547</v>
      </c>
      <c r="I187" s="58">
        <v>-1262021.31</v>
      </c>
      <c r="J187" s="58">
        <v>-830829.47</v>
      </c>
      <c r="K187" s="58">
        <v>-13499</v>
      </c>
      <c r="L187" s="58">
        <v>-13499</v>
      </c>
    </row>
    <row r="188" spans="1:12" x14ac:dyDescent="0.25">
      <c r="A188" s="56">
        <v>44926</v>
      </c>
      <c r="B188" s="56" t="s">
        <v>382</v>
      </c>
      <c r="C188" s="56" t="s">
        <v>383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</row>
    <row r="189" spans="1:12" x14ac:dyDescent="0.25">
      <c r="A189" s="56">
        <v>44926</v>
      </c>
      <c r="B189" s="56" t="s">
        <v>384</v>
      </c>
      <c r="C189" s="56" t="s">
        <v>385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</row>
    <row r="190" spans="1:12" x14ac:dyDescent="0.25">
      <c r="A190" s="56">
        <v>44926</v>
      </c>
      <c r="B190" s="56" t="s">
        <v>386</v>
      </c>
      <c r="C190" s="56" t="s">
        <v>387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</row>
    <row r="191" spans="1:12" x14ac:dyDescent="0.25">
      <c r="A191" s="56">
        <v>44926</v>
      </c>
      <c r="B191" s="56" t="s">
        <v>388</v>
      </c>
      <c r="C191" s="56" t="s">
        <v>389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</row>
    <row r="192" spans="1:12" x14ac:dyDescent="0.25">
      <c r="A192" s="56">
        <v>44926</v>
      </c>
      <c r="B192" s="56" t="s">
        <v>390</v>
      </c>
      <c r="C192" s="56" t="s">
        <v>391</v>
      </c>
      <c r="D192" s="58">
        <v>11800</v>
      </c>
      <c r="E192" s="58">
        <v>5500</v>
      </c>
      <c r="F192" s="58">
        <v>51870</v>
      </c>
      <c r="G192" s="58">
        <v>0</v>
      </c>
      <c r="H192" s="58">
        <v>0</v>
      </c>
      <c r="I192" s="58">
        <v>10825706.52</v>
      </c>
      <c r="J192" s="58">
        <v>0</v>
      </c>
      <c r="K192" s="58">
        <v>0</v>
      </c>
      <c r="L192" s="58">
        <v>0</v>
      </c>
    </row>
    <row r="193" spans="1:12" x14ac:dyDescent="0.25">
      <c r="A193" s="56">
        <v>44926</v>
      </c>
      <c r="B193" s="56" t="s">
        <v>392</v>
      </c>
      <c r="C193" s="56" t="s">
        <v>393</v>
      </c>
      <c r="D193" s="58">
        <v>-11798</v>
      </c>
      <c r="E193" s="58">
        <v>-5499</v>
      </c>
      <c r="F193" s="58">
        <v>-51864</v>
      </c>
      <c r="G193" s="58">
        <v>0</v>
      </c>
      <c r="H193" s="58">
        <v>0</v>
      </c>
      <c r="I193" s="58">
        <v>-10825705.52</v>
      </c>
      <c r="J193" s="58">
        <v>0</v>
      </c>
      <c r="K193" s="58">
        <v>0</v>
      </c>
      <c r="L193" s="58">
        <v>0</v>
      </c>
    </row>
    <row r="194" spans="1:12" x14ac:dyDescent="0.25">
      <c r="A194" s="56">
        <v>44926</v>
      </c>
      <c r="B194" s="56" t="s">
        <v>394</v>
      </c>
      <c r="C194" s="56" t="s">
        <v>395</v>
      </c>
      <c r="D194" s="58">
        <v>31789231.75</v>
      </c>
      <c r="E194" s="58">
        <v>3634435</v>
      </c>
      <c r="F194" s="58">
        <v>3573838</v>
      </c>
      <c r="G194" s="58">
        <v>6223394.5</v>
      </c>
      <c r="H194" s="58">
        <v>9368880.4000000004</v>
      </c>
      <c r="I194" s="58">
        <v>12206075.49</v>
      </c>
      <c r="J194" s="58">
        <v>2439390</v>
      </c>
      <c r="K194" s="58">
        <v>3470097.99</v>
      </c>
      <c r="L194" s="58">
        <v>4075877.1</v>
      </c>
    </row>
    <row r="195" spans="1:12" x14ac:dyDescent="0.25">
      <c r="A195" s="56">
        <v>44926</v>
      </c>
      <c r="B195" s="56" t="s">
        <v>396</v>
      </c>
      <c r="C195" s="56" t="s">
        <v>397</v>
      </c>
      <c r="D195" s="57">
        <v>14855300</v>
      </c>
      <c r="E195" s="57">
        <v>774000</v>
      </c>
      <c r="F195" s="57">
        <v>5531800</v>
      </c>
      <c r="G195" s="58">
        <v>13111240</v>
      </c>
      <c r="H195" s="58">
        <v>13232150</v>
      </c>
      <c r="I195" s="57">
        <v>8981800</v>
      </c>
      <c r="J195" s="58">
        <v>7322700</v>
      </c>
      <c r="K195" s="58">
        <v>4116050</v>
      </c>
      <c r="L195" s="58">
        <v>3460500</v>
      </c>
    </row>
    <row r="196" spans="1:12" x14ac:dyDescent="0.25">
      <c r="A196" s="56">
        <v>44926</v>
      </c>
      <c r="B196" s="56" t="s">
        <v>398</v>
      </c>
      <c r="C196" s="56" t="s">
        <v>399</v>
      </c>
      <c r="D196" s="58">
        <v>40586078.460000001</v>
      </c>
      <c r="E196" s="58">
        <v>1929593</v>
      </c>
      <c r="F196" s="58">
        <v>1499783</v>
      </c>
      <c r="G196" s="58">
        <v>3029364</v>
      </c>
      <c r="H196" s="58">
        <v>1927182</v>
      </c>
      <c r="I196" s="58">
        <v>2755631.69</v>
      </c>
      <c r="J196" s="58">
        <v>2370000</v>
      </c>
      <c r="K196" s="58">
        <v>1462302.86</v>
      </c>
      <c r="L196" s="58">
        <v>247580</v>
      </c>
    </row>
    <row r="197" spans="1:12" x14ac:dyDescent="0.25">
      <c r="A197" s="56">
        <v>44926</v>
      </c>
      <c r="B197" s="56" t="s">
        <v>400</v>
      </c>
      <c r="C197" s="56" t="s">
        <v>401</v>
      </c>
      <c r="D197" s="57">
        <v>6191839.1500000004</v>
      </c>
      <c r="E197" s="57">
        <v>745659.8</v>
      </c>
      <c r="F197" s="57">
        <v>1241275.3</v>
      </c>
      <c r="G197" s="58">
        <v>1324521.25</v>
      </c>
      <c r="H197" s="58">
        <v>753308</v>
      </c>
      <c r="I197" s="57">
        <v>743487</v>
      </c>
      <c r="J197" s="58">
        <v>653980.5</v>
      </c>
      <c r="K197" s="58">
        <v>562060.01</v>
      </c>
      <c r="L197" s="58">
        <v>829789.5</v>
      </c>
    </row>
    <row r="198" spans="1:12" x14ac:dyDescent="0.25">
      <c r="A198" s="56">
        <v>44926</v>
      </c>
      <c r="B198" s="56" t="s">
        <v>402</v>
      </c>
      <c r="C198" s="56" t="s">
        <v>403</v>
      </c>
      <c r="D198" s="57">
        <v>916658.4</v>
      </c>
      <c r="E198" s="57">
        <v>87620</v>
      </c>
      <c r="F198" s="57">
        <v>283132.5</v>
      </c>
      <c r="G198" s="57">
        <v>177600</v>
      </c>
      <c r="H198" s="57">
        <v>100910</v>
      </c>
      <c r="I198" s="57">
        <v>403100</v>
      </c>
      <c r="J198" s="57">
        <v>406160</v>
      </c>
      <c r="K198" s="57">
        <v>5750</v>
      </c>
      <c r="L198" s="57">
        <v>45790</v>
      </c>
    </row>
    <row r="199" spans="1:12" x14ac:dyDescent="0.25">
      <c r="A199" s="56">
        <v>44926</v>
      </c>
      <c r="B199" s="56" t="s">
        <v>404</v>
      </c>
      <c r="C199" s="56" t="s">
        <v>405</v>
      </c>
      <c r="D199" s="57">
        <v>39820.050000000003</v>
      </c>
      <c r="E199" s="57">
        <v>38415</v>
      </c>
      <c r="F199" s="57">
        <v>103400</v>
      </c>
      <c r="G199" s="57">
        <v>4064000</v>
      </c>
      <c r="H199" s="57">
        <v>78367</v>
      </c>
      <c r="I199" s="57">
        <v>98700</v>
      </c>
      <c r="J199" s="57">
        <v>0</v>
      </c>
      <c r="K199" s="57">
        <v>10150</v>
      </c>
      <c r="L199" s="57">
        <v>38630</v>
      </c>
    </row>
    <row r="200" spans="1:12" x14ac:dyDescent="0.25">
      <c r="A200" s="56">
        <v>44926</v>
      </c>
      <c r="B200" s="56" t="s">
        <v>406</v>
      </c>
      <c r="C200" s="56" t="s">
        <v>407</v>
      </c>
      <c r="D200" s="57">
        <v>340219359.62</v>
      </c>
      <c r="E200" s="57">
        <v>22911552</v>
      </c>
      <c r="F200" s="57">
        <v>30623602.460000001</v>
      </c>
      <c r="G200" s="57">
        <v>40872909.439999998</v>
      </c>
      <c r="H200" s="57">
        <v>37212739.149999999</v>
      </c>
      <c r="I200" s="57">
        <v>139190900.03999999</v>
      </c>
      <c r="J200" s="57">
        <v>26751950</v>
      </c>
      <c r="K200" s="57">
        <v>15310008.5</v>
      </c>
      <c r="L200" s="57">
        <v>10948997.619999999</v>
      </c>
    </row>
    <row r="201" spans="1:12" x14ac:dyDescent="0.25">
      <c r="A201" s="56">
        <v>44926</v>
      </c>
      <c r="B201" s="56" t="s">
        <v>408</v>
      </c>
      <c r="C201" s="56" t="s">
        <v>409</v>
      </c>
      <c r="D201" s="57">
        <v>29050680.170000002</v>
      </c>
      <c r="E201" s="57">
        <v>2803448.56</v>
      </c>
      <c r="F201" s="57">
        <v>3909726</v>
      </c>
      <c r="G201" s="57">
        <v>8516757.5</v>
      </c>
      <c r="H201" s="57">
        <v>6893695</v>
      </c>
      <c r="I201" s="57">
        <v>8245811.5999999996</v>
      </c>
      <c r="J201" s="57">
        <v>2197433</v>
      </c>
      <c r="K201" s="57">
        <v>3104421</v>
      </c>
      <c r="L201" s="57">
        <v>3991126</v>
      </c>
    </row>
    <row r="202" spans="1:12" x14ac:dyDescent="0.25">
      <c r="A202" s="56">
        <v>44926</v>
      </c>
      <c r="B202" s="56" t="s">
        <v>410</v>
      </c>
      <c r="C202" s="56" t="s">
        <v>411</v>
      </c>
      <c r="D202" s="57">
        <v>7088733.2199999997</v>
      </c>
      <c r="E202" s="57">
        <v>1212693.5</v>
      </c>
      <c r="F202" s="57">
        <v>2388055</v>
      </c>
      <c r="G202" s="57">
        <v>4608880</v>
      </c>
      <c r="H202" s="57">
        <v>2828723.8</v>
      </c>
      <c r="I202" s="57">
        <v>5885938.6900000004</v>
      </c>
      <c r="J202" s="57">
        <v>661800</v>
      </c>
      <c r="K202" s="57">
        <v>1994831</v>
      </c>
      <c r="L202" s="57">
        <v>1816696.72</v>
      </c>
    </row>
    <row r="203" spans="1:12" x14ac:dyDescent="0.25">
      <c r="A203" s="56">
        <v>44926</v>
      </c>
      <c r="B203" s="56" t="s">
        <v>412</v>
      </c>
      <c r="C203" s="56" t="s">
        <v>413</v>
      </c>
      <c r="D203" s="57">
        <v>1342520.1</v>
      </c>
      <c r="E203" s="57">
        <v>59908</v>
      </c>
      <c r="F203" s="57">
        <v>66300</v>
      </c>
      <c r="G203" s="57">
        <v>85000</v>
      </c>
      <c r="H203" s="57">
        <v>60800</v>
      </c>
      <c r="I203" s="57">
        <v>893410</v>
      </c>
      <c r="J203" s="58">
        <v>337050</v>
      </c>
      <c r="K203" s="57">
        <v>8650</v>
      </c>
      <c r="L203" s="57">
        <v>21670</v>
      </c>
    </row>
    <row r="204" spans="1:12" x14ac:dyDescent="0.25">
      <c r="A204" s="56">
        <v>44926</v>
      </c>
      <c r="B204" s="56" t="s">
        <v>414</v>
      </c>
      <c r="C204" s="56" t="s">
        <v>415</v>
      </c>
      <c r="D204" s="57">
        <v>-27902707.77</v>
      </c>
      <c r="E204" s="57">
        <v>-2979603.41</v>
      </c>
      <c r="F204" s="57">
        <v>-3377475.42</v>
      </c>
      <c r="G204" s="57">
        <v>-5889654.4000000004</v>
      </c>
      <c r="H204" s="57">
        <v>-7855274.0599999996</v>
      </c>
      <c r="I204" s="57">
        <v>-8911471.2100000009</v>
      </c>
      <c r="J204" s="57">
        <v>-1777037.88</v>
      </c>
      <c r="K204" s="57">
        <v>-2652056.79</v>
      </c>
      <c r="L204" s="57">
        <v>-2909619.04</v>
      </c>
    </row>
    <row r="205" spans="1:12" x14ac:dyDescent="0.25">
      <c r="A205" s="56">
        <v>44926</v>
      </c>
      <c r="B205" s="56" t="s">
        <v>416</v>
      </c>
      <c r="C205" s="56" t="s">
        <v>417</v>
      </c>
      <c r="D205" s="57">
        <v>-13024939.76</v>
      </c>
      <c r="E205" s="57">
        <v>-773999</v>
      </c>
      <c r="F205" s="57">
        <v>-5182000.47</v>
      </c>
      <c r="G205" s="57">
        <v>-11786398.300000001</v>
      </c>
      <c r="H205" s="57">
        <v>-9803795.4000000004</v>
      </c>
      <c r="I205" s="57">
        <v>-8402687.2599999998</v>
      </c>
      <c r="J205" s="57">
        <v>-6296611.71</v>
      </c>
      <c r="K205" s="57">
        <v>-2052971.44</v>
      </c>
      <c r="L205" s="57">
        <v>-1323296.76</v>
      </c>
    </row>
    <row r="206" spans="1:12" x14ac:dyDescent="0.25">
      <c r="A206" s="56">
        <v>44926</v>
      </c>
      <c r="B206" s="56" t="s">
        <v>418</v>
      </c>
      <c r="C206" s="56" t="s">
        <v>419</v>
      </c>
      <c r="D206" s="57">
        <v>-7045996.5499999998</v>
      </c>
      <c r="E206" s="57">
        <v>-1406213.78</v>
      </c>
      <c r="F206" s="57">
        <v>-1463577.51</v>
      </c>
      <c r="G206" s="57">
        <v>-2102572.16</v>
      </c>
      <c r="H206" s="57">
        <v>-1926470.8</v>
      </c>
      <c r="I206" s="57">
        <v>-1285306.27</v>
      </c>
      <c r="J206" s="57">
        <v>-2369998</v>
      </c>
      <c r="K206" s="57">
        <v>-486082.71</v>
      </c>
      <c r="L206" s="57">
        <v>-136266.28</v>
      </c>
    </row>
    <row r="207" spans="1:12" x14ac:dyDescent="0.25">
      <c r="A207" s="56">
        <v>44926</v>
      </c>
      <c r="B207" s="56" t="s">
        <v>420</v>
      </c>
      <c r="C207" s="56" t="s">
        <v>421</v>
      </c>
      <c r="D207" s="57">
        <v>-4590434.7699999996</v>
      </c>
      <c r="E207" s="57">
        <v>-617036.59</v>
      </c>
      <c r="F207" s="57">
        <v>-1061057.0900000001</v>
      </c>
      <c r="G207" s="57">
        <v>-393033.98</v>
      </c>
      <c r="H207" s="57">
        <v>-629704.37</v>
      </c>
      <c r="I207" s="57">
        <v>-472252.12</v>
      </c>
      <c r="J207" s="57">
        <v>-491529.48</v>
      </c>
      <c r="K207" s="57">
        <v>-359972.62</v>
      </c>
      <c r="L207" s="57">
        <v>-432753.68</v>
      </c>
    </row>
    <row r="208" spans="1:12" x14ac:dyDescent="0.25">
      <c r="A208" s="56">
        <v>44926</v>
      </c>
      <c r="B208" s="56" t="s">
        <v>422</v>
      </c>
      <c r="C208" s="56" t="s">
        <v>423</v>
      </c>
      <c r="D208" s="57">
        <v>-916628.4</v>
      </c>
      <c r="E208" s="57">
        <v>-87616</v>
      </c>
      <c r="F208" s="57">
        <v>-142794.59</v>
      </c>
      <c r="G208" s="57">
        <v>-177586</v>
      </c>
      <c r="H208" s="57">
        <v>-100576.18</v>
      </c>
      <c r="I208" s="57">
        <v>-403097</v>
      </c>
      <c r="J208" s="57">
        <v>-341663.06</v>
      </c>
      <c r="K208" s="57">
        <v>-5748</v>
      </c>
      <c r="L208" s="57">
        <v>-30626.47</v>
      </c>
    </row>
    <row r="209" spans="1:12" x14ac:dyDescent="0.25">
      <c r="A209" s="56">
        <v>44926</v>
      </c>
      <c r="B209" s="56" t="s">
        <v>424</v>
      </c>
      <c r="C209" s="56" t="s">
        <v>425</v>
      </c>
      <c r="D209" s="57">
        <v>-39817.050000000003</v>
      </c>
      <c r="E209" s="57">
        <v>-38412</v>
      </c>
      <c r="F209" s="57">
        <v>-67536.929999999993</v>
      </c>
      <c r="G209" s="57">
        <v>-951534.43</v>
      </c>
      <c r="H209" s="57">
        <v>-78362</v>
      </c>
      <c r="I209" s="57">
        <v>-98690</v>
      </c>
      <c r="J209" s="57">
        <v>0</v>
      </c>
      <c r="K209" s="57">
        <v>-10147</v>
      </c>
      <c r="L209" s="57">
        <v>-31017.13</v>
      </c>
    </row>
    <row r="210" spans="1:12" x14ac:dyDescent="0.25">
      <c r="A210" s="56">
        <v>44926</v>
      </c>
      <c r="B210" s="56" t="s">
        <v>426</v>
      </c>
      <c r="C210" s="56" t="s">
        <v>427</v>
      </c>
      <c r="D210" s="57">
        <v>-279058635.02999997</v>
      </c>
      <c r="E210" s="57">
        <v>-19565489.140000001</v>
      </c>
      <c r="F210" s="57">
        <v>-22888188.48</v>
      </c>
      <c r="G210" s="57">
        <v>-28622776.510000002</v>
      </c>
      <c r="H210" s="57">
        <v>-34358926.880000003</v>
      </c>
      <c r="I210" s="57">
        <v>-79358688.370000005</v>
      </c>
      <c r="J210" s="57">
        <v>-22425218.469999999</v>
      </c>
      <c r="K210" s="57">
        <v>-9346310.4600000009</v>
      </c>
      <c r="L210" s="57">
        <v>-6689021.8099999996</v>
      </c>
    </row>
    <row r="211" spans="1:12" x14ac:dyDescent="0.25">
      <c r="A211" s="56">
        <v>44926</v>
      </c>
      <c r="B211" s="56" t="s">
        <v>428</v>
      </c>
      <c r="C211" s="56" t="s">
        <v>429</v>
      </c>
      <c r="D211" s="57">
        <v>-22702872.190000001</v>
      </c>
      <c r="E211" s="57">
        <v>-2370852.9700000002</v>
      </c>
      <c r="F211" s="57">
        <v>-2942910.86</v>
      </c>
      <c r="G211" s="57">
        <v>-6529223.8799999999</v>
      </c>
      <c r="H211" s="57">
        <v>-6106708.0300000003</v>
      </c>
      <c r="I211" s="57">
        <v>-5853354.4000000004</v>
      </c>
      <c r="J211" s="57">
        <v>-1772173.17</v>
      </c>
      <c r="K211" s="57">
        <v>-2556305.67</v>
      </c>
      <c r="L211" s="57">
        <v>-3165879.3</v>
      </c>
    </row>
    <row r="212" spans="1:12" x14ac:dyDescent="0.25">
      <c r="A212" s="56">
        <v>44926</v>
      </c>
      <c r="B212" s="56" t="s">
        <v>430</v>
      </c>
      <c r="C212" s="56" t="s">
        <v>431</v>
      </c>
      <c r="D212" s="57">
        <v>-6837479.7300000004</v>
      </c>
      <c r="E212" s="57">
        <v>-1199304.43</v>
      </c>
      <c r="F212" s="57">
        <v>-2350605.5699999998</v>
      </c>
      <c r="G212" s="57">
        <v>-4475735.5199999996</v>
      </c>
      <c r="H212" s="57">
        <v>-2519222.9700000002</v>
      </c>
      <c r="I212" s="57">
        <v>-4970347.3899999997</v>
      </c>
      <c r="J212" s="57">
        <v>-398144.57</v>
      </c>
      <c r="K212" s="57">
        <v>-1588689.18</v>
      </c>
      <c r="L212" s="57">
        <v>-1215357.53</v>
      </c>
    </row>
    <row r="213" spans="1:12" x14ac:dyDescent="0.25">
      <c r="A213" s="56">
        <v>44926</v>
      </c>
      <c r="B213" s="56" t="s">
        <v>432</v>
      </c>
      <c r="C213" s="56" t="s">
        <v>433</v>
      </c>
      <c r="D213" s="57">
        <v>-1229142.44</v>
      </c>
      <c r="E213" s="57">
        <v>-39038.480000000003</v>
      </c>
      <c r="F213" s="57">
        <v>-38488.69</v>
      </c>
      <c r="G213" s="57">
        <v>-84999</v>
      </c>
      <c r="H213" s="57">
        <v>-60795</v>
      </c>
      <c r="I213" s="57">
        <v>-816435.53</v>
      </c>
      <c r="J213" s="58">
        <v>-46171.23</v>
      </c>
      <c r="K213" s="57">
        <v>-8649</v>
      </c>
      <c r="L213" s="57">
        <v>-21666</v>
      </c>
    </row>
    <row r="214" spans="1:12" x14ac:dyDescent="0.25">
      <c r="A214" s="56">
        <v>44926</v>
      </c>
      <c r="B214" s="56" t="s">
        <v>434</v>
      </c>
      <c r="C214" s="56" t="s">
        <v>435</v>
      </c>
      <c r="D214" s="57">
        <v>0</v>
      </c>
      <c r="E214" s="57">
        <v>0</v>
      </c>
      <c r="F214" s="57">
        <v>0</v>
      </c>
      <c r="G214" s="57">
        <v>0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</row>
    <row r="215" spans="1:12" x14ac:dyDescent="0.25">
      <c r="A215" s="56">
        <v>44926</v>
      </c>
      <c r="B215" s="56" t="s">
        <v>436</v>
      </c>
      <c r="C215" s="56" t="s">
        <v>437</v>
      </c>
      <c r="D215" s="57">
        <v>0</v>
      </c>
      <c r="E215" s="57">
        <v>0</v>
      </c>
      <c r="F215" s="57">
        <v>0</v>
      </c>
      <c r="G215" s="57">
        <v>0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</row>
    <row r="216" spans="1:12" x14ac:dyDescent="0.25">
      <c r="A216" s="56">
        <v>44926</v>
      </c>
      <c r="B216" s="56" t="s">
        <v>438</v>
      </c>
      <c r="C216" s="56" t="s">
        <v>439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129000</v>
      </c>
      <c r="J216" s="57">
        <v>0</v>
      </c>
      <c r="K216" s="57">
        <v>99000</v>
      </c>
      <c r="L216" s="57">
        <v>0</v>
      </c>
    </row>
    <row r="217" spans="1:12" x14ac:dyDescent="0.25">
      <c r="A217" s="56">
        <v>44926</v>
      </c>
      <c r="B217" s="56" t="s">
        <v>440</v>
      </c>
      <c r="C217" s="56" t="s">
        <v>441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-128999</v>
      </c>
      <c r="J217" s="57">
        <v>0</v>
      </c>
      <c r="K217" s="57">
        <v>-22484.98</v>
      </c>
      <c r="L217" s="57">
        <v>0</v>
      </c>
    </row>
    <row r="218" spans="1:12" x14ac:dyDescent="0.25">
      <c r="A218" s="56">
        <v>44926</v>
      </c>
      <c r="B218" s="56" t="s">
        <v>442</v>
      </c>
      <c r="C218" s="56" t="s">
        <v>443</v>
      </c>
      <c r="D218" s="58">
        <v>4197795.51</v>
      </c>
      <c r="E218" s="58">
        <v>338500</v>
      </c>
      <c r="F218" s="58">
        <v>0</v>
      </c>
      <c r="G218" s="58">
        <v>130820</v>
      </c>
      <c r="H218" s="58">
        <v>0</v>
      </c>
      <c r="I218" s="58">
        <v>302410</v>
      </c>
      <c r="J218" s="58">
        <v>0</v>
      </c>
      <c r="K218" s="58">
        <v>640000</v>
      </c>
      <c r="L218" s="58">
        <v>1290000</v>
      </c>
    </row>
    <row r="219" spans="1:12" x14ac:dyDescent="0.25">
      <c r="A219" s="56">
        <v>44926</v>
      </c>
      <c r="B219" s="56" t="s">
        <v>444</v>
      </c>
      <c r="C219" s="56" t="s">
        <v>445</v>
      </c>
      <c r="D219" s="58">
        <v>-3845699.36</v>
      </c>
      <c r="E219" s="58">
        <v>-242113.41</v>
      </c>
      <c r="F219" s="58">
        <v>0</v>
      </c>
      <c r="G219" s="58">
        <v>-128048.19</v>
      </c>
      <c r="H219" s="58">
        <v>0</v>
      </c>
      <c r="I219" s="58">
        <v>-302406</v>
      </c>
      <c r="J219" s="58">
        <v>0</v>
      </c>
      <c r="K219" s="58">
        <v>-135909.17000000001</v>
      </c>
      <c r="L219" s="58">
        <v>-1244188.75</v>
      </c>
    </row>
    <row r="220" spans="1:12" x14ac:dyDescent="0.25">
      <c r="A220" s="56">
        <v>44926</v>
      </c>
      <c r="B220" s="56" t="s">
        <v>446</v>
      </c>
      <c r="C220" s="56" t="s">
        <v>447</v>
      </c>
      <c r="D220" s="58">
        <v>82567383.010000005</v>
      </c>
      <c r="E220" s="58">
        <v>0</v>
      </c>
      <c r="F220" s="58">
        <v>0</v>
      </c>
      <c r="G220" s="58">
        <v>0</v>
      </c>
      <c r="H220" s="58">
        <v>0</v>
      </c>
      <c r="I220" s="57">
        <v>0</v>
      </c>
      <c r="J220" s="58">
        <v>0</v>
      </c>
      <c r="K220" s="57">
        <v>0</v>
      </c>
      <c r="L220" s="58">
        <v>0</v>
      </c>
    </row>
    <row r="221" spans="1:12" x14ac:dyDescent="0.25">
      <c r="A221" s="56">
        <v>44926</v>
      </c>
      <c r="B221" s="56" t="s">
        <v>448</v>
      </c>
      <c r="C221" s="56" t="s">
        <v>449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7">
        <v>0</v>
      </c>
      <c r="J221" s="58">
        <v>0</v>
      </c>
      <c r="K221" s="57">
        <v>0</v>
      </c>
      <c r="L221" s="58">
        <v>0</v>
      </c>
    </row>
    <row r="222" spans="1:12" x14ac:dyDescent="0.25">
      <c r="A222" s="56">
        <v>44926</v>
      </c>
      <c r="B222" s="56" t="s">
        <v>450</v>
      </c>
      <c r="C222" s="56" t="s">
        <v>451</v>
      </c>
      <c r="D222" s="57">
        <v>0</v>
      </c>
      <c r="E222" s="57">
        <v>0</v>
      </c>
      <c r="F222" s="58">
        <v>0</v>
      </c>
      <c r="G222" s="57">
        <v>0</v>
      </c>
      <c r="H222" s="58">
        <v>0</v>
      </c>
      <c r="I222" s="57">
        <v>0</v>
      </c>
      <c r="J222" s="58">
        <v>0</v>
      </c>
      <c r="K222" s="57">
        <v>8513000</v>
      </c>
      <c r="L222" s="57">
        <v>0</v>
      </c>
    </row>
    <row r="223" spans="1:12" x14ac:dyDescent="0.25">
      <c r="A223" s="56">
        <v>44926</v>
      </c>
      <c r="B223" s="56" t="s">
        <v>1541</v>
      </c>
      <c r="C223" s="56" t="s">
        <v>1542</v>
      </c>
      <c r="D223" s="57">
        <v>0</v>
      </c>
      <c r="E223" s="57">
        <v>0</v>
      </c>
      <c r="F223" s="58">
        <v>0</v>
      </c>
      <c r="G223" s="57">
        <v>0</v>
      </c>
      <c r="H223" s="58">
        <v>0</v>
      </c>
      <c r="I223" s="57">
        <v>0</v>
      </c>
      <c r="J223" s="58">
        <v>0</v>
      </c>
      <c r="K223" s="57">
        <v>0</v>
      </c>
      <c r="L223" s="57">
        <v>0</v>
      </c>
    </row>
    <row r="224" spans="1:12" x14ac:dyDescent="0.25">
      <c r="A224" s="56">
        <v>44926</v>
      </c>
      <c r="B224" s="56" t="s">
        <v>456</v>
      </c>
      <c r="C224" s="56" t="s">
        <v>457</v>
      </c>
      <c r="D224" s="57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4116800</v>
      </c>
      <c r="J224" s="58">
        <v>0</v>
      </c>
      <c r="K224" s="58">
        <v>0</v>
      </c>
      <c r="L224" s="58">
        <v>0</v>
      </c>
    </row>
    <row r="225" spans="1:12" x14ac:dyDescent="0.25">
      <c r="A225" s="56">
        <v>44926</v>
      </c>
      <c r="B225" s="56" t="s">
        <v>458</v>
      </c>
      <c r="C225" s="56" t="s">
        <v>459</v>
      </c>
      <c r="D225" s="57">
        <v>18700435.02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</row>
    <row r="226" spans="1:12" x14ac:dyDescent="0.25">
      <c r="A226" s="56">
        <v>44926</v>
      </c>
      <c r="B226" s="56" t="s">
        <v>460</v>
      </c>
      <c r="C226" s="56" t="s">
        <v>461</v>
      </c>
      <c r="D226" s="58">
        <v>328662.95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</row>
    <row r="227" spans="1:12" x14ac:dyDescent="0.25">
      <c r="A227" s="56">
        <v>44926</v>
      </c>
      <c r="B227" s="56" t="s">
        <v>462</v>
      </c>
      <c r="C227" s="56" t="s">
        <v>463</v>
      </c>
      <c r="D227" s="58">
        <v>15017714.130000001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</row>
    <row r="228" spans="1:12" x14ac:dyDescent="0.25">
      <c r="A228" s="56">
        <v>44926</v>
      </c>
      <c r="B228" s="56" t="s">
        <v>464</v>
      </c>
      <c r="C228" s="56" t="s">
        <v>465</v>
      </c>
      <c r="D228" s="58">
        <v>2392966.2999999998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</row>
    <row r="229" spans="1:12" x14ac:dyDescent="0.25">
      <c r="A229" s="56">
        <v>44926</v>
      </c>
      <c r="B229" s="56" t="s">
        <v>466</v>
      </c>
      <c r="C229" s="56" t="s">
        <v>467</v>
      </c>
      <c r="D229" s="57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</row>
    <row r="230" spans="1:12" x14ac:dyDescent="0.25">
      <c r="A230" s="56">
        <v>44926</v>
      </c>
      <c r="B230" s="56" t="s">
        <v>468</v>
      </c>
      <c r="C230" s="56" t="s">
        <v>469</v>
      </c>
      <c r="D230" s="57">
        <v>198923.2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</row>
    <row r="231" spans="1:12" x14ac:dyDescent="0.25">
      <c r="A231" s="56">
        <v>44926</v>
      </c>
      <c r="B231" s="56" t="s">
        <v>470</v>
      </c>
      <c r="C231" s="56" t="s">
        <v>471</v>
      </c>
      <c r="D231" s="57">
        <v>2343010.9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</row>
    <row r="232" spans="1:12" x14ac:dyDescent="0.25">
      <c r="A232" s="56">
        <v>44926</v>
      </c>
      <c r="B232" s="56" t="s">
        <v>472</v>
      </c>
      <c r="C232" s="56" t="s">
        <v>473</v>
      </c>
      <c r="D232" s="57">
        <v>12465732.08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</row>
    <row r="233" spans="1:12" x14ac:dyDescent="0.25">
      <c r="A233" s="56">
        <v>44926</v>
      </c>
      <c r="B233" s="56" t="s">
        <v>474</v>
      </c>
      <c r="C233" s="56" t="s">
        <v>475</v>
      </c>
      <c r="D233" s="57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</row>
    <row r="234" spans="1:12" x14ac:dyDescent="0.25">
      <c r="A234" s="56">
        <v>44926</v>
      </c>
      <c r="B234" s="56" t="s">
        <v>476</v>
      </c>
      <c r="C234" s="56" t="s">
        <v>477</v>
      </c>
      <c r="D234" s="58">
        <v>0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</row>
    <row r="235" spans="1:12" x14ac:dyDescent="0.25">
      <c r="A235" s="56">
        <v>44926</v>
      </c>
      <c r="B235" s="56" t="s">
        <v>478</v>
      </c>
      <c r="C235" s="56" t="s">
        <v>479</v>
      </c>
      <c r="D235" s="57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</row>
    <row r="236" spans="1:12" x14ac:dyDescent="0.25">
      <c r="A236" s="56">
        <v>44926</v>
      </c>
      <c r="B236" s="56" t="s">
        <v>484</v>
      </c>
      <c r="C236" s="56" t="s">
        <v>485</v>
      </c>
      <c r="D236" s="57">
        <v>2081189.44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</row>
    <row r="237" spans="1:12" x14ac:dyDescent="0.25">
      <c r="A237" s="56">
        <v>44926</v>
      </c>
      <c r="B237" s="56" t="s">
        <v>1608</v>
      </c>
      <c r="C237" s="56" t="s">
        <v>1605</v>
      </c>
      <c r="D237" s="57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</row>
    <row r="238" spans="1:12" x14ac:dyDescent="0.25">
      <c r="A238" s="56">
        <v>44926</v>
      </c>
      <c r="B238" s="56" t="s">
        <v>486</v>
      </c>
      <c r="C238" s="56" t="s">
        <v>487</v>
      </c>
      <c r="D238" s="58">
        <v>8630965.9000000004</v>
      </c>
      <c r="E238" s="58">
        <v>1374178.98</v>
      </c>
      <c r="F238" s="58">
        <v>1610179.36</v>
      </c>
      <c r="G238" s="58">
        <v>2392198.94</v>
      </c>
      <c r="H238" s="58">
        <v>4134915.22</v>
      </c>
      <c r="I238" s="58">
        <v>14952247.33</v>
      </c>
      <c r="J238" s="58">
        <v>2446174.58</v>
      </c>
      <c r="K238" s="58">
        <v>414661.8</v>
      </c>
      <c r="L238" s="58">
        <v>2706549.88</v>
      </c>
    </row>
    <row r="239" spans="1:12" x14ac:dyDescent="0.25">
      <c r="A239" s="56">
        <v>44926</v>
      </c>
      <c r="B239" s="56" t="s">
        <v>488</v>
      </c>
      <c r="C239" s="56" t="s">
        <v>489</v>
      </c>
      <c r="D239" s="58">
        <v>654895.69999999995</v>
      </c>
      <c r="E239" s="58">
        <v>470842.8</v>
      </c>
      <c r="F239" s="58">
        <v>679908.12</v>
      </c>
      <c r="G239" s="58">
        <v>378520</v>
      </c>
      <c r="H239" s="58">
        <v>1643811.7</v>
      </c>
      <c r="I239" s="58">
        <v>6367545.9000000004</v>
      </c>
      <c r="J239" s="58">
        <v>473006.6</v>
      </c>
      <c r="K239" s="58">
        <v>1009457.84</v>
      </c>
      <c r="L239" s="58">
        <v>136250</v>
      </c>
    </row>
    <row r="240" spans="1:12" x14ac:dyDescent="0.25">
      <c r="A240" s="56">
        <v>44926</v>
      </c>
      <c r="B240" s="56" t="s">
        <v>490</v>
      </c>
      <c r="C240" s="56" t="s">
        <v>491</v>
      </c>
      <c r="D240" s="57">
        <v>98320</v>
      </c>
      <c r="E240" s="58">
        <v>321628.42</v>
      </c>
      <c r="F240" s="58">
        <v>70032</v>
      </c>
      <c r="G240" s="58">
        <v>1140658.1000000001</v>
      </c>
      <c r="H240" s="58">
        <v>938419.5</v>
      </c>
      <c r="I240" s="58">
        <v>3537937.94</v>
      </c>
      <c r="J240" s="58">
        <v>851412.6</v>
      </c>
      <c r="K240" s="58">
        <v>297517</v>
      </c>
      <c r="L240" s="58">
        <v>820932</v>
      </c>
    </row>
    <row r="241" spans="1:12" x14ac:dyDescent="0.25">
      <c r="A241" s="56">
        <v>44926</v>
      </c>
      <c r="B241" s="56" t="s">
        <v>492</v>
      </c>
      <c r="C241" s="56" t="s">
        <v>493</v>
      </c>
      <c r="D241" s="58">
        <v>224314.5</v>
      </c>
      <c r="E241" s="58">
        <v>103312</v>
      </c>
      <c r="F241" s="58">
        <v>327605.3</v>
      </c>
      <c r="G241" s="58">
        <v>397107</v>
      </c>
      <c r="H241" s="58">
        <v>574319.69999999995</v>
      </c>
      <c r="I241" s="58">
        <v>2618585.77</v>
      </c>
      <c r="J241" s="58">
        <v>75490</v>
      </c>
      <c r="K241" s="58">
        <v>62891.6</v>
      </c>
      <c r="L241" s="58">
        <v>408764.15</v>
      </c>
    </row>
    <row r="242" spans="1:12" x14ac:dyDescent="0.25">
      <c r="A242" s="56">
        <v>44926</v>
      </c>
      <c r="B242" s="56" t="s">
        <v>494</v>
      </c>
      <c r="C242" s="56" t="s">
        <v>495</v>
      </c>
      <c r="D242" s="58">
        <v>505475.93</v>
      </c>
      <c r="E242" s="58">
        <v>116847.35</v>
      </c>
      <c r="F242" s="58">
        <v>448677.95</v>
      </c>
      <c r="G242" s="58">
        <v>697481.66</v>
      </c>
      <c r="H242" s="58">
        <v>538550.47</v>
      </c>
      <c r="I242" s="58">
        <v>1132963.3600000001</v>
      </c>
      <c r="J242" s="58">
        <v>462186.11</v>
      </c>
      <c r="K242" s="58">
        <v>297277.71999999997</v>
      </c>
      <c r="L242" s="58">
        <v>1423908</v>
      </c>
    </row>
    <row r="243" spans="1:12" x14ac:dyDescent="0.25">
      <c r="A243" s="56">
        <v>44926</v>
      </c>
      <c r="B243" s="56" t="s">
        <v>496</v>
      </c>
      <c r="C243" s="56" t="s">
        <v>497</v>
      </c>
      <c r="D243" s="57">
        <v>2177345</v>
      </c>
      <c r="E243" s="58">
        <v>21400</v>
      </c>
      <c r="F243" s="58">
        <v>314740</v>
      </c>
      <c r="G243" s="58">
        <v>2799867</v>
      </c>
      <c r="H243" s="58">
        <v>295865</v>
      </c>
      <c r="I243" s="58">
        <v>291970.2</v>
      </c>
      <c r="J243" s="58">
        <v>42980</v>
      </c>
      <c r="K243" s="58">
        <v>734003</v>
      </c>
      <c r="L243" s="58">
        <v>354076.6</v>
      </c>
    </row>
    <row r="244" spans="1:12" x14ac:dyDescent="0.25">
      <c r="A244" s="56">
        <v>44926</v>
      </c>
      <c r="B244" s="56" t="s">
        <v>498</v>
      </c>
      <c r="C244" s="56" t="s">
        <v>499</v>
      </c>
      <c r="D244" s="57">
        <v>0</v>
      </c>
      <c r="E244" s="57">
        <v>0</v>
      </c>
      <c r="F244" s="57">
        <v>0</v>
      </c>
      <c r="G244" s="57">
        <v>0</v>
      </c>
      <c r="H244" s="57">
        <v>0</v>
      </c>
      <c r="I244" s="57">
        <v>0</v>
      </c>
      <c r="J244" s="57">
        <v>0</v>
      </c>
      <c r="K244" s="57">
        <v>0</v>
      </c>
      <c r="L244" s="57">
        <v>0</v>
      </c>
    </row>
    <row r="245" spans="1:12" x14ac:dyDescent="0.25">
      <c r="A245" s="56">
        <v>44926</v>
      </c>
      <c r="B245" s="56" t="s">
        <v>500</v>
      </c>
      <c r="C245" s="56" t="s">
        <v>501</v>
      </c>
      <c r="D245" s="57">
        <v>0</v>
      </c>
      <c r="E245" s="57">
        <v>0</v>
      </c>
      <c r="F245" s="57">
        <v>0</v>
      </c>
      <c r="G245" s="57">
        <v>101878.5</v>
      </c>
      <c r="H245" s="57">
        <v>12350</v>
      </c>
      <c r="I245" s="57">
        <v>0</v>
      </c>
      <c r="J245" s="57">
        <v>0</v>
      </c>
      <c r="K245" s="57">
        <v>0</v>
      </c>
      <c r="L245" s="57">
        <v>0</v>
      </c>
    </row>
    <row r="246" spans="1:12" x14ac:dyDescent="0.25">
      <c r="A246" s="56">
        <v>44926</v>
      </c>
      <c r="B246" s="56" t="s">
        <v>502</v>
      </c>
      <c r="C246" s="56" t="s">
        <v>503</v>
      </c>
      <c r="D246" s="57">
        <v>0</v>
      </c>
      <c r="E246" s="57">
        <v>0</v>
      </c>
      <c r="F246" s="57">
        <v>0</v>
      </c>
      <c r="G246" s="57">
        <v>0</v>
      </c>
      <c r="H246" s="57">
        <v>0</v>
      </c>
      <c r="I246" s="57">
        <v>0</v>
      </c>
      <c r="J246" s="57">
        <v>0</v>
      </c>
      <c r="K246" s="57">
        <v>0</v>
      </c>
      <c r="L246" s="57">
        <v>0</v>
      </c>
    </row>
    <row r="247" spans="1:12" x14ac:dyDescent="0.25">
      <c r="A247" s="56">
        <v>44926</v>
      </c>
      <c r="B247" s="56" t="s">
        <v>504</v>
      </c>
      <c r="C247" s="56" t="s">
        <v>505</v>
      </c>
      <c r="D247" s="57">
        <v>3800</v>
      </c>
      <c r="E247" s="57">
        <v>43500</v>
      </c>
      <c r="F247" s="57">
        <v>0</v>
      </c>
      <c r="G247" s="57">
        <v>0</v>
      </c>
      <c r="H247" s="57">
        <v>175808</v>
      </c>
      <c r="I247" s="57">
        <v>138400</v>
      </c>
      <c r="J247" s="57">
        <v>0</v>
      </c>
      <c r="K247" s="57">
        <v>0</v>
      </c>
      <c r="L247" s="57">
        <v>904956.46</v>
      </c>
    </row>
    <row r="248" spans="1:12" x14ac:dyDescent="0.25">
      <c r="A248" s="56">
        <v>44926</v>
      </c>
      <c r="B248" s="56" t="s">
        <v>506</v>
      </c>
      <c r="C248" s="56" t="s">
        <v>507</v>
      </c>
      <c r="D248" s="57">
        <v>3600</v>
      </c>
      <c r="E248" s="57">
        <v>236493.85</v>
      </c>
      <c r="F248" s="57">
        <v>0</v>
      </c>
      <c r="G248" s="57">
        <v>384507.42</v>
      </c>
      <c r="H248" s="57">
        <v>326980.11</v>
      </c>
      <c r="I248" s="57">
        <v>170061.96</v>
      </c>
      <c r="J248" s="57">
        <v>179598.45</v>
      </c>
      <c r="K248" s="57">
        <v>86667.31</v>
      </c>
      <c r="L248" s="57">
        <v>99175.78</v>
      </c>
    </row>
    <row r="249" spans="1:12" x14ac:dyDescent="0.25">
      <c r="A249" s="56">
        <v>44926</v>
      </c>
      <c r="B249" s="56" t="s">
        <v>508</v>
      </c>
      <c r="C249" s="56" t="s">
        <v>509</v>
      </c>
      <c r="D249" s="57">
        <v>0</v>
      </c>
      <c r="E249" s="57">
        <v>2109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57">
        <v>0</v>
      </c>
    </row>
    <row r="250" spans="1:12" x14ac:dyDescent="0.25">
      <c r="A250" s="56">
        <v>44926</v>
      </c>
      <c r="B250" s="56" t="s">
        <v>510</v>
      </c>
      <c r="C250" s="56" t="s">
        <v>511</v>
      </c>
      <c r="D250" s="58">
        <v>0</v>
      </c>
      <c r="E250" s="58">
        <v>55592</v>
      </c>
      <c r="F250" s="58">
        <v>0</v>
      </c>
      <c r="G250" s="58">
        <v>0</v>
      </c>
      <c r="H250" s="58">
        <v>0</v>
      </c>
      <c r="I250" s="58">
        <v>3388700</v>
      </c>
      <c r="J250" s="58">
        <v>0</v>
      </c>
      <c r="K250" s="58">
        <v>430093.57</v>
      </c>
      <c r="L250" s="57">
        <v>470286</v>
      </c>
    </row>
    <row r="251" spans="1:12" x14ac:dyDescent="0.25">
      <c r="A251" s="56">
        <v>44926</v>
      </c>
      <c r="B251" s="56" t="s">
        <v>512</v>
      </c>
      <c r="C251" s="56" t="s">
        <v>513</v>
      </c>
      <c r="D251" s="58">
        <v>1028331.8</v>
      </c>
      <c r="E251" s="58">
        <v>313954.45</v>
      </c>
      <c r="F251" s="58">
        <v>164157.29999999999</v>
      </c>
      <c r="G251" s="57">
        <v>165620</v>
      </c>
      <c r="H251" s="57">
        <v>228114.4</v>
      </c>
      <c r="I251" s="58">
        <v>1013454.46</v>
      </c>
      <c r="J251" s="58">
        <v>94246.6</v>
      </c>
      <c r="K251" s="58">
        <v>25850</v>
      </c>
      <c r="L251" s="58">
        <v>196150.1</v>
      </c>
    </row>
    <row r="252" spans="1:12" x14ac:dyDescent="0.25">
      <c r="A252" s="56">
        <v>44926</v>
      </c>
      <c r="B252" s="56" t="s">
        <v>514</v>
      </c>
      <c r="C252" s="56" t="s">
        <v>515</v>
      </c>
      <c r="D252" s="58">
        <v>0</v>
      </c>
      <c r="E252" s="58">
        <v>10550</v>
      </c>
      <c r="F252" s="58">
        <v>258698</v>
      </c>
      <c r="G252" s="58">
        <v>0</v>
      </c>
      <c r="H252" s="58">
        <v>107910</v>
      </c>
      <c r="I252" s="58">
        <v>341516</v>
      </c>
      <c r="J252" s="58">
        <v>75493</v>
      </c>
      <c r="K252" s="58">
        <v>0</v>
      </c>
      <c r="L252" s="58">
        <v>0</v>
      </c>
    </row>
    <row r="253" spans="1:12" x14ac:dyDescent="0.25">
      <c r="A253" s="56">
        <v>44926</v>
      </c>
      <c r="B253" s="56" t="s">
        <v>516</v>
      </c>
      <c r="C253" s="56" t="s">
        <v>517</v>
      </c>
      <c r="D253" s="57">
        <v>0</v>
      </c>
      <c r="E253" s="57">
        <v>0</v>
      </c>
      <c r="F253" s="57">
        <v>0</v>
      </c>
      <c r="G253" s="58">
        <v>0</v>
      </c>
      <c r="H253" s="57">
        <v>0</v>
      </c>
      <c r="I253" s="57">
        <v>0</v>
      </c>
      <c r="J253" s="57">
        <v>0</v>
      </c>
      <c r="K253" s="58">
        <v>0</v>
      </c>
      <c r="L253" s="57">
        <v>0</v>
      </c>
    </row>
    <row r="254" spans="1:12" x14ac:dyDescent="0.25">
      <c r="A254" s="56">
        <v>44926</v>
      </c>
      <c r="B254" s="56" t="s">
        <v>518</v>
      </c>
      <c r="C254" s="56" t="s">
        <v>519</v>
      </c>
      <c r="D254" s="57">
        <v>0</v>
      </c>
      <c r="E254" s="57">
        <v>0</v>
      </c>
      <c r="F254" s="57">
        <v>0</v>
      </c>
      <c r="G254" s="57">
        <v>0</v>
      </c>
      <c r="H254" s="57">
        <v>0</v>
      </c>
      <c r="I254" s="57">
        <v>0</v>
      </c>
      <c r="J254" s="57">
        <v>0</v>
      </c>
      <c r="K254" s="57">
        <v>0</v>
      </c>
      <c r="L254" s="57">
        <v>0</v>
      </c>
    </row>
    <row r="255" spans="1:12" x14ac:dyDescent="0.25">
      <c r="A255" s="56">
        <v>44926</v>
      </c>
      <c r="B255" s="56" t="s">
        <v>520</v>
      </c>
      <c r="C255" s="56" t="s">
        <v>521</v>
      </c>
      <c r="D255" s="58">
        <v>0</v>
      </c>
      <c r="E255" s="58">
        <v>0</v>
      </c>
      <c r="F255" s="58">
        <v>0</v>
      </c>
      <c r="G255" s="58">
        <v>0</v>
      </c>
      <c r="H255" s="58">
        <v>0</v>
      </c>
      <c r="I255" s="58">
        <v>0</v>
      </c>
      <c r="J255" s="57">
        <v>0</v>
      </c>
      <c r="K255" s="58">
        <v>45000</v>
      </c>
      <c r="L255" s="58">
        <v>0</v>
      </c>
    </row>
    <row r="256" spans="1:12" x14ac:dyDescent="0.25">
      <c r="A256" s="56">
        <v>44926</v>
      </c>
      <c r="B256" s="56" t="s">
        <v>522</v>
      </c>
      <c r="C256" s="56" t="s">
        <v>523</v>
      </c>
      <c r="D256" s="58">
        <v>3583400</v>
      </c>
      <c r="E256" s="57">
        <v>0</v>
      </c>
      <c r="F256" s="58">
        <v>929000</v>
      </c>
      <c r="G256" s="58">
        <v>0</v>
      </c>
      <c r="H256" s="58">
        <v>0</v>
      </c>
      <c r="I256" s="57">
        <v>1200934.58</v>
      </c>
      <c r="J256" s="58">
        <v>70000</v>
      </c>
      <c r="K256" s="57">
        <v>50000</v>
      </c>
      <c r="L256" s="57">
        <v>0</v>
      </c>
    </row>
    <row r="257" spans="1:12" x14ac:dyDescent="0.25">
      <c r="A257" s="56">
        <v>44926</v>
      </c>
      <c r="B257" s="56" t="s">
        <v>524</v>
      </c>
      <c r="C257" s="56" t="s">
        <v>525</v>
      </c>
      <c r="D257" s="57">
        <v>26846</v>
      </c>
      <c r="E257" s="57">
        <v>232595.92</v>
      </c>
      <c r="F257" s="57">
        <v>494540.98</v>
      </c>
      <c r="G257" s="57">
        <v>0</v>
      </c>
      <c r="H257" s="57">
        <v>804105.45</v>
      </c>
      <c r="I257" s="57">
        <v>540109.25</v>
      </c>
      <c r="J257" s="57">
        <v>598384.05000000005</v>
      </c>
      <c r="K257" s="57">
        <v>212161</v>
      </c>
      <c r="L257" s="57">
        <v>1334651.46</v>
      </c>
    </row>
    <row r="258" spans="1:12" x14ac:dyDescent="0.25">
      <c r="A258" s="56">
        <v>44926</v>
      </c>
      <c r="B258" s="56" t="s">
        <v>526</v>
      </c>
      <c r="C258" s="56" t="s">
        <v>527</v>
      </c>
      <c r="D258" s="57">
        <v>0</v>
      </c>
      <c r="E258" s="57">
        <v>0</v>
      </c>
      <c r="F258" s="57">
        <v>30717.8</v>
      </c>
      <c r="G258" s="57">
        <v>0</v>
      </c>
      <c r="H258" s="57">
        <v>0</v>
      </c>
      <c r="I258" s="57">
        <v>0</v>
      </c>
      <c r="J258" s="57">
        <v>0</v>
      </c>
      <c r="K258" s="57">
        <v>0</v>
      </c>
      <c r="L258" s="58">
        <v>87063.5</v>
      </c>
    </row>
    <row r="259" spans="1:12" x14ac:dyDescent="0.25">
      <c r="A259" s="56">
        <v>44926</v>
      </c>
      <c r="B259" s="56" t="s">
        <v>528</v>
      </c>
      <c r="C259" s="56" t="s">
        <v>529</v>
      </c>
      <c r="D259" s="58">
        <v>54454</v>
      </c>
      <c r="E259" s="58">
        <v>0</v>
      </c>
      <c r="F259" s="58">
        <v>54304.25</v>
      </c>
      <c r="G259" s="58">
        <v>0</v>
      </c>
      <c r="H259" s="58">
        <v>382991.5</v>
      </c>
      <c r="I259" s="58">
        <v>600</v>
      </c>
      <c r="J259" s="58">
        <v>0</v>
      </c>
      <c r="K259" s="58">
        <v>0</v>
      </c>
      <c r="L259" s="58">
        <v>6858</v>
      </c>
    </row>
    <row r="260" spans="1:12" x14ac:dyDescent="0.25">
      <c r="A260" s="56">
        <v>44926</v>
      </c>
      <c r="B260" s="56" t="s">
        <v>530</v>
      </c>
      <c r="C260" s="56" t="s">
        <v>531</v>
      </c>
      <c r="D260" s="58">
        <v>4116939.33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58">
        <v>0</v>
      </c>
      <c r="K260" s="58">
        <v>0</v>
      </c>
      <c r="L260" s="58">
        <v>0</v>
      </c>
    </row>
    <row r="261" spans="1:12" x14ac:dyDescent="0.25">
      <c r="A261" s="56">
        <v>44926</v>
      </c>
      <c r="B261" s="56" t="s">
        <v>532</v>
      </c>
      <c r="C261" s="56" t="s">
        <v>533</v>
      </c>
      <c r="D261" s="58">
        <v>0</v>
      </c>
      <c r="E261" s="58">
        <v>0</v>
      </c>
      <c r="F261" s="57">
        <v>0</v>
      </c>
      <c r="G261" s="58">
        <v>0</v>
      </c>
      <c r="H261" s="57">
        <v>93780.800000000003</v>
      </c>
      <c r="I261" s="58">
        <v>50</v>
      </c>
      <c r="J261" s="57">
        <v>21674.400000000001</v>
      </c>
      <c r="K261" s="57">
        <v>0</v>
      </c>
      <c r="L261" s="58">
        <v>0</v>
      </c>
    </row>
    <row r="262" spans="1:12" x14ac:dyDescent="0.25">
      <c r="A262" s="56">
        <v>44926</v>
      </c>
      <c r="B262" s="56" t="s">
        <v>534</v>
      </c>
      <c r="C262" s="56" t="s">
        <v>535</v>
      </c>
      <c r="D262" s="57">
        <v>0</v>
      </c>
      <c r="E262" s="57">
        <v>0</v>
      </c>
      <c r="F262" s="57">
        <v>0</v>
      </c>
      <c r="G262" s="57">
        <v>0</v>
      </c>
      <c r="H262" s="57">
        <v>0</v>
      </c>
      <c r="I262" s="57">
        <v>0</v>
      </c>
      <c r="J262" s="57">
        <v>0</v>
      </c>
      <c r="K262" s="57">
        <v>0</v>
      </c>
      <c r="L262" s="58">
        <v>0</v>
      </c>
    </row>
    <row r="263" spans="1:12" x14ac:dyDescent="0.25">
      <c r="A263" s="56">
        <v>44926</v>
      </c>
      <c r="B263" s="56" t="s">
        <v>536</v>
      </c>
      <c r="C263" s="56" t="s">
        <v>537</v>
      </c>
      <c r="D263" s="57">
        <v>0</v>
      </c>
      <c r="E263" s="57">
        <v>3237</v>
      </c>
      <c r="F263" s="57">
        <v>0</v>
      </c>
      <c r="G263" s="57">
        <v>0</v>
      </c>
      <c r="H263" s="57">
        <v>0</v>
      </c>
      <c r="I263" s="57">
        <v>6943</v>
      </c>
      <c r="J263" s="57">
        <v>0</v>
      </c>
      <c r="K263" s="57">
        <v>0</v>
      </c>
      <c r="L263" s="57">
        <v>3406</v>
      </c>
    </row>
    <row r="264" spans="1:12" x14ac:dyDescent="0.25">
      <c r="A264" s="56">
        <v>44926</v>
      </c>
      <c r="B264" s="56" t="s">
        <v>538</v>
      </c>
      <c r="C264" s="56" t="s">
        <v>539</v>
      </c>
      <c r="D264" s="57">
        <v>4466677.6399999997</v>
      </c>
      <c r="E264" s="58">
        <v>0</v>
      </c>
      <c r="F264" s="57">
        <v>0</v>
      </c>
      <c r="G264" s="58">
        <v>0</v>
      </c>
      <c r="H264" s="58">
        <v>0</v>
      </c>
      <c r="I264" s="58">
        <v>0</v>
      </c>
      <c r="J264" s="58">
        <v>0</v>
      </c>
      <c r="K264" s="58">
        <v>0</v>
      </c>
      <c r="L264" s="57">
        <v>0</v>
      </c>
    </row>
    <row r="265" spans="1:12" x14ac:dyDescent="0.25">
      <c r="A265" s="56">
        <v>44926</v>
      </c>
      <c r="B265" s="56" t="s">
        <v>540</v>
      </c>
      <c r="C265" s="56" t="s">
        <v>541</v>
      </c>
      <c r="D265" s="57">
        <v>0</v>
      </c>
      <c r="E265" s="58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8">
        <v>0</v>
      </c>
      <c r="L265" s="57">
        <v>0</v>
      </c>
    </row>
    <row r="266" spans="1:12" x14ac:dyDescent="0.25">
      <c r="A266" s="56">
        <v>44926</v>
      </c>
      <c r="B266" s="56" t="s">
        <v>542</v>
      </c>
      <c r="C266" s="56" t="s">
        <v>543</v>
      </c>
      <c r="D266" s="57">
        <v>7738.69</v>
      </c>
      <c r="E266" s="58">
        <v>0</v>
      </c>
      <c r="F266" s="58">
        <v>0</v>
      </c>
      <c r="G266" s="58">
        <v>0</v>
      </c>
      <c r="H266" s="58">
        <v>0</v>
      </c>
      <c r="I266" s="58">
        <v>0</v>
      </c>
      <c r="J266" s="58">
        <v>0</v>
      </c>
      <c r="K266" s="58">
        <v>0</v>
      </c>
      <c r="L266" s="58">
        <v>0</v>
      </c>
    </row>
    <row r="267" spans="1:12" x14ac:dyDescent="0.25">
      <c r="A267" s="56">
        <v>44926</v>
      </c>
      <c r="B267" s="56" t="s">
        <v>544</v>
      </c>
      <c r="C267" s="56" t="s">
        <v>545</v>
      </c>
      <c r="D267" s="57">
        <v>0</v>
      </c>
      <c r="E267" s="58">
        <v>0</v>
      </c>
      <c r="F267" s="58">
        <v>0</v>
      </c>
      <c r="G267" s="57">
        <v>0</v>
      </c>
      <c r="H267" s="57">
        <v>0</v>
      </c>
      <c r="I267" s="57">
        <v>0</v>
      </c>
      <c r="J267" s="57">
        <v>0</v>
      </c>
      <c r="K267" s="57">
        <v>0</v>
      </c>
      <c r="L267" s="58">
        <v>0</v>
      </c>
    </row>
    <row r="268" spans="1:12" x14ac:dyDescent="0.25">
      <c r="A268" s="56">
        <v>44926</v>
      </c>
      <c r="B268" s="56" t="s">
        <v>546</v>
      </c>
      <c r="C268" s="56" t="s">
        <v>547</v>
      </c>
      <c r="D268" s="58">
        <v>0</v>
      </c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</row>
    <row r="269" spans="1:12" x14ac:dyDescent="0.25">
      <c r="A269" s="56">
        <v>44926</v>
      </c>
      <c r="B269" s="56" t="s">
        <v>548</v>
      </c>
      <c r="C269" s="56" t="s">
        <v>549</v>
      </c>
      <c r="D269" s="58">
        <v>127099.8</v>
      </c>
      <c r="E269" s="57">
        <v>20391.38</v>
      </c>
      <c r="F269" s="58">
        <v>0</v>
      </c>
      <c r="G269" s="58">
        <v>0</v>
      </c>
      <c r="H269" s="58">
        <v>0</v>
      </c>
      <c r="I269" s="57">
        <v>0</v>
      </c>
      <c r="J269" s="58">
        <v>3360</v>
      </c>
      <c r="K269" s="58">
        <v>0</v>
      </c>
      <c r="L269" s="57">
        <v>0</v>
      </c>
    </row>
    <row r="270" spans="1:12" x14ac:dyDescent="0.25">
      <c r="A270" s="56">
        <v>44926</v>
      </c>
      <c r="B270" s="56" t="s">
        <v>550</v>
      </c>
      <c r="C270" s="56" t="s">
        <v>551</v>
      </c>
      <c r="D270" s="57">
        <v>0</v>
      </c>
      <c r="E270" s="58">
        <v>0</v>
      </c>
      <c r="F270" s="58">
        <v>0</v>
      </c>
      <c r="G270" s="58">
        <v>0</v>
      </c>
      <c r="H270" s="58">
        <v>0</v>
      </c>
      <c r="I270" s="58">
        <v>0</v>
      </c>
      <c r="J270" s="58">
        <v>0</v>
      </c>
      <c r="K270" s="58">
        <v>0</v>
      </c>
      <c r="L270" s="58">
        <v>0</v>
      </c>
    </row>
    <row r="271" spans="1:12" x14ac:dyDescent="0.25">
      <c r="A271" s="56">
        <v>44926</v>
      </c>
      <c r="B271" s="56" t="s">
        <v>552</v>
      </c>
      <c r="C271" s="56" t="s">
        <v>553</v>
      </c>
      <c r="D271" s="57">
        <v>0</v>
      </c>
      <c r="E271" s="58">
        <v>0</v>
      </c>
      <c r="F271" s="58">
        <v>0</v>
      </c>
      <c r="G271" s="58">
        <v>0</v>
      </c>
      <c r="H271" s="58">
        <v>0</v>
      </c>
      <c r="I271" s="57">
        <v>0</v>
      </c>
      <c r="J271" s="58">
        <v>0</v>
      </c>
      <c r="K271" s="58">
        <v>0</v>
      </c>
      <c r="L271" s="58">
        <v>0</v>
      </c>
    </row>
    <row r="272" spans="1:12" x14ac:dyDescent="0.25">
      <c r="A272" s="56">
        <v>44926</v>
      </c>
      <c r="B272" s="56" t="s">
        <v>554</v>
      </c>
      <c r="C272" s="56" t="s">
        <v>555</v>
      </c>
      <c r="D272" s="57">
        <v>0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</row>
    <row r="273" spans="1:12" x14ac:dyDescent="0.25">
      <c r="A273" s="56">
        <v>44926</v>
      </c>
      <c r="B273" s="56" t="s">
        <v>556</v>
      </c>
      <c r="C273" s="56" t="s">
        <v>557</v>
      </c>
      <c r="D273" s="58">
        <v>596666.67000000004</v>
      </c>
      <c r="E273" s="58">
        <v>80000</v>
      </c>
      <c r="F273" s="58">
        <v>100000</v>
      </c>
      <c r="G273" s="58">
        <v>115000</v>
      </c>
      <c r="H273" s="58">
        <v>0</v>
      </c>
      <c r="I273" s="58">
        <v>375000</v>
      </c>
      <c r="J273" s="58">
        <v>75000</v>
      </c>
      <c r="K273" s="58">
        <v>85000</v>
      </c>
      <c r="L273" s="58">
        <v>75000</v>
      </c>
    </row>
    <row r="274" spans="1:12" x14ac:dyDescent="0.25">
      <c r="A274" s="56">
        <v>44926</v>
      </c>
      <c r="B274" s="56" t="s">
        <v>558</v>
      </c>
      <c r="C274" s="56" t="s">
        <v>559</v>
      </c>
      <c r="D274" s="58">
        <v>7900357.5</v>
      </c>
      <c r="E274" s="58">
        <v>497350</v>
      </c>
      <c r="F274" s="58">
        <v>661726</v>
      </c>
      <c r="G274" s="58">
        <v>1174026</v>
      </c>
      <c r="H274" s="58">
        <v>1231414</v>
      </c>
      <c r="I274" s="58">
        <v>3166903</v>
      </c>
      <c r="J274" s="58">
        <v>807654</v>
      </c>
      <c r="K274" s="58">
        <v>442365</v>
      </c>
      <c r="L274" s="58">
        <v>725000</v>
      </c>
    </row>
    <row r="275" spans="1:12" x14ac:dyDescent="0.25">
      <c r="A275" s="56">
        <v>44926</v>
      </c>
      <c r="B275" s="56" t="s">
        <v>560</v>
      </c>
      <c r="C275" s="56" t="s">
        <v>561</v>
      </c>
      <c r="D275" s="57">
        <v>1077500</v>
      </c>
      <c r="E275" s="57">
        <v>205344</v>
      </c>
      <c r="F275" s="58">
        <v>154865</v>
      </c>
      <c r="G275" s="58">
        <v>158998.5</v>
      </c>
      <c r="H275" s="58">
        <v>151144</v>
      </c>
      <c r="I275" s="58">
        <v>474175</v>
      </c>
      <c r="J275" s="57">
        <v>206027</v>
      </c>
      <c r="K275" s="58">
        <v>269723</v>
      </c>
      <c r="L275" s="57">
        <v>14000</v>
      </c>
    </row>
    <row r="276" spans="1:12" x14ac:dyDescent="0.25">
      <c r="A276" s="56">
        <v>44926</v>
      </c>
      <c r="B276" s="56" t="s">
        <v>562</v>
      </c>
      <c r="C276" s="56" t="s">
        <v>563</v>
      </c>
      <c r="D276" s="58">
        <v>185475.83</v>
      </c>
      <c r="E276" s="58">
        <v>0</v>
      </c>
      <c r="F276" s="58">
        <v>76000</v>
      </c>
      <c r="G276" s="58">
        <v>0</v>
      </c>
      <c r="H276" s="58">
        <v>0</v>
      </c>
      <c r="I276" s="58">
        <v>0</v>
      </c>
      <c r="J276" s="58">
        <v>0</v>
      </c>
      <c r="K276" s="58">
        <v>54000</v>
      </c>
      <c r="L276" s="58">
        <v>102500</v>
      </c>
    </row>
    <row r="277" spans="1:12" x14ac:dyDescent="0.25">
      <c r="A277" s="56">
        <v>44926</v>
      </c>
      <c r="B277" s="56" t="s">
        <v>564</v>
      </c>
      <c r="C277" s="56" t="s">
        <v>565</v>
      </c>
      <c r="D277" s="58">
        <v>6875001.0099999998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58">
        <v>0</v>
      </c>
    </row>
    <row r="278" spans="1:12" x14ac:dyDescent="0.25">
      <c r="A278" s="56">
        <v>44926</v>
      </c>
      <c r="B278" s="56" t="s">
        <v>566</v>
      </c>
      <c r="C278" s="56" t="s">
        <v>567</v>
      </c>
      <c r="D278" s="58">
        <v>0</v>
      </c>
      <c r="E278" s="58">
        <v>1128100</v>
      </c>
      <c r="F278" s="58">
        <v>1900200</v>
      </c>
      <c r="G278" s="58">
        <v>2320500</v>
      </c>
      <c r="H278" s="58">
        <v>2508700</v>
      </c>
      <c r="I278" s="58">
        <v>3355500</v>
      </c>
      <c r="J278" s="58">
        <v>1477800</v>
      </c>
      <c r="K278" s="58">
        <v>790200</v>
      </c>
      <c r="L278" s="58">
        <v>1042600</v>
      </c>
    </row>
    <row r="279" spans="1:12" x14ac:dyDescent="0.25">
      <c r="A279" s="56">
        <v>44926</v>
      </c>
      <c r="B279" s="56" t="s">
        <v>568</v>
      </c>
      <c r="C279" s="56" t="s">
        <v>569</v>
      </c>
      <c r="D279" s="57">
        <v>0</v>
      </c>
      <c r="E279" s="57">
        <v>0</v>
      </c>
      <c r="F279" s="57">
        <v>0</v>
      </c>
      <c r="G279" s="57">
        <v>0</v>
      </c>
      <c r="H279" s="57">
        <v>42175</v>
      </c>
      <c r="I279" s="57">
        <v>0</v>
      </c>
      <c r="J279" s="57">
        <v>0</v>
      </c>
      <c r="K279" s="57">
        <v>0</v>
      </c>
      <c r="L279" s="57">
        <v>0</v>
      </c>
    </row>
    <row r="280" spans="1:12" x14ac:dyDescent="0.25">
      <c r="A280" s="56">
        <v>44926</v>
      </c>
      <c r="B280" s="56" t="s">
        <v>570</v>
      </c>
      <c r="C280" s="56" t="s">
        <v>539</v>
      </c>
      <c r="D280" s="57">
        <v>0</v>
      </c>
      <c r="E280" s="57">
        <v>4442</v>
      </c>
      <c r="F280" s="57">
        <v>224136.5</v>
      </c>
      <c r="G280" s="57">
        <v>510120.75</v>
      </c>
      <c r="H280" s="57">
        <v>466865</v>
      </c>
      <c r="I280" s="57">
        <v>2327576.37</v>
      </c>
      <c r="J280" s="57">
        <v>238793.18</v>
      </c>
      <c r="K280" s="57">
        <v>2459.7800000000002</v>
      </c>
      <c r="L280" s="57">
        <v>9350.2000000000007</v>
      </c>
    </row>
    <row r="281" spans="1:12" x14ac:dyDescent="0.25">
      <c r="A281" s="56">
        <v>44926</v>
      </c>
      <c r="B281" s="56" t="s">
        <v>571</v>
      </c>
      <c r="C281" s="56" t="s">
        <v>572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57">
        <v>51020</v>
      </c>
    </row>
    <row r="282" spans="1:12" x14ac:dyDescent="0.25">
      <c r="A282" s="56">
        <v>44926</v>
      </c>
      <c r="B282" s="56" t="s">
        <v>573</v>
      </c>
      <c r="C282" s="56" t="s">
        <v>574</v>
      </c>
      <c r="D282" s="57">
        <v>0</v>
      </c>
      <c r="E282" s="58">
        <v>0</v>
      </c>
      <c r="F282" s="57">
        <v>0</v>
      </c>
      <c r="G282" s="58">
        <v>0</v>
      </c>
      <c r="H282" s="58">
        <v>0</v>
      </c>
      <c r="I282" s="57">
        <v>0</v>
      </c>
      <c r="J282" s="58">
        <v>0</v>
      </c>
      <c r="K282" s="57">
        <v>0</v>
      </c>
      <c r="L282" s="57">
        <v>34930</v>
      </c>
    </row>
    <row r="283" spans="1:12" x14ac:dyDescent="0.25">
      <c r="A283" s="56">
        <v>44926</v>
      </c>
      <c r="B283" s="56" t="s">
        <v>575</v>
      </c>
      <c r="C283" s="56" t="s">
        <v>576</v>
      </c>
      <c r="D283" s="57">
        <v>0</v>
      </c>
      <c r="E283" s="58">
        <v>0</v>
      </c>
      <c r="F283" s="58">
        <v>0</v>
      </c>
      <c r="G283" s="58">
        <v>0</v>
      </c>
      <c r="H283" s="58">
        <v>0</v>
      </c>
      <c r="I283" s="58">
        <v>0</v>
      </c>
      <c r="J283" s="58">
        <v>0</v>
      </c>
      <c r="K283" s="58">
        <v>0</v>
      </c>
      <c r="L283" s="58">
        <v>0</v>
      </c>
    </row>
    <row r="284" spans="1:12" x14ac:dyDescent="0.25">
      <c r="A284" s="56">
        <v>44926</v>
      </c>
      <c r="B284" s="56" t="s">
        <v>577</v>
      </c>
      <c r="C284" s="56" t="s">
        <v>578</v>
      </c>
      <c r="D284" s="58">
        <v>0</v>
      </c>
      <c r="E284" s="57">
        <v>0</v>
      </c>
      <c r="F284" s="57">
        <v>0</v>
      </c>
      <c r="G284" s="57">
        <v>0</v>
      </c>
      <c r="H284" s="57">
        <v>56645</v>
      </c>
      <c r="I284" s="57">
        <v>0</v>
      </c>
      <c r="J284" s="57">
        <v>0</v>
      </c>
      <c r="K284" s="57">
        <v>0</v>
      </c>
      <c r="L284" s="57">
        <v>0</v>
      </c>
    </row>
    <row r="285" spans="1:12" x14ac:dyDescent="0.25">
      <c r="A285" s="56">
        <v>44926</v>
      </c>
      <c r="B285" s="56" t="s">
        <v>579</v>
      </c>
      <c r="C285" s="56" t="s">
        <v>580</v>
      </c>
      <c r="D285" s="57">
        <v>0</v>
      </c>
      <c r="E285" s="58">
        <v>0</v>
      </c>
      <c r="F285" s="58">
        <v>0</v>
      </c>
      <c r="G285" s="58">
        <v>0</v>
      </c>
      <c r="H285" s="57">
        <v>3500</v>
      </c>
      <c r="I285" s="58">
        <v>0</v>
      </c>
      <c r="J285" s="58">
        <v>0</v>
      </c>
      <c r="K285" s="58">
        <v>0</v>
      </c>
      <c r="L285" s="58">
        <v>0</v>
      </c>
    </row>
    <row r="286" spans="1:12" x14ac:dyDescent="0.25">
      <c r="A286" s="56">
        <v>44926</v>
      </c>
      <c r="B286" s="56" t="s">
        <v>581</v>
      </c>
      <c r="C286" s="56" t="s">
        <v>582</v>
      </c>
      <c r="D286" s="58">
        <v>0</v>
      </c>
      <c r="E286" s="57">
        <v>135500</v>
      </c>
      <c r="F286" s="57">
        <v>0</v>
      </c>
      <c r="G286" s="57">
        <v>0</v>
      </c>
      <c r="H286" s="57">
        <v>0</v>
      </c>
      <c r="I286" s="57">
        <v>0</v>
      </c>
      <c r="J286" s="57">
        <v>0</v>
      </c>
      <c r="K286" s="57">
        <v>0</v>
      </c>
      <c r="L286" s="57">
        <v>0</v>
      </c>
    </row>
    <row r="287" spans="1:12" x14ac:dyDescent="0.25">
      <c r="A287" s="56">
        <v>44926</v>
      </c>
      <c r="B287" s="56" t="s">
        <v>583</v>
      </c>
      <c r="C287" s="56" t="s">
        <v>584</v>
      </c>
      <c r="D287" s="58">
        <v>0</v>
      </c>
      <c r="E287" s="58">
        <v>4357377.6900000004</v>
      </c>
      <c r="F287" s="58">
        <v>2399936.94</v>
      </c>
      <c r="G287" s="58">
        <v>1072541.6399999999</v>
      </c>
      <c r="H287" s="58">
        <v>1215954.19</v>
      </c>
      <c r="I287" s="58">
        <v>3953958.99</v>
      </c>
      <c r="J287" s="58">
        <v>46702.6</v>
      </c>
      <c r="K287" s="58">
        <v>855712.2</v>
      </c>
      <c r="L287" s="58">
        <v>0</v>
      </c>
    </row>
    <row r="288" spans="1:12" x14ac:dyDescent="0.25">
      <c r="A288" s="56">
        <v>44926</v>
      </c>
      <c r="B288" s="56" t="s">
        <v>585</v>
      </c>
      <c r="C288" s="56" t="s">
        <v>586</v>
      </c>
      <c r="D288" s="58">
        <v>0</v>
      </c>
      <c r="E288" s="58">
        <v>0</v>
      </c>
      <c r="F288" s="57">
        <v>0</v>
      </c>
      <c r="G288" s="58">
        <v>0</v>
      </c>
      <c r="H288" s="58">
        <v>0</v>
      </c>
      <c r="I288" s="58">
        <v>0</v>
      </c>
      <c r="J288" s="58">
        <v>0</v>
      </c>
      <c r="K288" s="58">
        <v>0</v>
      </c>
      <c r="L288" s="57">
        <v>0</v>
      </c>
    </row>
    <row r="289" spans="1:12" x14ac:dyDescent="0.25">
      <c r="A289" s="56">
        <v>44926</v>
      </c>
      <c r="B289" s="56" t="s">
        <v>587</v>
      </c>
      <c r="C289" s="56" t="s">
        <v>588</v>
      </c>
      <c r="D289" s="58">
        <v>1424482.3</v>
      </c>
      <c r="E289" s="58">
        <v>0</v>
      </c>
      <c r="F289" s="58">
        <v>0</v>
      </c>
      <c r="G289" s="58">
        <v>19040</v>
      </c>
      <c r="H289" s="58">
        <v>0</v>
      </c>
      <c r="I289" s="58">
        <v>1382429.69</v>
      </c>
      <c r="J289" s="58">
        <v>0</v>
      </c>
      <c r="K289" s="58">
        <v>0</v>
      </c>
      <c r="L289" s="58">
        <v>0</v>
      </c>
    </row>
    <row r="290" spans="1:12" x14ac:dyDescent="0.25">
      <c r="A290" s="56">
        <v>44926</v>
      </c>
      <c r="B290" s="56" t="s">
        <v>589</v>
      </c>
      <c r="C290" s="56" t="s">
        <v>590</v>
      </c>
      <c r="D290" s="58">
        <v>0</v>
      </c>
      <c r="E290" s="58">
        <v>0</v>
      </c>
      <c r="F290" s="57">
        <v>0</v>
      </c>
      <c r="G290" s="58">
        <v>0</v>
      </c>
      <c r="H290" s="57">
        <v>0</v>
      </c>
      <c r="I290" s="58">
        <v>0</v>
      </c>
      <c r="J290" s="58">
        <v>0</v>
      </c>
      <c r="K290" s="58">
        <v>0</v>
      </c>
      <c r="L290" s="58">
        <v>7560047.71</v>
      </c>
    </row>
    <row r="291" spans="1:12" x14ac:dyDescent="0.25">
      <c r="A291" s="56">
        <v>44926</v>
      </c>
      <c r="B291" s="56" t="s">
        <v>591</v>
      </c>
      <c r="C291" s="56" t="s">
        <v>592</v>
      </c>
      <c r="D291" s="58">
        <v>0</v>
      </c>
      <c r="E291" s="58">
        <v>0</v>
      </c>
      <c r="F291" s="57">
        <v>0</v>
      </c>
      <c r="G291" s="57">
        <v>0</v>
      </c>
      <c r="H291" s="57">
        <v>0</v>
      </c>
      <c r="I291" s="58">
        <v>2113624.4700000002</v>
      </c>
      <c r="J291" s="57">
        <v>0</v>
      </c>
      <c r="K291" s="58">
        <v>0</v>
      </c>
      <c r="L291" s="58">
        <v>0</v>
      </c>
    </row>
    <row r="292" spans="1:12" x14ac:dyDescent="0.25">
      <c r="A292" s="56">
        <v>44926</v>
      </c>
      <c r="B292" s="56" t="s">
        <v>593</v>
      </c>
      <c r="C292" s="56" t="s">
        <v>594</v>
      </c>
      <c r="D292" s="58">
        <v>0</v>
      </c>
      <c r="E292" s="57">
        <v>0</v>
      </c>
      <c r="F292" s="58">
        <v>0</v>
      </c>
      <c r="G292" s="58">
        <v>0</v>
      </c>
      <c r="H292" s="58">
        <v>0</v>
      </c>
      <c r="I292" s="58">
        <v>0</v>
      </c>
      <c r="J292" s="58">
        <v>0</v>
      </c>
      <c r="K292" s="58">
        <v>8000</v>
      </c>
      <c r="L292" s="58">
        <v>0</v>
      </c>
    </row>
    <row r="293" spans="1:12" x14ac:dyDescent="0.25">
      <c r="A293" s="56">
        <v>44926</v>
      </c>
      <c r="B293" s="56" t="s">
        <v>595</v>
      </c>
      <c r="C293" s="56" t="s">
        <v>596</v>
      </c>
      <c r="D293" s="57">
        <v>879206.34</v>
      </c>
      <c r="E293" s="57">
        <v>153112.59</v>
      </c>
      <c r="F293" s="57">
        <v>6686.18</v>
      </c>
      <c r="G293" s="57">
        <v>539520</v>
      </c>
      <c r="H293" s="57">
        <v>42427.46</v>
      </c>
      <c r="I293" s="57">
        <v>2225279.52</v>
      </c>
      <c r="J293" s="57">
        <v>2239665.39</v>
      </c>
      <c r="K293" s="57">
        <v>68465</v>
      </c>
      <c r="L293" s="57">
        <v>410602.86</v>
      </c>
    </row>
    <row r="294" spans="1:12" x14ac:dyDescent="0.25">
      <c r="A294" s="56">
        <v>44926</v>
      </c>
      <c r="B294" s="56" t="s">
        <v>597</v>
      </c>
      <c r="C294" s="56" t="s">
        <v>598</v>
      </c>
      <c r="D294" s="58">
        <v>13000</v>
      </c>
      <c r="E294" s="58">
        <v>0</v>
      </c>
      <c r="F294" s="58">
        <v>0</v>
      </c>
      <c r="G294" s="58">
        <v>39903</v>
      </c>
      <c r="H294" s="58">
        <v>82385</v>
      </c>
      <c r="I294" s="58">
        <v>0</v>
      </c>
      <c r="J294" s="58">
        <v>0</v>
      </c>
      <c r="K294" s="58">
        <v>99956</v>
      </c>
      <c r="L294" s="58">
        <v>0</v>
      </c>
    </row>
    <row r="295" spans="1:12" x14ac:dyDescent="0.25">
      <c r="A295" s="56">
        <v>44926</v>
      </c>
      <c r="B295" s="56" t="s">
        <v>599</v>
      </c>
      <c r="C295" s="56" t="s">
        <v>600</v>
      </c>
      <c r="D295" s="57">
        <v>0</v>
      </c>
      <c r="E295" s="58">
        <v>9220.66</v>
      </c>
      <c r="F295" s="57">
        <v>18815.55</v>
      </c>
      <c r="G295" s="57">
        <v>26404.240000000002</v>
      </c>
      <c r="H295" s="58">
        <v>20425.330000000002</v>
      </c>
      <c r="I295" s="57">
        <v>138957.39000000001</v>
      </c>
      <c r="J295" s="58">
        <v>18760.53</v>
      </c>
      <c r="K295" s="57">
        <v>39842.69</v>
      </c>
      <c r="L295" s="58">
        <v>45922.53</v>
      </c>
    </row>
    <row r="296" spans="1:12" x14ac:dyDescent="0.25">
      <c r="A296" s="56">
        <v>44926</v>
      </c>
      <c r="B296" s="56" t="s">
        <v>601</v>
      </c>
      <c r="C296" s="56" t="s">
        <v>602</v>
      </c>
      <c r="D296" s="58">
        <v>0.9</v>
      </c>
      <c r="E296" s="58">
        <v>0</v>
      </c>
      <c r="F296" s="58">
        <v>0</v>
      </c>
      <c r="G296" s="58">
        <v>0</v>
      </c>
      <c r="H296" s="58">
        <v>0</v>
      </c>
      <c r="I296" s="58">
        <v>0</v>
      </c>
      <c r="J296" s="58">
        <v>0</v>
      </c>
      <c r="K296" s="58">
        <v>0</v>
      </c>
      <c r="L296" s="57">
        <v>3262</v>
      </c>
    </row>
    <row r="297" spans="1:12" x14ac:dyDescent="0.25">
      <c r="A297" s="56">
        <v>44926</v>
      </c>
      <c r="B297" s="56" t="s">
        <v>603</v>
      </c>
      <c r="C297" s="56" t="s">
        <v>604</v>
      </c>
      <c r="D297" s="57">
        <v>0</v>
      </c>
      <c r="E297" s="58">
        <v>0</v>
      </c>
      <c r="F297" s="58">
        <v>0</v>
      </c>
      <c r="G297" s="58">
        <v>0</v>
      </c>
      <c r="H297" s="58">
        <v>0</v>
      </c>
      <c r="I297" s="57">
        <v>0</v>
      </c>
      <c r="J297" s="58">
        <v>0</v>
      </c>
      <c r="K297" s="58">
        <v>0</v>
      </c>
      <c r="L297" s="58">
        <v>0</v>
      </c>
    </row>
    <row r="298" spans="1:12" x14ac:dyDescent="0.25">
      <c r="A298" s="56">
        <v>44926</v>
      </c>
      <c r="B298" s="56" t="s">
        <v>605</v>
      </c>
      <c r="C298" s="56" t="s">
        <v>606</v>
      </c>
      <c r="D298" s="58">
        <v>2650</v>
      </c>
      <c r="E298" s="58">
        <v>0</v>
      </c>
      <c r="F298" s="57">
        <v>24040</v>
      </c>
      <c r="G298" s="58">
        <v>0</v>
      </c>
      <c r="H298" s="58">
        <v>0</v>
      </c>
      <c r="I298" s="58">
        <v>0</v>
      </c>
      <c r="J298" s="58">
        <v>20633</v>
      </c>
      <c r="K298" s="58">
        <v>0</v>
      </c>
      <c r="L298" s="58">
        <v>18462</v>
      </c>
    </row>
    <row r="299" spans="1:12" x14ac:dyDescent="0.25">
      <c r="A299" s="56">
        <v>44926</v>
      </c>
      <c r="B299" s="56" t="s">
        <v>607</v>
      </c>
      <c r="C299" s="56" t="s">
        <v>608</v>
      </c>
      <c r="D299" s="57">
        <v>0</v>
      </c>
      <c r="E299" s="57">
        <v>0</v>
      </c>
      <c r="F299" s="57">
        <v>0</v>
      </c>
      <c r="G299" s="57">
        <v>0</v>
      </c>
      <c r="H299" s="57">
        <v>0</v>
      </c>
      <c r="I299" s="57">
        <v>742992.18</v>
      </c>
      <c r="J299" s="57">
        <v>0</v>
      </c>
      <c r="K299" s="57">
        <v>0</v>
      </c>
      <c r="L299" s="57">
        <v>0</v>
      </c>
    </row>
    <row r="300" spans="1:12" x14ac:dyDescent="0.25">
      <c r="A300" s="56">
        <v>44926</v>
      </c>
      <c r="B300" s="56" t="s">
        <v>609</v>
      </c>
      <c r="C300" s="56" t="s">
        <v>610</v>
      </c>
      <c r="D300" s="57">
        <v>527000</v>
      </c>
      <c r="E300" s="58">
        <v>0</v>
      </c>
      <c r="F300" s="58">
        <v>908450</v>
      </c>
      <c r="G300" s="57">
        <v>0</v>
      </c>
      <c r="H300" s="57">
        <v>649500</v>
      </c>
      <c r="I300" s="58">
        <v>124900</v>
      </c>
      <c r="J300" s="58">
        <v>0</v>
      </c>
      <c r="K300" s="57">
        <v>0</v>
      </c>
      <c r="L300" s="58">
        <v>492800</v>
      </c>
    </row>
    <row r="301" spans="1:12" x14ac:dyDescent="0.25">
      <c r="A301" s="56">
        <v>44926</v>
      </c>
      <c r="B301" s="56" t="s">
        <v>611</v>
      </c>
      <c r="C301" s="56" t="s">
        <v>612</v>
      </c>
      <c r="D301" s="58">
        <v>1622893.24</v>
      </c>
      <c r="E301" s="57">
        <v>435268.01</v>
      </c>
      <c r="F301" s="57">
        <v>1554080.42</v>
      </c>
      <c r="G301" s="57">
        <v>1447413.8</v>
      </c>
      <c r="H301" s="57">
        <v>0</v>
      </c>
      <c r="I301" s="57">
        <v>2359443.75</v>
      </c>
      <c r="J301" s="57">
        <v>430296.11</v>
      </c>
      <c r="K301" s="57">
        <v>1079842.04</v>
      </c>
      <c r="L301" s="57">
        <v>733950.55</v>
      </c>
    </row>
    <row r="302" spans="1:12" x14ac:dyDescent="0.25">
      <c r="A302" s="56">
        <v>44926</v>
      </c>
      <c r="B302" s="56" t="s">
        <v>613</v>
      </c>
      <c r="C302" s="56" t="s">
        <v>614</v>
      </c>
      <c r="D302" s="57">
        <v>10998902.5</v>
      </c>
      <c r="E302" s="58">
        <v>4292278.67</v>
      </c>
      <c r="F302" s="57">
        <v>3795588.2</v>
      </c>
      <c r="G302" s="57">
        <v>3536952</v>
      </c>
      <c r="H302" s="57">
        <v>0</v>
      </c>
      <c r="I302" s="57">
        <v>5219955</v>
      </c>
      <c r="J302" s="57">
        <v>3544682</v>
      </c>
      <c r="K302" s="57">
        <v>1512921</v>
      </c>
      <c r="L302" s="57">
        <v>1442114.05</v>
      </c>
    </row>
    <row r="303" spans="1:12" x14ac:dyDescent="0.25">
      <c r="A303" s="56">
        <v>44926</v>
      </c>
      <c r="B303" s="56" t="s">
        <v>615</v>
      </c>
      <c r="C303" s="56" t="s">
        <v>616</v>
      </c>
      <c r="D303" s="58">
        <v>4675693.34</v>
      </c>
      <c r="E303" s="58">
        <v>884312.22</v>
      </c>
      <c r="F303" s="58">
        <v>792863.5</v>
      </c>
      <c r="G303" s="58">
        <v>0</v>
      </c>
      <c r="H303" s="58">
        <v>0</v>
      </c>
      <c r="I303" s="58">
        <v>1765000</v>
      </c>
      <c r="J303" s="58">
        <v>0</v>
      </c>
      <c r="K303" s="58">
        <v>807875</v>
      </c>
      <c r="L303" s="58">
        <v>0</v>
      </c>
    </row>
    <row r="304" spans="1:12" x14ac:dyDescent="0.25">
      <c r="A304" s="56">
        <v>44926</v>
      </c>
      <c r="B304" s="56" t="s">
        <v>617</v>
      </c>
      <c r="C304" s="56" t="s">
        <v>618</v>
      </c>
      <c r="D304" s="57">
        <v>832274.87</v>
      </c>
      <c r="E304" s="57">
        <v>0</v>
      </c>
      <c r="F304" s="57">
        <v>0</v>
      </c>
      <c r="G304" s="57">
        <v>0</v>
      </c>
      <c r="H304" s="57">
        <v>0</v>
      </c>
      <c r="I304" s="57">
        <v>0</v>
      </c>
      <c r="J304" s="57">
        <v>0</v>
      </c>
      <c r="K304" s="57">
        <v>0</v>
      </c>
      <c r="L304" s="57">
        <v>0</v>
      </c>
    </row>
    <row r="305" spans="1:12" x14ac:dyDescent="0.25">
      <c r="A305" s="56">
        <v>44926</v>
      </c>
      <c r="B305" s="56" t="s">
        <v>619</v>
      </c>
      <c r="C305" s="56" t="s">
        <v>620</v>
      </c>
      <c r="D305" s="58">
        <v>4810203.3600000003</v>
      </c>
      <c r="E305" s="58">
        <v>0</v>
      </c>
      <c r="F305" s="58">
        <v>0</v>
      </c>
      <c r="G305" s="58">
        <v>0</v>
      </c>
      <c r="H305" s="58">
        <v>0</v>
      </c>
      <c r="I305" s="57">
        <v>0</v>
      </c>
      <c r="J305" s="58">
        <v>0</v>
      </c>
      <c r="K305" s="58">
        <v>0</v>
      </c>
      <c r="L305" s="58">
        <v>0</v>
      </c>
    </row>
    <row r="306" spans="1:12" x14ac:dyDescent="0.25">
      <c r="A306" s="56">
        <v>44926</v>
      </c>
      <c r="B306" s="56" t="s">
        <v>621</v>
      </c>
      <c r="C306" s="56" t="s">
        <v>622</v>
      </c>
      <c r="D306" s="57">
        <v>997461</v>
      </c>
      <c r="E306" s="58">
        <v>79116</v>
      </c>
      <c r="F306" s="57">
        <v>112116.8</v>
      </c>
      <c r="G306" s="58">
        <v>554751.52</v>
      </c>
      <c r="H306" s="58">
        <v>754217</v>
      </c>
      <c r="I306" s="57">
        <v>3547320.99</v>
      </c>
      <c r="J306" s="58">
        <v>357369.48</v>
      </c>
      <c r="K306" s="58">
        <v>127114</v>
      </c>
      <c r="L306" s="58">
        <v>0</v>
      </c>
    </row>
    <row r="307" spans="1:12" x14ac:dyDescent="0.25">
      <c r="A307" s="56">
        <v>44926</v>
      </c>
      <c r="B307" s="56" t="s">
        <v>623</v>
      </c>
      <c r="C307" s="56" t="s">
        <v>624</v>
      </c>
      <c r="D307" s="57">
        <v>1659393</v>
      </c>
      <c r="E307" s="57">
        <v>104211.04</v>
      </c>
      <c r="F307" s="57">
        <v>1183207</v>
      </c>
      <c r="G307" s="57">
        <v>1030303</v>
      </c>
      <c r="H307" s="57">
        <v>1799113</v>
      </c>
      <c r="I307" s="57">
        <v>4295442</v>
      </c>
      <c r="J307" s="57">
        <v>681861.24</v>
      </c>
      <c r="K307" s="57">
        <v>199226</v>
      </c>
      <c r="L307" s="57">
        <v>0</v>
      </c>
    </row>
    <row r="308" spans="1:12" x14ac:dyDescent="0.25">
      <c r="A308" s="56">
        <v>44926</v>
      </c>
      <c r="B308" s="56" t="s">
        <v>625</v>
      </c>
      <c r="C308" s="56" t="s">
        <v>626</v>
      </c>
      <c r="D308" s="57">
        <v>1063320.3</v>
      </c>
      <c r="E308" s="57">
        <v>0</v>
      </c>
      <c r="F308" s="57">
        <v>670127</v>
      </c>
      <c r="G308" s="57">
        <v>454158</v>
      </c>
      <c r="H308" s="57">
        <v>121313</v>
      </c>
      <c r="I308" s="57">
        <v>4864115</v>
      </c>
      <c r="J308" s="57">
        <v>430528.24</v>
      </c>
      <c r="K308" s="57">
        <v>303977</v>
      </c>
      <c r="L308" s="57">
        <v>0</v>
      </c>
    </row>
    <row r="309" spans="1:12" x14ac:dyDescent="0.25">
      <c r="A309" s="56">
        <v>44926</v>
      </c>
      <c r="B309" s="56" t="s">
        <v>627</v>
      </c>
      <c r="C309" s="56" t="s">
        <v>628</v>
      </c>
      <c r="D309" s="57">
        <v>0</v>
      </c>
      <c r="E309" s="58">
        <v>0</v>
      </c>
      <c r="F309" s="57">
        <v>0</v>
      </c>
      <c r="G309" s="58">
        <v>0</v>
      </c>
      <c r="H309" s="58">
        <v>0</v>
      </c>
      <c r="I309" s="58">
        <v>0</v>
      </c>
      <c r="J309" s="57">
        <v>0</v>
      </c>
      <c r="K309" s="58">
        <v>0</v>
      </c>
      <c r="L309" s="57">
        <v>0</v>
      </c>
    </row>
    <row r="310" spans="1:12" x14ac:dyDescent="0.25">
      <c r="A310" s="56">
        <v>44926</v>
      </c>
      <c r="B310" s="56" t="s">
        <v>629</v>
      </c>
      <c r="C310" s="56" t="s">
        <v>630</v>
      </c>
      <c r="D310" s="58">
        <v>675004</v>
      </c>
      <c r="E310" s="58">
        <v>0</v>
      </c>
      <c r="F310" s="58">
        <v>0</v>
      </c>
      <c r="G310" s="58">
        <v>0</v>
      </c>
      <c r="H310" s="58">
        <v>0</v>
      </c>
      <c r="I310" s="58">
        <v>0</v>
      </c>
      <c r="J310" s="58">
        <v>0</v>
      </c>
      <c r="K310" s="58">
        <v>0</v>
      </c>
      <c r="L310" s="58">
        <v>0</v>
      </c>
    </row>
    <row r="311" spans="1:12" x14ac:dyDescent="0.25">
      <c r="A311" s="56">
        <v>44926</v>
      </c>
      <c r="B311" s="56" t="s">
        <v>631</v>
      </c>
      <c r="C311" s="56" t="s">
        <v>632</v>
      </c>
      <c r="D311" s="57">
        <v>1637831</v>
      </c>
      <c r="E311" s="58">
        <v>0</v>
      </c>
      <c r="F311" s="58">
        <v>409466.42</v>
      </c>
      <c r="G311" s="58">
        <v>646311</v>
      </c>
      <c r="H311" s="58">
        <v>457972</v>
      </c>
      <c r="I311" s="58">
        <v>1217702</v>
      </c>
      <c r="J311" s="58">
        <v>169549</v>
      </c>
      <c r="K311" s="58">
        <v>686913.65</v>
      </c>
      <c r="L311" s="58">
        <v>0</v>
      </c>
    </row>
    <row r="312" spans="1:12" x14ac:dyDescent="0.25">
      <c r="A312" s="56">
        <v>44926</v>
      </c>
      <c r="B312" s="56" t="s">
        <v>633</v>
      </c>
      <c r="C312" s="56" t="s">
        <v>634</v>
      </c>
      <c r="D312" s="57">
        <v>454048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</row>
    <row r="313" spans="1:12" x14ac:dyDescent="0.25">
      <c r="A313" s="56">
        <v>44926</v>
      </c>
      <c r="B313" s="56" t="s">
        <v>635</v>
      </c>
      <c r="C313" s="56" t="s">
        <v>636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</row>
    <row r="314" spans="1:12" x14ac:dyDescent="0.25">
      <c r="A314" s="56">
        <v>44926</v>
      </c>
      <c r="B314" s="56" t="s">
        <v>637</v>
      </c>
      <c r="C314" s="56" t="s">
        <v>638</v>
      </c>
      <c r="D314" s="57">
        <v>0</v>
      </c>
      <c r="E314" s="57">
        <v>0</v>
      </c>
      <c r="F314" s="57">
        <v>0</v>
      </c>
      <c r="G314" s="57">
        <v>0</v>
      </c>
      <c r="H314" s="57">
        <v>0</v>
      </c>
      <c r="I314" s="57">
        <v>0</v>
      </c>
      <c r="J314" s="57">
        <v>0</v>
      </c>
      <c r="K314" s="57">
        <v>0</v>
      </c>
      <c r="L314" s="57">
        <v>0</v>
      </c>
    </row>
    <row r="315" spans="1:12" x14ac:dyDescent="0.25">
      <c r="A315" s="56">
        <v>44926</v>
      </c>
      <c r="B315" s="56" t="s">
        <v>639</v>
      </c>
      <c r="C315" s="56" t="s">
        <v>640</v>
      </c>
      <c r="D315" s="57">
        <v>0</v>
      </c>
      <c r="E315" s="58">
        <v>0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  <c r="K315" s="57">
        <v>0</v>
      </c>
      <c r="L315" s="58">
        <v>0</v>
      </c>
    </row>
    <row r="316" spans="1:12" x14ac:dyDescent="0.25">
      <c r="A316" s="56">
        <v>44926</v>
      </c>
      <c r="B316" s="56" t="s">
        <v>641</v>
      </c>
      <c r="C316" s="56" t="s">
        <v>642</v>
      </c>
      <c r="D316" s="58">
        <v>4717484.0599999996</v>
      </c>
      <c r="E316" s="58">
        <v>498735.89</v>
      </c>
      <c r="F316" s="58">
        <v>75411</v>
      </c>
      <c r="G316" s="58">
        <v>0</v>
      </c>
      <c r="H316" s="58">
        <v>0</v>
      </c>
      <c r="I316" s="58">
        <v>0</v>
      </c>
      <c r="J316" s="58">
        <v>0</v>
      </c>
      <c r="K316" s="58">
        <v>0</v>
      </c>
      <c r="L316" s="58">
        <v>0</v>
      </c>
    </row>
    <row r="317" spans="1:12" x14ac:dyDescent="0.25">
      <c r="A317" s="56">
        <v>44926</v>
      </c>
      <c r="B317" s="56" t="s">
        <v>643</v>
      </c>
      <c r="C317" s="56" t="s">
        <v>644</v>
      </c>
      <c r="D317" s="57">
        <v>37869</v>
      </c>
      <c r="E317" s="58">
        <v>341481.52</v>
      </c>
      <c r="F317" s="58">
        <v>0</v>
      </c>
      <c r="G317" s="58">
        <v>0</v>
      </c>
      <c r="H317" s="58">
        <v>0</v>
      </c>
      <c r="I317" s="58">
        <v>0</v>
      </c>
      <c r="J317" s="58">
        <v>0</v>
      </c>
      <c r="K317" s="58">
        <v>0</v>
      </c>
      <c r="L317" s="58">
        <v>0</v>
      </c>
    </row>
    <row r="318" spans="1:12" x14ac:dyDescent="0.25">
      <c r="A318" s="56">
        <v>44926</v>
      </c>
      <c r="B318" s="56" t="s">
        <v>645</v>
      </c>
      <c r="C318" s="56" t="s">
        <v>646</v>
      </c>
      <c r="D318" s="57">
        <v>0</v>
      </c>
      <c r="E318" s="58">
        <v>0</v>
      </c>
      <c r="F318" s="57">
        <v>0</v>
      </c>
      <c r="G318" s="57">
        <v>0</v>
      </c>
      <c r="H318" s="57">
        <v>0</v>
      </c>
      <c r="I318" s="57">
        <v>0</v>
      </c>
      <c r="J318" s="57">
        <v>0</v>
      </c>
      <c r="K318" s="57">
        <v>0</v>
      </c>
      <c r="L318" s="58">
        <v>0</v>
      </c>
    </row>
    <row r="319" spans="1:12" x14ac:dyDescent="0.25">
      <c r="A319" s="56">
        <v>44926</v>
      </c>
      <c r="B319" s="56" t="s">
        <v>647</v>
      </c>
      <c r="C319" s="56" t="s">
        <v>648</v>
      </c>
      <c r="D319" s="57">
        <v>0</v>
      </c>
      <c r="E319" s="58">
        <v>0</v>
      </c>
      <c r="F319" s="58">
        <v>0</v>
      </c>
      <c r="G319" s="58">
        <v>0</v>
      </c>
      <c r="H319" s="58">
        <v>0</v>
      </c>
      <c r="I319" s="58">
        <v>0</v>
      </c>
      <c r="J319" s="58">
        <v>0</v>
      </c>
      <c r="K319" s="58">
        <v>0</v>
      </c>
      <c r="L319" s="58">
        <v>0</v>
      </c>
    </row>
    <row r="320" spans="1:12" x14ac:dyDescent="0.25">
      <c r="A320" s="56">
        <v>44926</v>
      </c>
      <c r="B320" s="56" t="s">
        <v>649</v>
      </c>
      <c r="C320" s="56" t="s">
        <v>650</v>
      </c>
      <c r="D320" s="58">
        <v>221485471.66999999</v>
      </c>
      <c r="E320" s="58">
        <v>12323665.42</v>
      </c>
      <c r="F320" s="58">
        <v>10362873.449999999</v>
      </c>
      <c r="G320" s="58">
        <v>60067791.93</v>
      </c>
      <c r="H320" s="58">
        <v>10932459.810000001</v>
      </c>
      <c r="I320" s="58">
        <v>510840049.36000001</v>
      </c>
      <c r="J320" s="58">
        <v>1294308.57</v>
      </c>
      <c r="K320" s="58">
        <v>34764733.850000001</v>
      </c>
      <c r="L320" s="58">
        <v>32160275.120000001</v>
      </c>
    </row>
    <row r="321" spans="1:12" x14ac:dyDescent="0.25">
      <c r="A321" s="56">
        <v>44926</v>
      </c>
      <c r="B321" s="56" t="s">
        <v>651</v>
      </c>
      <c r="C321" s="56" t="s">
        <v>652</v>
      </c>
      <c r="D321" s="58">
        <v>1009038176.05</v>
      </c>
      <c r="E321" s="58">
        <v>60925417.399999999</v>
      </c>
      <c r="F321" s="58">
        <v>142194465.91999999</v>
      </c>
      <c r="G321" s="58">
        <v>148867011.56</v>
      </c>
      <c r="H321" s="58">
        <v>72219968.590000004</v>
      </c>
      <c r="I321" s="58">
        <v>592521442.89999998</v>
      </c>
      <c r="J321" s="58">
        <v>75952662.920000002</v>
      </c>
      <c r="K321" s="58">
        <v>77970250.489999995</v>
      </c>
      <c r="L321" s="58">
        <v>97747490.579999998</v>
      </c>
    </row>
    <row r="322" spans="1:12" x14ac:dyDescent="0.25">
      <c r="A322" s="56">
        <v>44926</v>
      </c>
      <c r="B322" s="56" t="s">
        <v>653</v>
      </c>
      <c r="C322" s="56" t="s">
        <v>654</v>
      </c>
      <c r="D322" s="58">
        <v>0</v>
      </c>
      <c r="E322" s="58">
        <v>0</v>
      </c>
      <c r="F322" s="58">
        <v>0</v>
      </c>
      <c r="G322" s="58">
        <v>500159.11</v>
      </c>
      <c r="H322" s="58">
        <v>0</v>
      </c>
      <c r="I322" s="58">
        <v>6086631.8700000001</v>
      </c>
      <c r="J322" s="58">
        <v>0</v>
      </c>
      <c r="K322" s="58">
        <v>0</v>
      </c>
      <c r="L322" s="58">
        <v>1060891.1100000001</v>
      </c>
    </row>
    <row r="323" spans="1:12" x14ac:dyDescent="0.25">
      <c r="A323" s="56">
        <v>44926</v>
      </c>
      <c r="B323" s="56" t="s">
        <v>655</v>
      </c>
      <c r="C323" s="56" t="s">
        <v>656</v>
      </c>
      <c r="D323" s="57">
        <v>-16688317.130000001</v>
      </c>
      <c r="E323" s="57">
        <v>-0.9</v>
      </c>
      <c r="F323" s="57">
        <v>2437301.4700000002</v>
      </c>
      <c r="G323" s="58">
        <v>15148</v>
      </c>
      <c r="H323" s="58">
        <v>7344147.3099999996</v>
      </c>
      <c r="I323" s="57">
        <v>-1054305.7</v>
      </c>
      <c r="J323" s="58">
        <v>-2547769.21</v>
      </c>
      <c r="K323" s="58">
        <v>-2764</v>
      </c>
      <c r="L323" s="58">
        <v>-141646.45000000001</v>
      </c>
    </row>
    <row r="324" spans="1:12" x14ac:dyDescent="0.25">
      <c r="A324" s="56">
        <v>44926</v>
      </c>
      <c r="B324" s="56" t="s">
        <v>657</v>
      </c>
      <c r="C324" s="56" t="s">
        <v>658</v>
      </c>
      <c r="D324" s="57">
        <v>454567.66</v>
      </c>
      <c r="E324" s="58">
        <v>467347.18</v>
      </c>
      <c r="F324" s="58">
        <v>393950</v>
      </c>
      <c r="G324" s="58">
        <v>139616.48000000001</v>
      </c>
      <c r="H324" s="58">
        <v>-13470.42</v>
      </c>
      <c r="I324" s="58">
        <v>19231.72</v>
      </c>
      <c r="J324" s="58">
        <v>12198</v>
      </c>
      <c r="K324" s="58">
        <v>8047.36</v>
      </c>
      <c r="L324" s="58">
        <v>260739.48</v>
      </c>
    </row>
    <row r="325" spans="1:12" x14ac:dyDescent="0.25">
      <c r="A325" s="56">
        <v>44926</v>
      </c>
      <c r="B325" s="56" t="s">
        <v>659</v>
      </c>
      <c r="C325" s="56" t="s">
        <v>660</v>
      </c>
      <c r="D325" s="58">
        <v>2651726.8199999998</v>
      </c>
      <c r="E325" s="58">
        <v>0</v>
      </c>
      <c r="F325" s="58">
        <v>270318.89</v>
      </c>
      <c r="G325" s="58">
        <v>6908238.1799999997</v>
      </c>
      <c r="H325" s="58">
        <v>1408157.04</v>
      </c>
      <c r="I325" s="58">
        <v>0</v>
      </c>
      <c r="J325" s="58">
        <v>4284226.7699999996</v>
      </c>
      <c r="K325" s="58">
        <v>0</v>
      </c>
      <c r="L325" s="58">
        <v>0</v>
      </c>
    </row>
    <row r="326" spans="1:12" x14ac:dyDescent="0.25">
      <c r="A326" s="56">
        <v>44926</v>
      </c>
      <c r="B326" s="56" t="s">
        <v>661</v>
      </c>
      <c r="C326" s="56" t="s">
        <v>662</v>
      </c>
      <c r="D326" s="58">
        <v>420158608.42000002</v>
      </c>
      <c r="E326" s="58">
        <v>35202009.340000004</v>
      </c>
      <c r="F326" s="58">
        <v>15887129.34</v>
      </c>
      <c r="G326" s="58">
        <v>19983174.969999999</v>
      </c>
      <c r="H326" s="58">
        <v>56092002.740000002</v>
      </c>
      <c r="I326" s="58">
        <v>112532824.58</v>
      </c>
      <c r="J326" s="58">
        <v>29049802.5</v>
      </c>
      <c r="K326" s="58">
        <v>30359352.370000001</v>
      </c>
      <c r="L326" s="58">
        <v>17265082.100000001</v>
      </c>
    </row>
    <row r="327" spans="1:12" x14ac:dyDescent="0.25">
      <c r="A327" s="56">
        <v>44926</v>
      </c>
      <c r="B327" s="56" t="s">
        <v>663</v>
      </c>
      <c r="C327" s="56" t="s">
        <v>664</v>
      </c>
      <c r="D327" s="57">
        <v>0</v>
      </c>
      <c r="E327" s="57">
        <v>0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</row>
    <row r="328" spans="1:12" x14ac:dyDescent="0.25">
      <c r="A328" s="56">
        <v>44926</v>
      </c>
      <c r="B328" s="56" t="s">
        <v>665</v>
      </c>
      <c r="C328" s="56" t="s">
        <v>666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</row>
    <row r="329" spans="1:12" x14ac:dyDescent="0.25">
      <c r="A329" s="56">
        <v>44926</v>
      </c>
      <c r="B329" s="56" t="s">
        <v>669</v>
      </c>
      <c r="C329" s="56" t="s">
        <v>670</v>
      </c>
      <c r="D329" s="58">
        <v>625</v>
      </c>
      <c r="E329" s="58">
        <v>0</v>
      </c>
      <c r="F329" s="58">
        <v>0</v>
      </c>
      <c r="G329" s="57">
        <v>0</v>
      </c>
      <c r="H329" s="58">
        <v>0</v>
      </c>
      <c r="I329" s="57">
        <v>0</v>
      </c>
      <c r="J329" s="57">
        <v>0</v>
      </c>
      <c r="K329" s="57">
        <v>0</v>
      </c>
      <c r="L329" s="57">
        <v>0</v>
      </c>
    </row>
    <row r="330" spans="1:12" x14ac:dyDescent="0.25">
      <c r="A330" s="56">
        <v>44926</v>
      </c>
      <c r="B330" s="56" t="s">
        <v>671</v>
      </c>
      <c r="C330" s="56" t="s">
        <v>672</v>
      </c>
      <c r="D330" s="57">
        <v>0</v>
      </c>
      <c r="E330" s="57">
        <v>0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v>0</v>
      </c>
    </row>
    <row r="331" spans="1:12" x14ac:dyDescent="0.25">
      <c r="A331" s="56">
        <v>44926</v>
      </c>
      <c r="B331" s="56" t="s">
        <v>673</v>
      </c>
      <c r="C331" s="56" t="s">
        <v>674</v>
      </c>
      <c r="D331" s="57">
        <v>0</v>
      </c>
      <c r="E331" s="57">
        <v>0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</row>
    <row r="332" spans="1:12" x14ac:dyDescent="0.25">
      <c r="A332" s="56">
        <v>44926</v>
      </c>
      <c r="B332" s="56" t="s">
        <v>675</v>
      </c>
      <c r="C332" s="56" t="s">
        <v>676</v>
      </c>
      <c r="D332" s="57">
        <v>0</v>
      </c>
      <c r="E332" s="58">
        <v>0</v>
      </c>
      <c r="F332" s="57">
        <v>0</v>
      </c>
      <c r="G332" s="57">
        <v>0</v>
      </c>
      <c r="H332" s="57">
        <v>0</v>
      </c>
      <c r="I332" s="58">
        <v>0</v>
      </c>
      <c r="J332" s="57">
        <v>0</v>
      </c>
      <c r="K332" s="58">
        <v>0</v>
      </c>
      <c r="L332" s="58">
        <v>0</v>
      </c>
    </row>
    <row r="333" spans="1:12" x14ac:dyDescent="0.25">
      <c r="A333" s="56">
        <v>44926</v>
      </c>
      <c r="B333" s="56" t="s">
        <v>677</v>
      </c>
      <c r="C333" s="56" t="s">
        <v>678</v>
      </c>
      <c r="D333" s="57">
        <v>0</v>
      </c>
      <c r="E333" s="57">
        <v>0</v>
      </c>
      <c r="F333" s="57">
        <v>0</v>
      </c>
      <c r="G333" s="57">
        <v>0</v>
      </c>
      <c r="H333" s="57">
        <v>0</v>
      </c>
      <c r="I333" s="57">
        <v>0</v>
      </c>
      <c r="J333" s="57">
        <v>0</v>
      </c>
      <c r="K333" s="57">
        <v>0</v>
      </c>
      <c r="L333" s="57">
        <v>0</v>
      </c>
    </row>
    <row r="334" spans="1:12" x14ac:dyDescent="0.25">
      <c r="A334" s="56">
        <v>44926</v>
      </c>
      <c r="B334" s="56" t="s">
        <v>679</v>
      </c>
      <c r="C334" s="56" t="s">
        <v>680</v>
      </c>
      <c r="D334" s="58">
        <v>72139.87</v>
      </c>
      <c r="E334" s="58">
        <v>0</v>
      </c>
      <c r="F334" s="58">
        <v>0</v>
      </c>
      <c r="G334" s="58">
        <v>0</v>
      </c>
      <c r="H334" s="58">
        <v>0</v>
      </c>
      <c r="I334" s="58">
        <v>0</v>
      </c>
      <c r="J334" s="58">
        <v>0</v>
      </c>
      <c r="K334" s="58">
        <v>0</v>
      </c>
      <c r="L334" s="58">
        <v>0</v>
      </c>
    </row>
    <row r="335" spans="1:12" x14ac:dyDescent="0.25">
      <c r="A335" s="56">
        <v>44926</v>
      </c>
      <c r="B335" s="56" t="s">
        <v>681</v>
      </c>
      <c r="C335" s="56" t="s">
        <v>682</v>
      </c>
      <c r="D335" s="58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</row>
    <row r="336" spans="1:12" x14ac:dyDescent="0.25">
      <c r="A336" s="56">
        <v>44926</v>
      </c>
      <c r="B336" s="56" t="s">
        <v>683</v>
      </c>
      <c r="C336" s="56" t="s">
        <v>684</v>
      </c>
      <c r="D336" s="58">
        <v>0</v>
      </c>
      <c r="E336" s="58">
        <v>0</v>
      </c>
      <c r="F336" s="58">
        <v>0</v>
      </c>
      <c r="G336" s="58">
        <v>25434.5</v>
      </c>
      <c r="H336" s="58">
        <v>0</v>
      </c>
      <c r="I336" s="58">
        <v>0</v>
      </c>
      <c r="J336" s="58">
        <v>0</v>
      </c>
      <c r="K336" s="58">
        <v>0</v>
      </c>
      <c r="L336" s="58">
        <v>0</v>
      </c>
    </row>
    <row r="337" spans="1:12" x14ac:dyDescent="0.25">
      <c r="A337" s="56">
        <v>44926</v>
      </c>
      <c r="B337" s="56" t="s">
        <v>685</v>
      </c>
      <c r="C337" s="56" t="s">
        <v>686</v>
      </c>
      <c r="D337" s="57">
        <v>0</v>
      </c>
      <c r="E337" s="58">
        <v>0</v>
      </c>
      <c r="F337" s="58">
        <v>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</row>
    <row r="338" spans="1:12" x14ac:dyDescent="0.25">
      <c r="A338" s="56">
        <v>44926</v>
      </c>
      <c r="B338" s="56" t="s">
        <v>687</v>
      </c>
      <c r="C338" s="56" t="s">
        <v>688</v>
      </c>
      <c r="D338" s="58">
        <v>0</v>
      </c>
      <c r="E338" s="58">
        <v>0</v>
      </c>
      <c r="F338" s="58">
        <v>0</v>
      </c>
      <c r="G338" s="58">
        <v>282690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</row>
    <row r="339" spans="1:12" x14ac:dyDescent="0.25">
      <c r="A339" s="56">
        <v>44926</v>
      </c>
      <c r="B339" s="56" t="s">
        <v>689</v>
      </c>
      <c r="C339" s="56" t="s">
        <v>690</v>
      </c>
      <c r="D339" s="57">
        <v>0</v>
      </c>
      <c r="E339" s="58">
        <v>0</v>
      </c>
      <c r="F339" s="58">
        <v>0</v>
      </c>
      <c r="G339" s="58">
        <v>0</v>
      </c>
      <c r="H339" s="58">
        <v>0</v>
      </c>
      <c r="I339" s="58">
        <v>0</v>
      </c>
      <c r="J339" s="58">
        <v>0</v>
      </c>
      <c r="K339" s="58">
        <v>0</v>
      </c>
      <c r="L339" s="58">
        <v>0</v>
      </c>
    </row>
    <row r="340" spans="1:12" x14ac:dyDescent="0.25">
      <c r="A340" s="56">
        <v>44926</v>
      </c>
      <c r="B340" s="56" t="s">
        <v>691</v>
      </c>
      <c r="C340" s="56" t="s">
        <v>692</v>
      </c>
      <c r="D340" s="57">
        <v>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</row>
    <row r="341" spans="1:12" x14ac:dyDescent="0.25">
      <c r="A341" s="56">
        <v>44926</v>
      </c>
      <c r="B341" s="56" t="s">
        <v>693</v>
      </c>
      <c r="C341" s="56" t="s">
        <v>694</v>
      </c>
      <c r="D341" s="58">
        <v>161400</v>
      </c>
      <c r="E341" s="58">
        <v>0</v>
      </c>
      <c r="F341" s="58">
        <v>0</v>
      </c>
      <c r="G341" s="58">
        <v>103450</v>
      </c>
      <c r="H341" s="58">
        <v>30000</v>
      </c>
      <c r="I341" s="58">
        <v>0</v>
      </c>
      <c r="J341" s="58">
        <v>0</v>
      </c>
      <c r="K341" s="58">
        <v>0</v>
      </c>
      <c r="L341" s="58">
        <v>0</v>
      </c>
    </row>
    <row r="342" spans="1:12" x14ac:dyDescent="0.25">
      <c r="A342" s="56">
        <v>44926</v>
      </c>
      <c r="B342" s="56" t="s">
        <v>695</v>
      </c>
      <c r="C342" s="56" t="s">
        <v>696</v>
      </c>
      <c r="D342" s="57">
        <v>2087489</v>
      </c>
      <c r="E342" s="58">
        <v>800</v>
      </c>
      <c r="F342" s="58">
        <v>0</v>
      </c>
      <c r="G342" s="58">
        <v>0</v>
      </c>
      <c r="H342" s="58">
        <v>0</v>
      </c>
      <c r="I342" s="58">
        <v>56220</v>
      </c>
      <c r="J342" s="58">
        <v>0</v>
      </c>
      <c r="K342" s="58">
        <v>0</v>
      </c>
      <c r="L342" s="58">
        <v>0</v>
      </c>
    </row>
    <row r="343" spans="1:12" x14ac:dyDescent="0.25">
      <c r="A343" s="56">
        <v>44926</v>
      </c>
      <c r="B343" s="56" t="s">
        <v>697</v>
      </c>
      <c r="C343" s="56" t="s">
        <v>698</v>
      </c>
      <c r="D343" s="58">
        <v>234422</v>
      </c>
      <c r="E343" s="58">
        <v>0</v>
      </c>
      <c r="F343" s="58">
        <v>0</v>
      </c>
      <c r="G343" s="58">
        <v>17590</v>
      </c>
      <c r="H343" s="58">
        <v>124060</v>
      </c>
      <c r="I343" s="58">
        <v>7385</v>
      </c>
      <c r="J343" s="58">
        <v>0</v>
      </c>
      <c r="K343" s="58">
        <v>0</v>
      </c>
      <c r="L343" s="58">
        <v>0</v>
      </c>
    </row>
    <row r="344" spans="1:12" x14ac:dyDescent="0.25">
      <c r="A344" s="56">
        <v>44926</v>
      </c>
      <c r="B344" s="56" t="s">
        <v>699</v>
      </c>
      <c r="C344" s="56" t="s">
        <v>700</v>
      </c>
      <c r="D344" s="58">
        <v>124950</v>
      </c>
      <c r="E344" s="58">
        <v>0</v>
      </c>
      <c r="F344" s="58">
        <v>47000</v>
      </c>
      <c r="G344" s="57">
        <v>55250</v>
      </c>
      <c r="H344" s="58">
        <v>61200</v>
      </c>
      <c r="I344" s="58">
        <v>49300</v>
      </c>
      <c r="J344" s="58">
        <v>50450</v>
      </c>
      <c r="K344" s="58">
        <v>70400</v>
      </c>
      <c r="L344" s="58">
        <v>14950</v>
      </c>
    </row>
    <row r="345" spans="1:12" x14ac:dyDescent="0.25">
      <c r="A345" s="56">
        <v>44926</v>
      </c>
      <c r="B345" s="56" t="s">
        <v>701</v>
      </c>
      <c r="C345" s="56" t="s">
        <v>702</v>
      </c>
      <c r="D345" s="58">
        <v>837294.65</v>
      </c>
      <c r="E345" s="58">
        <v>0</v>
      </c>
      <c r="F345" s="58">
        <v>966887.56</v>
      </c>
      <c r="G345" s="58">
        <v>0</v>
      </c>
      <c r="H345" s="58">
        <v>0</v>
      </c>
      <c r="I345" s="58">
        <v>5405.95</v>
      </c>
      <c r="J345" s="58">
        <v>346515.69</v>
      </c>
      <c r="K345" s="58">
        <v>0</v>
      </c>
      <c r="L345" s="58">
        <v>43149.85</v>
      </c>
    </row>
    <row r="346" spans="1:12" x14ac:dyDescent="0.25">
      <c r="A346" s="56">
        <v>44926</v>
      </c>
      <c r="B346" s="56" t="s">
        <v>703</v>
      </c>
      <c r="C346" s="56" t="s">
        <v>704</v>
      </c>
      <c r="D346" s="58">
        <v>22516</v>
      </c>
      <c r="E346" s="58">
        <v>20877</v>
      </c>
      <c r="F346" s="58">
        <v>0</v>
      </c>
      <c r="G346" s="57">
        <v>4373.5</v>
      </c>
      <c r="H346" s="58">
        <v>0</v>
      </c>
      <c r="I346" s="58">
        <v>372963</v>
      </c>
      <c r="J346" s="58">
        <v>2173</v>
      </c>
      <c r="K346" s="58">
        <v>3066</v>
      </c>
      <c r="L346" s="58">
        <v>0</v>
      </c>
    </row>
    <row r="347" spans="1:12" x14ac:dyDescent="0.25">
      <c r="A347" s="56">
        <v>44926</v>
      </c>
      <c r="B347" s="56" t="s">
        <v>705</v>
      </c>
      <c r="C347" s="56" t="s">
        <v>706</v>
      </c>
      <c r="D347" s="58">
        <v>419368.82</v>
      </c>
      <c r="E347" s="58">
        <v>9380</v>
      </c>
      <c r="F347" s="58">
        <v>0</v>
      </c>
      <c r="G347" s="58">
        <v>32910.25</v>
      </c>
      <c r="H347" s="58">
        <v>67861.25</v>
      </c>
      <c r="I347" s="58">
        <v>936331.1</v>
      </c>
      <c r="J347" s="58">
        <v>12733</v>
      </c>
      <c r="K347" s="58">
        <v>7204</v>
      </c>
      <c r="L347" s="58">
        <v>0</v>
      </c>
    </row>
    <row r="348" spans="1:12" x14ac:dyDescent="0.25">
      <c r="A348" s="56">
        <v>44926</v>
      </c>
      <c r="B348" s="56" t="s">
        <v>707</v>
      </c>
      <c r="C348" s="56" t="s">
        <v>708</v>
      </c>
      <c r="D348" s="58">
        <v>5315317.2</v>
      </c>
      <c r="E348" s="57">
        <v>672456.5</v>
      </c>
      <c r="F348" s="58">
        <v>627203.5</v>
      </c>
      <c r="G348" s="58">
        <v>1501183.25</v>
      </c>
      <c r="H348" s="58">
        <v>1655405.91</v>
      </c>
      <c r="I348" s="57">
        <v>5138484.3499999996</v>
      </c>
      <c r="J348" s="58">
        <v>889210.57</v>
      </c>
      <c r="K348" s="58">
        <v>623231</v>
      </c>
      <c r="L348" s="58">
        <v>499953.5</v>
      </c>
    </row>
    <row r="349" spans="1:12" x14ac:dyDescent="0.25">
      <c r="A349" s="56">
        <v>44926</v>
      </c>
      <c r="B349" s="56" t="s">
        <v>709</v>
      </c>
      <c r="C349" s="56" t="s">
        <v>710</v>
      </c>
      <c r="D349" s="57">
        <v>12004296</v>
      </c>
      <c r="E349" s="58">
        <v>211258</v>
      </c>
      <c r="F349" s="58">
        <v>297599</v>
      </c>
      <c r="G349" s="57">
        <v>601692.25</v>
      </c>
      <c r="H349" s="57">
        <v>675824</v>
      </c>
      <c r="I349" s="57">
        <v>7256554.5099999998</v>
      </c>
      <c r="J349" s="58">
        <v>107883</v>
      </c>
      <c r="K349" s="58">
        <v>80195</v>
      </c>
      <c r="L349" s="58">
        <v>151957</v>
      </c>
    </row>
    <row r="350" spans="1:12" x14ac:dyDescent="0.25">
      <c r="A350" s="56">
        <v>44926</v>
      </c>
      <c r="B350" s="56" t="s">
        <v>711</v>
      </c>
      <c r="C350" s="56" t="s">
        <v>712</v>
      </c>
      <c r="D350" s="57">
        <v>0</v>
      </c>
      <c r="E350" s="57">
        <v>0</v>
      </c>
      <c r="F350" s="58">
        <v>0</v>
      </c>
      <c r="G350" s="58">
        <v>0</v>
      </c>
      <c r="H350" s="58">
        <v>0</v>
      </c>
      <c r="I350" s="57">
        <v>0</v>
      </c>
      <c r="J350" s="58">
        <v>0</v>
      </c>
      <c r="K350" s="58">
        <v>0</v>
      </c>
      <c r="L350" s="58">
        <v>0</v>
      </c>
    </row>
    <row r="351" spans="1:12" x14ac:dyDescent="0.25">
      <c r="A351" s="56">
        <v>44926</v>
      </c>
      <c r="B351" s="56" t="s">
        <v>713</v>
      </c>
      <c r="C351" s="56" t="s">
        <v>714</v>
      </c>
      <c r="D351" s="57">
        <v>0</v>
      </c>
      <c r="E351" s="57">
        <v>0</v>
      </c>
      <c r="F351" s="57">
        <v>0</v>
      </c>
      <c r="G351" s="57">
        <v>0</v>
      </c>
      <c r="H351" s="57">
        <v>0</v>
      </c>
      <c r="I351" s="57">
        <v>0</v>
      </c>
      <c r="J351" s="58">
        <v>0</v>
      </c>
      <c r="K351" s="57">
        <v>0</v>
      </c>
      <c r="L351" s="57">
        <v>0</v>
      </c>
    </row>
    <row r="352" spans="1:12" x14ac:dyDescent="0.25">
      <c r="A352" s="56">
        <v>44926</v>
      </c>
      <c r="B352" s="56" t="s">
        <v>715</v>
      </c>
      <c r="C352" s="56" t="s">
        <v>716</v>
      </c>
      <c r="D352" s="57">
        <v>0</v>
      </c>
      <c r="E352" s="57">
        <v>0</v>
      </c>
      <c r="F352" s="57">
        <v>0</v>
      </c>
      <c r="G352" s="57">
        <v>0</v>
      </c>
      <c r="H352" s="57">
        <v>0</v>
      </c>
      <c r="I352" s="57">
        <v>0</v>
      </c>
      <c r="J352" s="57">
        <v>0</v>
      </c>
      <c r="K352" s="57">
        <v>0</v>
      </c>
      <c r="L352" s="57">
        <v>0</v>
      </c>
    </row>
    <row r="353" spans="1:12" x14ac:dyDescent="0.25">
      <c r="A353" s="56">
        <v>44926</v>
      </c>
      <c r="B353" s="56" t="s">
        <v>717</v>
      </c>
      <c r="C353" s="56" t="s">
        <v>718</v>
      </c>
      <c r="D353" s="57">
        <v>0</v>
      </c>
      <c r="E353" s="58">
        <v>0</v>
      </c>
      <c r="F353" s="57">
        <v>0</v>
      </c>
      <c r="G353" s="58">
        <v>0</v>
      </c>
      <c r="H353" s="58">
        <v>0</v>
      </c>
      <c r="I353" s="57">
        <v>0</v>
      </c>
      <c r="J353" s="57">
        <v>0</v>
      </c>
      <c r="K353" s="58">
        <v>0</v>
      </c>
      <c r="L353" s="57">
        <v>0</v>
      </c>
    </row>
    <row r="354" spans="1:12" x14ac:dyDescent="0.25">
      <c r="A354" s="56">
        <v>44926</v>
      </c>
      <c r="B354" s="56" t="s">
        <v>719</v>
      </c>
      <c r="C354" s="56" t="s">
        <v>720</v>
      </c>
      <c r="D354" s="57">
        <v>18196406.77</v>
      </c>
      <c r="E354" s="57">
        <v>749098.5</v>
      </c>
      <c r="F354" s="58">
        <v>877251.81</v>
      </c>
      <c r="G354" s="57">
        <v>1706246.75</v>
      </c>
      <c r="H354" s="58">
        <v>2683924.86</v>
      </c>
      <c r="I354" s="57">
        <v>8657537.6400000006</v>
      </c>
      <c r="J354" s="57">
        <v>674962.98</v>
      </c>
      <c r="K354" s="57">
        <v>408479.5</v>
      </c>
      <c r="L354" s="58">
        <v>858982.75</v>
      </c>
    </row>
    <row r="355" spans="1:12" x14ac:dyDescent="0.25">
      <c r="A355" s="56">
        <v>44926</v>
      </c>
      <c r="B355" s="56" t="s">
        <v>721</v>
      </c>
      <c r="C355" s="56" t="s">
        <v>722</v>
      </c>
      <c r="D355" s="57">
        <v>12301433.93</v>
      </c>
      <c r="E355" s="57">
        <v>313183.75</v>
      </c>
      <c r="F355" s="58">
        <v>245731.5</v>
      </c>
      <c r="G355" s="57">
        <v>232624.5</v>
      </c>
      <c r="H355" s="57">
        <v>1031880.15</v>
      </c>
      <c r="I355" s="57">
        <v>6602682.8399999999</v>
      </c>
      <c r="J355" s="57">
        <v>436514.5</v>
      </c>
      <c r="K355" s="57">
        <v>42011.45</v>
      </c>
      <c r="L355" s="58">
        <v>289450.5</v>
      </c>
    </row>
    <row r="356" spans="1:12" x14ac:dyDescent="0.25">
      <c r="A356" s="56">
        <v>44926</v>
      </c>
      <c r="B356" s="56" t="s">
        <v>723</v>
      </c>
      <c r="C356" s="56" t="s">
        <v>724</v>
      </c>
      <c r="D356" s="57">
        <v>-1605257.26</v>
      </c>
      <c r="E356" s="57">
        <v>-2764.53</v>
      </c>
      <c r="F356" s="57">
        <v>0</v>
      </c>
      <c r="G356" s="57">
        <v>-149194.14000000001</v>
      </c>
      <c r="H356" s="57">
        <v>-69338.039999999994</v>
      </c>
      <c r="I356" s="57">
        <v>-105170.38</v>
      </c>
      <c r="J356" s="57">
        <v>-247338.64</v>
      </c>
      <c r="K356" s="57">
        <v>0</v>
      </c>
      <c r="L356" s="57">
        <v>0</v>
      </c>
    </row>
    <row r="357" spans="1:12" x14ac:dyDescent="0.25">
      <c r="A357" s="56">
        <v>44926</v>
      </c>
      <c r="B357" s="56" t="s">
        <v>725</v>
      </c>
      <c r="C357" s="56" t="s">
        <v>726</v>
      </c>
      <c r="D357" s="57">
        <v>827211.55</v>
      </c>
      <c r="E357" s="57">
        <v>0</v>
      </c>
      <c r="F357" s="57">
        <v>0</v>
      </c>
      <c r="G357" s="57">
        <v>62680.14</v>
      </c>
      <c r="H357" s="57">
        <v>0</v>
      </c>
      <c r="I357" s="57">
        <v>106544.73</v>
      </c>
      <c r="J357" s="57">
        <v>0</v>
      </c>
      <c r="K357" s="57">
        <v>0</v>
      </c>
      <c r="L357" s="57">
        <v>0</v>
      </c>
    </row>
    <row r="358" spans="1:12" x14ac:dyDescent="0.25">
      <c r="A358" s="56">
        <v>44926</v>
      </c>
      <c r="B358" s="56" t="s">
        <v>727</v>
      </c>
      <c r="C358" s="56" t="s">
        <v>728</v>
      </c>
      <c r="D358" s="58">
        <v>204112</v>
      </c>
      <c r="E358" s="58">
        <v>51227</v>
      </c>
      <c r="F358" s="58">
        <v>54098</v>
      </c>
      <c r="G358" s="57">
        <v>268136.5</v>
      </c>
      <c r="H358" s="58">
        <v>111486.5</v>
      </c>
      <c r="I358" s="58">
        <v>17665</v>
      </c>
      <c r="J358" s="58">
        <v>153019</v>
      </c>
      <c r="K358" s="58">
        <v>74915</v>
      </c>
      <c r="L358" s="58">
        <v>20002</v>
      </c>
    </row>
    <row r="359" spans="1:12" x14ac:dyDescent="0.25">
      <c r="A359" s="56">
        <v>44926</v>
      </c>
      <c r="B359" s="56" t="s">
        <v>729</v>
      </c>
      <c r="C359" s="56" t="s">
        <v>730</v>
      </c>
      <c r="D359" s="58">
        <v>5488804.75</v>
      </c>
      <c r="E359" s="58">
        <v>53626</v>
      </c>
      <c r="F359" s="58">
        <v>62760</v>
      </c>
      <c r="G359" s="57">
        <v>82692</v>
      </c>
      <c r="H359" s="58">
        <v>150847.10999999999</v>
      </c>
      <c r="I359" s="58">
        <v>1002927.44</v>
      </c>
      <c r="J359" s="58">
        <v>133949</v>
      </c>
      <c r="K359" s="58">
        <v>21500</v>
      </c>
      <c r="L359" s="58">
        <v>34053</v>
      </c>
    </row>
    <row r="360" spans="1:12" x14ac:dyDescent="0.25">
      <c r="A360" s="56">
        <v>44926</v>
      </c>
      <c r="B360" s="56" t="s">
        <v>731</v>
      </c>
      <c r="C360" s="56" t="s">
        <v>732</v>
      </c>
      <c r="D360" s="58">
        <v>2196400.75</v>
      </c>
      <c r="E360" s="57">
        <v>58649.75</v>
      </c>
      <c r="F360" s="58">
        <v>85553.5</v>
      </c>
      <c r="G360" s="57">
        <v>338530.49</v>
      </c>
      <c r="H360" s="58">
        <v>302413.69</v>
      </c>
      <c r="I360" s="58">
        <v>1188262.1100000001</v>
      </c>
      <c r="J360" s="58">
        <v>82245.960000000006</v>
      </c>
      <c r="K360" s="58">
        <v>48562.75</v>
      </c>
      <c r="L360" s="58">
        <v>53573</v>
      </c>
    </row>
    <row r="361" spans="1:12" x14ac:dyDescent="0.25">
      <c r="A361" s="56">
        <v>44926</v>
      </c>
      <c r="B361" s="56" t="s">
        <v>733</v>
      </c>
      <c r="C361" s="56" t="s">
        <v>734</v>
      </c>
      <c r="D361" s="58">
        <v>1807887.3600000001</v>
      </c>
      <c r="E361" s="58">
        <v>15916.5</v>
      </c>
      <c r="F361" s="58">
        <v>67065.75</v>
      </c>
      <c r="G361" s="58">
        <v>22760</v>
      </c>
      <c r="H361" s="58">
        <v>88751.83</v>
      </c>
      <c r="I361" s="58">
        <v>342178.17</v>
      </c>
      <c r="J361" s="58">
        <v>46616.05</v>
      </c>
      <c r="K361" s="58">
        <v>0</v>
      </c>
      <c r="L361" s="58">
        <v>11427</v>
      </c>
    </row>
    <row r="362" spans="1:12" x14ac:dyDescent="0.25">
      <c r="A362" s="56">
        <v>44926</v>
      </c>
      <c r="B362" s="56" t="s">
        <v>735</v>
      </c>
      <c r="C362" s="56" t="s">
        <v>736</v>
      </c>
      <c r="D362" s="57">
        <v>-94644.22</v>
      </c>
      <c r="E362" s="57">
        <v>-29762.720000000001</v>
      </c>
      <c r="F362" s="57">
        <v>0</v>
      </c>
      <c r="G362" s="57">
        <v>-117207.56</v>
      </c>
      <c r="H362" s="57">
        <v>-4250.12</v>
      </c>
      <c r="I362" s="57">
        <v>0</v>
      </c>
      <c r="J362" s="57">
        <v>-6550.19</v>
      </c>
      <c r="K362" s="57">
        <v>0</v>
      </c>
      <c r="L362" s="57">
        <v>0</v>
      </c>
    </row>
    <row r="363" spans="1:12" x14ac:dyDescent="0.25">
      <c r="A363" s="56">
        <v>44926</v>
      </c>
      <c r="B363" s="56" t="s">
        <v>737</v>
      </c>
      <c r="C363" s="56" t="s">
        <v>738</v>
      </c>
      <c r="D363" s="57">
        <v>134219.25</v>
      </c>
      <c r="E363" s="57">
        <v>0</v>
      </c>
      <c r="F363" s="57">
        <v>0</v>
      </c>
      <c r="G363" s="57">
        <v>181167.18</v>
      </c>
      <c r="H363" s="57">
        <v>0</v>
      </c>
      <c r="I363" s="57">
        <v>388139.42</v>
      </c>
      <c r="J363" s="57">
        <v>36338</v>
      </c>
      <c r="K363" s="57">
        <v>0</v>
      </c>
      <c r="L363" s="57">
        <v>0</v>
      </c>
    </row>
    <row r="364" spans="1:12" x14ac:dyDescent="0.25">
      <c r="A364" s="56">
        <v>44926</v>
      </c>
      <c r="B364" s="56" t="s">
        <v>739</v>
      </c>
      <c r="C364" s="56" t="s">
        <v>740</v>
      </c>
      <c r="D364" s="57">
        <v>168256.75</v>
      </c>
      <c r="E364" s="57">
        <v>3742.25</v>
      </c>
      <c r="F364" s="57">
        <v>21525.5</v>
      </c>
      <c r="G364" s="57">
        <v>11097.5</v>
      </c>
      <c r="H364" s="57">
        <v>8132</v>
      </c>
      <c r="I364" s="57">
        <v>130772.64</v>
      </c>
      <c r="J364" s="57">
        <v>11321.3</v>
      </c>
      <c r="K364" s="58">
        <v>4639.75</v>
      </c>
      <c r="L364" s="58">
        <v>24424</v>
      </c>
    </row>
    <row r="365" spans="1:12" x14ac:dyDescent="0.25">
      <c r="A365" s="56">
        <v>44926</v>
      </c>
      <c r="B365" s="56" t="s">
        <v>741</v>
      </c>
      <c r="C365" s="56" t="s">
        <v>742</v>
      </c>
      <c r="D365" s="57">
        <v>54285</v>
      </c>
      <c r="E365" s="57">
        <v>0</v>
      </c>
      <c r="F365" s="57">
        <v>4021</v>
      </c>
      <c r="G365" s="57">
        <v>2423</v>
      </c>
      <c r="H365" s="57">
        <v>13493.5</v>
      </c>
      <c r="I365" s="57">
        <v>43126.25</v>
      </c>
      <c r="J365" s="57">
        <v>0</v>
      </c>
      <c r="K365" s="58">
        <v>0</v>
      </c>
      <c r="L365" s="57">
        <v>0</v>
      </c>
    </row>
    <row r="366" spans="1:12" x14ac:dyDescent="0.25">
      <c r="A366" s="56">
        <v>44926</v>
      </c>
      <c r="B366" s="56" t="s">
        <v>743</v>
      </c>
      <c r="C366" s="56" t="s">
        <v>744</v>
      </c>
      <c r="D366" s="57">
        <v>-9790.7900000000009</v>
      </c>
      <c r="E366" s="57">
        <v>0</v>
      </c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57">
        <v>0</v>
      </c>
      <c r="L366" s="57">
        <v>0</v>
      </c>
    </row>
    <row r="367" spans="1:12" x14ac:dyDescent="0.25">
      <c r="A367" s="56">
        <v>44926</v>
      </c>
      <c r="B367" s="56" t="s">
        <v>745</v>
      </c>
      <c r="C367" s="56" t="s">
        <v>746</v>
      </c>
      <c r="D367" s="57">
        <v>2119.02</v>
      </c>
      <c r="E367" s="57">
        <v>0</v>
      </c>
      <c r="F367" s="57">
        <v>0</v>
      </c>
      <c r="G367" s="57">
        <v>0</v>
      </c>
      <c r="H367" s="57">
        <v>0</v>
      </c>
      <c r="I367" s="57">
        <v>0</v>
      </c>
      <c r="J367" s="57">
        <v>0</v>
      </c>
      <c r="K367" s="57">
        <v>0</v>
      </c>
      <c r="L367" s="57">
        <v>0</v>
      </c>
    </row>
    <row r="368" spans="1:12" x14ac:dyDescent="0.25">
      <c r="A368" s="56">
        <v>44926</v>
      </c>
      <c r="B368" s="56" t="s">
        <v>747</v>
      </c>
      <c r="C368" s="56" t="s">
        <v>748</v>
      </c>
      <c r="D368" s="57">
        <v>32625237</v>
      </c>
      <c r="E368" s="57">
        <v>8595470</v>
      </c>
      <c r="F368" s="57">
        <v>10871503</v>
      </c>
      <c r="G368" s="57">
        <v>17050297.829999998</v>
      </c>
      <c r="H368" s="57">
        <v>20812306.539999999</v>
      </c>
      <c r="I368" s="57">
        <v>22908009.699999999</v>
      </c>
      <c r="J368" s="57">
        <v>10953209</v>
      </c>
      <c r="K368" s="57">
        <v>6728349</v>
      </c>
      <c r="L368" s="57">
        <v>8015741.1500000004</v>
      </c>
    </row>
    <row r="369" spans="1:12" x14ac:dyDescent="0.25">
      <c r="A369" s="56">
        <v>44926</v>
      </c>
      <c r="B369" s="56" t="s">
        <v>749</v>
      </c>
      <c r="C369" s="56" t="s">
        <v>750</v>
      </c>
      <c r="D369" s="57">
        <v>168826270.50999999</v>
      </c>
      <c r="E369" s="57">
        <v>2722030.98</v>
      </c>
      <c r="F369" s="57">
        <v>3750198</v>
      </c>
      <c r="G369" s="57">
        <v>9240083.75</v>
      </c>
      <c r="H369" s="57">
        <v>8568071.1600000001</v>
      </c>
      <c r="I369" s="57">
        <v>48020453.869999997</v>
      </c>
      <c r="J369" s="57">
        <v>3170500.67</v>
      </c>
      <c r="K369" s="57">
        <v>1521517</v>
      </c>
      <c r="L369" s="57">
        <v>3042368.75</v>
      </c>
    </row>
    <row r="370" spans="1:12" x14ac:dyDescent="0.25">
      <c r="A370" s="56">
        <v>44926</v>
      </c>
      <c r="B370" s="56" t="s">
        <v>751</v>
      </c>
      <c r="C370" s="56" t="s">
        <v>752</v>
      </c>
      <c r="D370" s="57">
        <v>25200685</v>
      </c>
      <c r="E370" s="57">
        <v>269535</v>
      </c>
      <c r="F370" s="57">
        <v>40312</v>
      </c>
      <c r="G370" s="57">
        <v>756155.5</v>
      </c>
      <c r="H370" s="57">
        <v>303262</v>
      </c>
      <c r="I370" s="57">
        <v>5437267.5599999996</v>
      </c>
      <c r="J370" s="57">
        <v>275208</v>
      </c>
      <c r="K370" s="58">
        <v>76029.5</v>
      </c>
      <c r="L370" s="57">
        <v>74613</v>
      </c>
    </row>
    <row r="371" spans="1:12" x14ac:dyDescent="0.25">
      <c r="A371" s="56">
        <v>44926</v>
      </c>
      <c r="B371" s="56" t="s">
        <v>753</v>
      </c>
      <c r="C371" s="56" t="s">
        <v>754</v>
      </c>
      <c r="D371" s="57">
        <v>0</v>
      </c>
      <c r="E371" s="58">
        <v>0</v>
      </c>
      <c r="F371" s="58">
        <v>0</v>
      </c>
      <c r="G371" s="57">
        <v>0</v>
      </c>
      <c r="H371" s="57">
        <v>0</v>
      </c>
      <c r="I371" s="57">
        <v>0</v>
      </c>
      <c r="J371" s="57">
        <v>0</v>
      </c>
      <c r="K371" s="58">
        <v>0</v>
      </c>
      <c r="L371" s="58">
        <v>0</v>
      </c>
    </row>
    <row r="372" spans="1:12" x14ac:dyDescent="0.25">
      <c r="A372" s="56">
        <v>44926</v>
      </c>
      <c r="B372" s="56" t="s">
        <v>755</v>
      </c>
      <c r="C372" s="56" t="s">
        <v>756</v>
      </c>
      <c r="D372" s="57">
        <v>54080</v>
      </c>
      <c r="E372" s="57">
        <v>882</v>
      </c>
      <c r="F372" s="57">
        <v>12739</v>
      </c>
      <c r="G372" s="57">
        <v>0</v>
      </c>
      <c r="H372" s="57">
        <v>5947</v>
      </c>
      <c r="I372" s="57">
        <v>89412.99</v>
      </c>
      <c r="J372" s="57">
        <v>2221</v>
      </c>
      <c r="K372" s="57">
        <v>0</v>
      </c>
      <c r="L372" s="57">
        <v>1763</v>
      </c>
    </row>
    <row r="373" spans="1:12" x14ac:dyDescent="0.25">
      <c r="A373" s="56">
        <v>44926</v>
      </c>
      <c r="B373" s="56" t="s">
        <v>757</v>
      </c>
      <c r="C373" s="56" t="s">
        <v>758</v>
      </c>
      <c r="D373" s="57">
        <v>0</v>
      </c>
      <c r="E373" s="58">
        <v>0</v>
      </c>
      <c r="F373" s="57">
        <v>0</v>
      </c>
      <c r="G373" s="57">
        <v>0</v>
      </c>
      <c r="H373" s="57">
        <v>0</v>
      </c>
      <c r="I373" s="57">
        <v>0</v>
      </c>
      <c r="J373" s="58">
        <v>0</v>
      </c>
      <c r="K373" s="58">
        <v>0</v>
      </c>
      <c r="L373" s="58">
        <v>0</v>
      </c>
    </row>
    <row r="374" spans="1:12" x14ac:dyDescent="0.25">
      <c r="A374" s="56">
        <v>44926</v>
      </c>
      <c r="B374" s="56" t="s">
        <v>759</v>
      </c>
      <c r="C374" s="56" t="s">
        <v>760</v>
      </c>
      <c r="D374" s="57">
        <v>25715235.27</v>
      </c>
      <c r="E374" s="57">
        <v>17579480.25</v>
      </c>
      <c r="F374" s="58">
        <v>20503142.039999999</v>
      </c>
      <c r="G374" s="58">
        <v>19380721.25</v>
      </c>
      <c r="H374" s="58">
        <v>30613070.75</v>
      </c>
      <c r="I374" s="57">
        <v>40675112.280000001</v>
      </c>
      <c r="J374" s="58">
        <v>24087021.93</v>
      </c>
      <c r="K374" s="58">
        <v>15681719.65</v>
      </c>
      <c r="L374" s="57">
        <v>8684495.3800000008</v>
      </c>
    </row>
    <row r="375" spans="1:12" x14ac:dyDescent="0.25">
      <c r="A375" s="56">
        <v>44926</v>
      </c>
      <c r="B375" s="56" t="s">
        <v>761</v>
      </c>
      <c r="C375" s="56" t="s">
        <v>762</v>
      </c>
      <c r="D375" s="57">
        <v>0</v>
      </c>
      <c r="E375" s="58">
        <v>0</v>
      </c>
      <c r="F375" s="57">
        <v>0</v>
      </c>
      <c r="G375" s="58">
        <v>0</v>
      </c>
      <c r="H375" s="58">
        <v>0</v>
      </c>
      <c r="I375" s="57">
        <v>0</v>
      </c>
      <c r="J375" s="58">
        <v>0</v>
      </c>
      <c r="K375" s="58">
        <v>0</v>
      </c>
      <c r="L375" s="58">
        <v>0</v>
      </c>
    </row>
    <row r="376" spans="1:12" x14ac:dyDescent="0.25">
      <c r="A376" s="56">
        <v>44926</v>
      </c>
      <c r="B376" s="56" t="s">
        <v>763</v>
      </c>
      <c r="C376" s="56" t="s">
        <v>764</v>
      </c>
      <c r="D376" s="57">
        <v>9822760.0399999991</v>
      </c>
      <c r="E376" s="57">
        <v>4580035.05</v>
      </c>
      <c r="F376" s="57">
        <v>6352616.4500000002</v>
      </c>
      <c r="G376" s="57">
        <v>6826936.29</v>
      </c>
      <c r="H376" s="57">
        <v>7146284.2999999998</v>
      </c>
      <c r="I376" s="57">
        <v>15443929.26</v>
      </c>
      <c r="J376" s="57">
        <v>7326205.8399999999</v>
      </c>
      <c r="K376" s="57">
        <v>3590577.26</v>
      </c>
      <c r="L376" s="57">
        <v>2294340.06</v>
      </c>
    </row>
    <row r="377" spans="1:12" x14ac:dyDescent="0.25">
      <c r="A377" s="56">
        <v>44926</v>
      </c>
      <c r="B377" s="56" t="s">
        <v>765</v>
      </c>
      <c r="C377" s="56" t="s">
        <v>766</v>
      </c>
      <c r="D377" s="57">
        <v>95688</v>
      </c>
      <c r="E377" s="57">
        <v>940</v>
      </c>
      <c r="F377" s="57">
        <v>0</v>
      </c>
      <c r="G377" s="57">
        <v>0</v>
      </c>
      <c r="H377" s="57">
        <v>1915</v>
      </c>
      <c r="I377" s="57">
        <v>1191414.1299999999</v>
      </c>
      <c r="J377" s="57">
        <v>1700</v>
      </c>
      <c r="K377" s="57">
        <v>0</v>
      </c>
      <c r="L377" s="57">
        <v>515212</v>
      </c>
    </row>
    <row r="378" spans="1:12" x14ac:dyDescent="0.25">
      <c r="A378" s="56">
        <v>44926</v>
      </c>
      <c r="B378" s="56" t="s">
        <v>767</v>
      </c>
      <c r="C378" s="56" t="s">
        <v>768</v>
      </c>
      <c r="D378" s="57">
        <v>6474810.7300000004</v>
      </c>
      <c r="E378" s="57">
        <v>426292.86</v>
      </c>
      <c r="F378" s="57">
        <v>0</v>
      </c>
      <c r="G378" s="57">
        <v>598438.52</v>
      </c>
      <c r="H378" s="57">
        <v>1404163.15</v>
      </c>
      <c r="I378" s="57">
        <v>0</v>
      </c>
      <c r="J378" s="57">
        <v>33778</v>
      </c>
      <c r="K378" s="57">
        <v>4370</v>
      </c>
      <c r="L378" s="57">
        <v>60937.53</v>
      </c>
    </row>
    <row r="379" spans="1:12" x14ac:dyDescent="0.25">
      <c r="A379" s="56">
        <v>44926</v>
      </c>
      <c r="B379" s="56" t="s">
        <v>769</v>
      </c>
      <c r="C379" s="56" t="s">
        <v>770</v>
      </c>
      <c r="D379" s="58">
        <v>0</v>
      </c>
      <c r="E379" s="58">
        <v>379808.6</v>
      </c>
      <c r="F379" s="58">
        <v>0</v>
      </c>
      <c r="G379" s="58">
        <v>0</v>
      </c>
      <c r="H379" s="58">
        <v>47925</v>
      </c>
      <c r="I379" s="58">
        <v>1123332.56</v>
      </c>
      <c r="J379" s="58">
        <v>3585.31</v>
      </c>
      <c r="K379" s="58">
        <v>141029.45000000001</v>
      </c>
      <c r="L379" s="58">
        <v>347225.59999999998</v>
      </c>
    </row>
    <row r="380" spans="1:12" x14ac:dyDescent="0.25">
      <c r="A380" s="56">
        <v>44926</v>
      </c>
      <c r="B380" s="56" t="s">
        <v>771</v>
      </c>
      <c r="C380" s="56" t="s">
        <v>772</v>
      </c>
      <c r="D380" s="57">
        <v>0</v>
      </c>
      <c r="E380" s="57">
        <v>0</v>
      </c>
      <c r="F380" s="57">
        <v>0</v>
      </c>
      <c r="G380" s="58">
        <v>0</v>
      </c>
      <c r="H380" s="57">
        <v>0</v>
      </c>
      <c r="I380" s="57">
        <v>-15342033.699999999</v>
      </c>
      <c r="J380" s="57">
        <v>0</v>
      </c>
      <c r="K380" s="58">
        <v>0</v>
      </c>
      <c r="L380" s="57">
        <v>0</v>
      </c>
    </row>
    <row r="381" spans="1:12" x14ac:dyDescent="0.25">
      <c r="A381" s="56">
        <v>44926</v>
      </c>
      <c r="B381" s="56" t="s">
        <v>773</v>
      </c>
      <c r="C381" s="56" t="s">
        <v>774</v>
      </c>
      <c r="D381" s="57">
        <v>-72088578.420000002</v>
      </c>
      <c r="E381" s="57">
        <v>-538274.34</v>
      </c>
      <c r="F381" s="57">
        <v>0</v>
      </c>
      <c r="G381" s="57">
        <v>-2694190.38</v>
      </c>
      <c r="H381" s="57">
        <v>-1369081.58</v>
      </c>
      <c r="I381" s="57">
        <v>-16514811.119999999</v>
      </c>
      <c r="J381" s="57">
        <v>-811864.89</v>
      </c>
      <c r="K381" s="57">
        <v>0</v>
      </c>
      <c r="L381" s="57">
        <v>0</v>
      </c>
    </row>
    <row r="382" spans="1:12" x14ac:dyDescent="0.25">
      <c r="A382" s="56">
        <v>44926</v>
      </c>
      <c r="B382" s="56" t="s">
        <v>775</v>
      </c>
      <c r="C382" s="56" t="s">
        <v>776</v>
      </c>
      <c r="D382" s="57">
        <v>2215227.86</v>
      </c>
      <c r="E382" s="57">
        <v>-235477.98</v>
      </c>
      <c r="F382" s="57">
        <v>3854</v>
      </c>
      <c r="G382" s="57">
        <v>1285764.3</v>
      </c>
      <c r="H382" s="57">
        <v>2020793.88</v>
      </c>
      <c r="I382" s="57">
        <v>0</v>
      </c>
      <c r="J382" s="57">
        <v>0</v>
      </c>
      <c r="K382" s="57">
        <v>240214.45</v>
      </c>
      <c r="L382" s="57">
        <v>0</v>
      </c>
    </row>
    <row r="383" spans="1:12" x14ac:dyDescent="0.25">
      <c r="A383" s="56">
        <v>44926</v>
      </c>
      <c r="B383" s="56" t="s">
        <v>777</v>
      </c>
      <c r="C383" s="56" t="s">
        <v>778</v>
      </c>
      <c r="D383" s="58">
        <v>-17546438.199999999</v>
      </c>
      <c r="E383" s="58">
        <v>-56118</v>
      </c>
      <c r="F383" s="58">
        <v>0</v>
      </c>
      <c r="G383" s="58">
        <v>-320144</v>
      </c>
      <c r="H383" s="58">
        <v>-186722</v>
      </c>
      <c r="I383" s="58">
        <v>-1642284.77</v>
      </c>
      <c r="J383" s="58">
        <v>0</v>
      </c>
      <c r="K383" s="58">
        <v>0</v>
      </c>
      <c r="L383" s="58">
        <v>-890</v>
      </c>
    </row>
    <row r="384" spans="1:12" x14ac:dyDescent="0.25">
      <c r="A384" s="56">
        <v>44926</v>
      </c>
      <c r="B384" s="56" t="s">
        <v>779</v>
      </c>
      <c r="C384" s="56" t="s">
        <v>780</v>
      </c>
      <c r="D384" s="57">
        <v>0</v>
      </c>
      <c r="E384" s="57">
        <v>96508.1</v>
      </c>
      <c r="F384" s="57">
        <v>1806882.1</v>
      </c>
      <c r="G384" s="57">
        <v>2672</v>
      </c>
      <c r="H384" s="57">
        <v>3192522.9</v>
      </c>
      <c r="I384" s="57">
        <v>1370335.5</v>
      </c>
      <c r="J384" s="57">
        <v>106909.36</v>
      </c>
      <c r="K384" s="57">
        <v>79824.5</v>
      </c>
      <c r="L384" s="57">
        <v>0</v>
      </c>
    </row>
    <row r="385" spans="1:12" x14ac:dyDescent="0.25">
      <c r="A385" s="56">
        <v>44926</v>
      </c>
      <c r="B385" s="56" t="s">
        <v>781</v>
      </c>
      <c r="C385" s="56" t="s">
        <v>782</v>
      </c>
      <c r="D385" s="57">
        <v>344005</v>
      </c>
      <c r="E385" s="57">
        <v>1139144.5</v>
      </c>
      <c r="F385" s="57">
        <v>575628</v>
      </c>
      <c r="G385" s="57">
        <v>1921764.5</v>
      </c>
      <c r="H385" s="57">
        <v>3221552.63</v>
      </c>
      <c r="I385" s="57">
        <v>883551.82</v>
      </c>
      <c r="J385" s="57">
        <v>640508</v>
      </c>
      <c r="K385" s="57">
        <v>948177</v>
      </c>
      <c r="L385" s="57">
        <v>999463</v>
      </c>
    </row>
    <row r="386" spans="1:12" x14ac:dyDescent="0.25">
      <c r="A386" s="56">
        <v>44926</v>
      </c>
      <c r="B386" s="56" t="s">
        <v>783</v>
      </c>
      <c r="C386" s="56" t="s">
        <v>784</v>
      </c>
      <c r="D386" s="57">
        <v>0</v>
      </c>
      <c r="E386" s="57">
        <v>0</v>
      </c>
      <c r="F386" s="57">
        <v>0</v>
      </c>
      <c r="G386" s="57">
        <v>0</v>
      </c>
      <c r="H386" s="57">
        <v>0</v>
      </c>
      <c r="I386" s="57">
        <v>5058599.8499999996</v>
      </c>
      <c r="J386" s="57">
        <v>0</v>
      </c>
      <c r="K386" s="57">
        <v>0</v>
      </c>
      <c r="L386" s="57">
        <v>0</v>
      </c>
    </row>
    <row r="387" spans="1:12" x14ac:dyDescent="0.25">
      <c r="A387" s="56">
        <v>44926</v>
      </c>
      <c r="B387" s="56" t="s">
        <v>785</v>
      </c>
      <c r="C387" s="56" t="s">
        <v>786</v>
      </c>
      <c r="D387" s="57">
        <v>5000000</v>
      </c>
      <c r="E387" s="57">
        <v>0</v>
      </c>
      <c r="F387" s="57">
        <v>0</v>
      </c>
      <c r="G387" s="57">
        <v>4252738.2</v>
      </c>
      <c r="H387" s="57">
        <v>5658144.2999999998</v>
      </c>
      <c r="I387" s="57">
        <v>8674426.2300000004</v>
      </c>
      <c r="J387" s="57">
        <v>475252.75</v>
      </c>
      <c r="K387" s="57">
        <v>0</v>
      </c>
      <c r="L387" s="57">
        <v>3705080.1</v>
      </c>
    </row>
    <row r="388" spans="1:12" x14ac:dyDescent="0.25">
      <c r="A388" s="56">
        <v>44926</v>
      </c>
      <c r="B388" s="56" t="s">
        <v>787</v>
      </c>
      <c r="C388" s="56" t="s">
        <v>788</v>
      </c>
      <c r="D388" s="57">
        <v>13424087.560000001</v>
      </c>
      <c r="E388" s="58">
        <v>56796.75</v>
      </c>
      <c r="F388" s="58">
        <v>146889</v>
      </c>
      <c r="G388" s="58">
        <v>470641.75</v>
      </c>
      <c r="H388" s="57">
        <v>577221.15</v>
      </c>
      <c r="I388" s="57">
        <v>4469284</v>
      </c>
      <c r="J388" s="58">
        <v>447519.84</v>
      </c>
      <c r="K388" s="58">
        <v>123339</v>
      </c>
      <c r="L388" s="58">
        <v>155905.25</v>
      </c>
    </row>
    <row r="389" spans="1:12" x14ac:dyDescent="0.25">
      <c r="A389" s="56">
        <v>44926</v>
      </c>
      <c r="B389" s="56" t="s">
        <v>789</v>
      </c>
      <c r="C389" s="56" t="s">
        <v>790</v>
      </c>
      <c r="D389" s="57">
        <v>5731588.8799999999</v>
      </c>
      <c r="E389" s="57">
        <v>138868.04</v>
      </c>
      <c r="F389" s="57">
        <v>206866</v>
      </c>
      <c r="G389" s="57">
        <v>405696.25</v>
      </c>
      <c r="H389" s="57">
        <v>513553.52</v>
      </c>
      <c r="I389" s="57">
        <v>52153.66</v>
      </c>
      <c r="J389" s="57">
        <v>147394.35</v>
      </c>
      <c r="K389" s="57">
        <v>76660</v>
      </c>
      <c r="L389" s="57">
        <v>62213</v>
      </c>
    </row>
    <row r="390" spans="1:12" x14ac:dyDescent="0.25">
      <c r="A390" s="56">
        <v>44926</v>
      </c>
      <c r="B390" s="56" t="s">
        <v>791</v>
      </c>
      <c r="C390" s="56" t="s">
        <v>792</v>
      </c>
      <c r="D390" s="57">
        <v>0</v>
      </c>
      <c r="E390" s="58">
        <v>-36530.92</v>
      </c>
      <c r="F390" s="57">
        <v>0</v>
      </c>
      <c r="G390" s="57">
        <v>-88426.03</v>
      </c>
      <c r="H390" s="57">
        <v>-27612.06</v>
      </c>
      <c r="I390" s="58">
        <v>0</v>
      </c>
      <c r="J390" s="57">
        <v>-95746.67</v>
      </c>
      <c r="K390" s="57">
        <v>0</v>
      </c>
      <c r="L390" s="57">
        <v>0</v>
      </c>
    </row>
    <row r="391" spans="1:12" x14ac:dyDescent="0.25">
      <c r="A391" s="56">
        <v>44926</v>
      </c>
      <c r="B391" s="56" t="s">
        <v>793</v>
      </c>
      <c r="C391" s="56" t="s">
        <v>794</v>
      </c>
      <c r="D391" s="57">
        <v>0</v>
      </c>
      <c r="E391" s="57">
        <v>-4966.54</v>
      </c>
      <c r="F391" s="57">
        <v>0</v>
      </c>
      <c r="G391" s="57">
        <v>40143.06</v>
      </c>
      <c r="H391" s="57">
        <v>3139.33</v>
      </c>
      <c r="I391" s="57">
        <v>0</v>
      </c>
      <c r="J391" s="57">
        <v>0</v>
      </c>
      <c r="K391" s="57">
        <v>0</v>
      </c>
      <c r="L391" s="57">
        <v>0</v>
      </c>
    </row>
    <row r="392" spans="1:12" x14ac:dyDescent="0.25">
      <c r="A392" s="56">
        <v>44926</v>
      </c>
      <c r="B392" s="56" t="s">
        <v>795</v>
      </c>
      <c r="C392" s="56" t="s">
        <v>796</v>
      </c>
      <c r="D392" s="58">
        <v>0</v>
      </c>
      <c r="E392" s="57">
        <v>0</v>
      </c>
      <c r="F392" s="57">
        <v>0</v>
      </c>
      <c r="G392" s="57">
        <v>0</v>
      </c>
      <c r="H392" s="57">
        <v>0</v>
      </c>
      <c r="I392" s="57">
        <v>0</v>
      </c>
      <c r="J392" s="57">
        <v>0</v>
      </c>
      <c r="K392" s="57">
        <v>0</v>
      </c>
      <c r="L392" s="58">
        <v>0</v>
      </c>
    </row>
    <row r="393" spans="1:12" x14ac:dyDescent="0.25">
      <c r="A393" s="56">
        <v>44926</v>
      </c>
      <c r="B393" s="56" t="s">
        <v>797</v>
      </c>
      <c r="C393" s="56" t="s">
        <v>798</v>
      </c>
      <c r="D393" s="57">
        <v>0</v>
      </c>
      <c r="E393" s="57">
        <v>0</v>
      </c>
      <c r="F393" s="57">
        <v>0</v>
      </c>
      <c r="G393" s="57">
        <v>0</v>
      </c>
      <c r="H393" s="57">
        <v>0</v>
      </c>
      <c r="I393" s="57">
        <v>0</v>
      </c>
      <c r="J393" s="57">
        <v>0</v>
      </c>
      <c r="K393" s="57">
        <v>0</v>
      </c>
      <c r="L393" s="57">
        <v>0</v>
      </c>
    </row>
    <row r="394" spans="1:12" x14ac:dyDescent="0.25">
      <c r="A394" s="56">
        <v>44926</v>
      </c>
      <c r="B394" s="56" t="s">
        <v>799</v>
      </c>
      <c r="C394" s="56" t="s">
        <v>800</v>
      </c>
      <c r="D394" s="58">
        <v>0</v>
      </c>
      <c r="E394" s="58">
        <v>0</v>
      </c>
      <c r="F394" s="57">
        <v>0</v>
      </c>
      <c r="G394" s="58">
        <v>0</v>
      </c>
      <c r="H394" s="58">
        <v>0</v>
      </c>
      <c r="I394" s="57">
        <v>0</v>
      </c>
      <c r="J394" s="58">
        <v>0</v>
      </c>
      <c r="K394" s="58">
        <v>0</v>
      </c>
      <c r="L394" s="58">
        <v>0</v>
      </c>
    </row>
    <row r="395" spans="1:12" x14ac:dyDescent="0.25">
      <c r="A395" s="56">
        <v>44926</v>
      </c>
      <c r="B395" s="56" t="s">
        <v>801</v>
      </c>
      <c r="C395" s="56" t="s">
        <v>802</v>
      </c>
      <c r="D395" s="58">
        <v>0</v>
      </c>
      <c r="E395" s="58">
        <v>0</v>
      </c>
      <c r="F395" s="58">
        <v>0</v>
      </c>
      <c r="G395" s="57">
        <v>-2824.5</v>
      </c>
      <c r="H395" s="57">
        <v>-12810</v>
      </c>
      <c r="I395" s="57">
        <v>0</v>
      </c>
      <c r="J395" s="57">
        <v>0</v>
      </c>
      <c r="K395" s="58">
        <v>0</v>
      </c>
      <c r="L395" s="57">
        <v>0</v>
      </c>
    </row>
    <row r="396" spans="1:12" x14ac:dyDescent="0.25">
      <c r="A396" s="56">
        <v>44926</v>
      </c>
      <c r="B396" s="56" t="s">
        <v>803</v>
      </c>
      <c r="C396" s="56" t="s">
        <v>804</v>
      </c>
      <c r="D396" s="57">
        <v>0</v>
      </c>
      <c r="E396" s="57">
        <v>0</v>
      </c>
      <c r="F396" s="57">
        <v>0</v>
      </c>
      <c r="G396" s="57">
        <v>1877</v>
      </c>
      <c r="H396" s="57">
        <v>0</v>
      </c>
      <c r="I396" s="57">
        <v>294867.67</v>
      </c>
      <c r="J396" s="57">
        <v>0</v>
      </c>
      <c r="K396" s="57">
        <v>0</v>
      </c>
      <c r="L396" s="57">
        <v>0</v>
      </c>
    </row>
    <row r="397" spans="1:12" x14ac:dyDescent="0.25">
      <c r="A397" s="56">
        <v>44926</v>
      </c>
      <c r="B397" s="56" t="s">
        <v>805</v>
      </c>
      <c r="C397" s="56" t="s">
        <v>806</v>
      </c>
      <c r="D397" s="57">
        <v>2446</v>
      </c>
      <c r="E397" s="57">
        <v>0</v>
      </c>
      <c r="F397" s="57">
        <v>0</v>
      </c>
      <c r="G397" s="57">
        <v>0</v>
      </c>
      <c r="H397" s="57">
        <v>0</v>
      </c>
      <c r="I397" s="57">
        <v>0</v>
      </c>
      <c r="J397" s="57">
        <v>0</v>
      </c>
      <c r="K397" s="57">
        <v>0</v>
      </c>
      <c r="L397" s="57">
        <v>0</v>
      </c>
    </row>
    <row r="398" spans="1:12" x14ac:dyDescent="0.25">
      <c r="A398" s="56">
        <v>44926</v>
      </c>
      <c r="B398" s="56" t="s">
        <v>807</v>
      </c>
      <c r="C398" s="56" t="s">
        <v>808</v>
      </c>
      <c r="D398" s="58">
        <v>-44997833.439999998</v>
      </c>
      <c r="E398" s="57">
        <v>-18298830.370000001</v>
      </c>
      <c r="F398" s="57">
        <v>-22206534.84</v>
      </c>
      <c r="G398" s="57">
        <v>-25723819.850000001</v>
      </c>
      <c r="H398" s="57">
        <v>-34236259.159999996</v>
      </c>
      <c r="I398" s="58">
        <v>-46635327.350000001</v>
      </c>
      <c r="J398" s="57">
        <v>-21483674.510000002</v>
      </c>
      <c r="K398" s="57">
        <v>-12957392.77</v>
      </c>
      <c r="L398" s="57">
        <v>-11899663.76</v>
      </c>
    </row>
    <row r="399" spans="1:12" x14ac:dyDescent="0.25">
      <c r="A399" s="56">
        <v>44926</v>
      </c>
      <c r="B399" s="56" t="s">
        <v>809</v>
      </c>
      <c r="C399" s="56" t="s">
        <v>810</v>
      </c>
      <c r="D399" s="58">
        <v>-18381360.68</v>
      </c>
      <c r="E399" s="58">
        <v>-1354206.18</v>
      </c>
      <c r="F399" s="57">
        <v>-844579.16</v>
      </c>
      <c r="G399" s="57">
        <v>-1122716.48</v>
      </c>
      <c r="H399" s="57">
        <v>-1740304.68</v>
      </c>
      <c r="I399" s="57">
        <v>5188940.04</v>
      </c>
      <c r="J399" s="57">
        <v>-723623.76</v>
      </c>
      <c r="K399" s="57">
        <v>-647237.28</v>
      </c>
      <c r="L399" s="58">
        <v>0</v>
      </c>
    </row>
    <row r="400" spans="1:12" x14ac:dyDescent="0.25">
      <c r="A400" s="56">
        <v>44926</v>
      </c>
      <c r="B400" s="56" t="s">
        <v>811</v>
      </c>
      <c r="C400" s="56" t="s">
        <v>812</v>
      </c>
      <c r="D400" s="58">
        <v>-8760059.4399999995</v>
      </c>
      <c r="E400" s="58">
        <v>-3559393.89</v>
      </c>
      <c r="F400" s="58">
        <v>-4318727.1500000004</v>
      </c>
      <c r="G400" s="58">
        <v>-5005392.2699999996</v>
      </c>
      <c r="H400" s="57">
        <v>-6658333.7999999998</v>
      </c>
      <c r="I400" s="58">
        <v>-9075217.3300000001</v>
      </c>
      <c r="J400" s="58">
        <v>-4179714.89</v>
      </c>
      <c r="K400" s="58">
        <v>-2520296</v>
      </c>
      <c r="L400" s="58">
        <v>-2315472.71</v>
      </c>
    </row>
    <row r="401" spans="1:12" x14ac:dyDescent="0.25">
      <c r="A401" s="56">
        <v>44926</v>
      </c>
      <c r="B401" s="56" t="s">
        <v>813</v>
      </c>
      <c r="C401" s="56" t="s">
        <v>814</v>
      </c>
      <c r="D401" s="58">
        <v>5007430</v>
      </c>
      <c r="E401" s="58">
        <v>15606012.5</v>
      </c>
      <c r="F401" s="58">
        <v>0</v>
      </c>
      <c r="G401" s="58">
        <v>0</v>
      </c>
      <c r="H401" s="58">
        <v>0</v>
      </c>
      <c r="I401" s="58">
        <v>25280110</v>
      </c>
      <c r="J401" s="58">
        <v>0</v>
      </c>
      <c r="K401" s="58">
        <v>0</v>
      </c>
      <c r="L401" s="58">
        <v>450</v>
      </c>
    </row>
    <row r="402" spans="1:12" x14ac:dyDescent="0.25">
      <c r="A402" s="56">
        <v>44926</v>
      </c>
      <c r="B402" s="56" t="s">
        <v>815</v>
      </c>
      <c r="C402" s="56" t="s">
        <v>816</v>
      </c>
      <c r="D402" s="58">
        <v>2979835.98</v>
      </c>
      <c r="E402" s="58">
        <v>0</v>
      </c>
      <c r="F402" s="58">
        <v>0</v>
      </c>
      <c r="G402" s="58">
        <v>0</v>
      </c>
      <c r="H402" s="58">
        <v>34202095.200000003</v>
      </c>
      <c r="I402" s="58">
        <v>15309771.35</v>
      </c>
      <c r="J402" s="58">
        <v>0</v>
      </c>
      <c r="K402" s="58">
        <v>0</v>
      </c>
      <c r="L402" s="58">
        <v>0</v>
      </c>
    </row>
    <row r="403" spans="1:12" x14ac:dyDescent="0.25">
      <c r="A403" s="56">
        <v>44926</v>
      </c>
      <c r="B403" s="56" t="s">
        <v>817</v>
      </c>
      <c r="C403" s="56" t="s">
        <v>818</v>
      </c>
      <c r="D403" s="58">
        <v>-925854</v>
      </c>
      <c r="E403" s="58">
        <v>0</v>
      </c>
      <c r="F403" s="58">
        <v>0</v>
      </c>
      <c r="G403" s="57">
        <v>0</v>
      </c>
      <c r="H403" s="57">
        <v>0</v>
      </c>
      <c r="I403" s="57">
        <v>0</v>
      </c>
      <c r="J403" s="58">
        <v>0</v>
      </c>
      <c r="K403" s="58">
        <v>0</v>
      </c>
      <c r="L403" s="57">
        <v>0</v>
      </c>
    </row>
    <row r="404" spans="1:12" x14ac:dyDescent="0.25">
      <c r="A404" s="56">
        <v>44926</v>
      </c>
      <c r="B404" s="56" t="s">
        <v>819</v>
      </c>
      <c r="C404" s="56" t="s">
        <v>820</v>
      </c>
      <c r="D404" s="58">
        <v>0</v>
      </c>
      <c r="E404" s="58">
        <v>0</v>
      </c>
      <c r="F404" s="58">
        <v>0</v>
      </c>
      <c r="G404" s="57">
        <v>0</v>
      </c>
      <c r="H404" s="58">
        <v>0</v>
      </c>
      <c r="I404" s="57">
        <v>0</v>
      </c>
      <c r="J404" s="58">
        <v>0</v>
      </c>
      <c r="K404" s="58">
        <v>0</v>
      </c>
      <c r="L404" s="58">
        <v>0</v>
      </c>
    </row>
    <row r="405" spans="1:12" x14ac:dyDescent="0.25">
      <c r="A405" s="56">
        <v>44926</v>
      </c>
      <c r="B405" s="56" t="s">
        <v>821</v>
      </c>
      <c r="C405" s="56" t="s">
        <v>822</v>
      </c>
      <c r="D405" s="57">
        <v>2958292.58</v>
      </c>
      <c r="E405" s="58">
        <v>0</v>
      </c>
      <c r="F405" s="58">
        <v>0</v>
      </c>
      <c r="G405" s="58">
        <v>0</v>
      </c>
      <c r="H405" s="58">
        <v>0</v>
      </c>
      <c r="I405" s="58">
        <v>0</v>
      </c>
      <c r="J405" s="58">
        <v>0</v>
      </c>
      <c r="K405" s="58">
        <v>0</v>
      </c>
      <c r="L405" s="58">
        <v>0</v>
      </c>
    </row>
    <row r="406" spans="1:12" x14ac:dyDescent="0.25">
      <c r="A406" s="56">
        <v>44926</v>
      </c>
      <c r="B406" s="56" t="s">
        <v>823</v>
      </c>
      <c r="C406" s="56" t="s">
        <v>824</v>
      </c>
      <c r="D406" s="57">
        <v>12275097</v>
      </c>
      <c r="E406" s="57">
        <v>380603.25</v>
      </c>
      <c r="F406" s="57">
        <v>284840.64</v>
      </c>
      <c r="G406" s="57">
        <v>936837.75</v>
      </c>
      <c r="H406" s="57">
        <v>2068402.13</v>
      </c>
      <c r="I406" s="57">
        <v>2381023.14</v>
      </c>
      <c r="J406" s="57">
        <v>486560.74</v>
      </c>
      <c r="K406" s="57">
        <v>321897.25</v>
      </c>
      <c r="L406" s="57">
        <v>278906.5</v>
      </c>
    </row>
    <row r="407" spans="1:12" x14ac:dyDescent="0.25">
      <c r="A407" s="56">
        <v>44926</v>
      </c>
      <c r="B407" s="56" t="s">
        <v>825</v>
      </c>
      <c r="C407" s="56" t="s">
        <v>826</v>
      </c>
      <c r="D407" s="57">
        <v>10497725</v>
      </c>
      <c r="E407" s="57">
        <v>40254.75</v>
      </c>
      <c r="F407" s="57">
        <v>136961</v>
      </c>
      <c r="G407" s="57">
        <v>145987</v>
      </c>
      <c r="H407" s="57">
        <v>298834.24</v>
      </c>
      <c r="I407" s="57">
        <v>2844640.36</v>
      </c>
      <c r="J407" s="57">
        <v>50489.48</v>
      </c>
      <c r="K407" s="57">
        <v>12422.5</v>
      </c>
      <c r="L407" s="57">
        <v>61360.25</v>
      </c>
    </row>
    <row r="408" spans="1:12" x14ac:dyDescent="0.25">
      <c r="A408" s="56">
        <v>44926</v>
      </c>
      <c r="B408" s="56" t="s">
        <v>827</v>
      </c>
      <c r="C408" s="56" t="s">
        <v>828</v>
      </c>
      <c r="D408" s="57">
        <v>19559</v>
      </c>
      <c r="E408" s="57">
        <v>0</v>
      </c>
      <c r="F408" s="57">
        <v>0</v>
      </c>
      <c r="G408" s="57">
        <v>0</v>
      </c>
      <c r="H408" s="57">
        <v>96575.75</v>
      </c>
      <c r="I408" s="57">
        <v>7612</v>
      </c>
      <c r="J408" s="57">
        <v>0</v>
      </c>
      <c r="K408" s="57">
        <v>0</v>
      </c>
      <c r="L408" s="57">
        <v>0</v>
      </c>
    </row>
    <row r="409" spans="1:12" x14ac:dyDescent="0.25">
      <c r="A409" s="56">
        <v>44926</v>
      </c>
      <c r="B409" s="56" t="s">
        <v>829</v>
      </c>
      <c r="C409" s="56" t="s">
        <v>830</v>
      </c>
      <c r="D409" s="57">
        <v>1850</v>
      </c>
      <c r="E409" s="58">
        <v>0</v>
      </c>
      <c r="F409" s="57">
        <v>0</v>
      </c>
      <c r="G409" s="58">
        <v>0</v>
      </c>
      <c r="H409" s="58">
        <v>0</v>
      </c>
      <c r="I409" s="58">
        <v>9140</v>
      </c>
      <c r="J409" s="58">
        <v>0</v>
      </c>
      <c r="K409" s="58">
        <v>0</v>
      </c>
      <c r="L409" s="57">
        <v>0</v>
      </c>
    </row>
    <row r="410" spans="1:12" x14ac:dyDescent="0.25">
      <c r="A410" s="56">
        <v>44926</v>
      </c>
      <c r="B410" s="56" t="s">
        <v>831</v>
      </c>
      <c r="C410" s="56" t="s">
        <v>832</v>
      </c>
      <c r="D410" s="58">
        <v>0</v>
      </c>
      <c r="E410" s="58">
        <v>0</v>
      </c>
      <c r="F410" s="58">
        <v>0</v>
      </c>
      <c r="G410" s="58">
        <v>0</v>
      </c>
      <c r="H410" s="58">
        <v>0</v>
      </c>
      <c r="I410" s="58">
        <v>0</v>
      </c>
      <c r="J410" s="58">
        <v>0</v>
      </c>
      <c r="K410" s="58">
        <v>0</v>
      </c>
      <c r="L410" s="57">
        <v>0</v>
      </c>
    </row>
    <row r="411" spans="1:12" x14ac:dyDescent="0.25">
      <c r="A411" s="56">
        <v>44926</v>
      </c>
      <c r="B411" s="56" t="s">
        <v>833</v>
      </c>
      <c r="C411" s="56" t="s">
        <v>834</v>
      </c>
      <c r="D411" s="58">
        <v>3674</v>
      </c>
      <c r="E411" s="58">
        <v>0</v>
      </c>
      <c r="F411" s="58">
        <v>0</v>
      </c>
      <c r="G411" s="58">
        <v>0</v>
      </c>
      <c r="H411" s="58">
        <v>0</v>
      </c>
      <c r="I411" s="58">
        <v>0</v>
      </c>
      <c r="J411" s="58">
        <v>0</v>
      </c>
      <c r="K411" s="58">
        <v>0</v>
      </c>
      <c r="L411" s="58">
        <v>0</v>
      </c>
    </row>
    <row r="412" spans="1:12" x14ac:dyDescent="0.25">
      <c r="A412" s="56">
        <v>44926</v>
      </c>
      <c r="B412" s="56" t="s">
        <v>835</v>
      </c>
      <c r="C412" s="56" t="s">
        <v>836</v>
      </c>
      <c r="D412" s="58">
        <v>1374212.4</v>
      </c>
      <c r="E412" s="58">
        <v>63357</v>
      </c>
      <c r="F412" s="58">
        <v>244576</v>
      </c>
      <c r="G412" s="58">
        <v>202935</v>
      </c>
      <c r="H412" s="58">
        <v>131715.29999999999</v>
      </c>
      <c r="I412" s="58">
        <v>1407517.19</v>
      </c>
      <c r="J412" s="58">
        <v>40195</v>
      </c>
      <c r="K412" s="58">
        <v>23733</v>
      </c>
      <c r="L412" s="58">
        <v>70394</v>
      </c>
    </row>
    <row r="413" spans="1:12" x14ac:dyDescent="0.25">
      <c r="A413" s="56">
        <v>44926</v>
      </c>
      <c r="B413" s="56" t="s">
        <v>837</v>
      </c>
      <c r="C413" s="56" t="s">
        <v>838</v>
      </c>
      <c r="D413" s="57">
        <v>1294328</v>
      </c>
      <c r="E413" s="58">
        <v>0</v>
      </c>
      <c r="F413" s="58">
        <v>0</v>
      </c>
      <c r="G413" s="58">
        <v>66072</v>
      </c>
      <c r="H413" s="58">
        <v>55273.5</v>
      </c>
      <c r="I413" s="58">
        <v>301882.99</v>
      </c>
      <c r="J413" s="58">
        <v>10973.46</v>
      </c>
      <c r="K413" s="58">
        <v>0</v>
      </c>
      <c r="L413" s="58">
        <v>81919</v>
      </c>
    </row>
    <row r="414" spans="1:12" x14ac:dyDescent="0.25">
      <c r="A414" s="56">
        <v>44926</v>
      </c>
      <c r="B414" s="56" t="s">
        <v>839</v>
      </c>
      <c r="C414" s="56" t="s">
        <v>840</v>
      </c>
      <c r="D414" s="57">
        <v>3784259</v>
      </c>
      <c r="E414" s="57">
        <v>4959.75</v>
      </c>
      <c r="F414" s="57">
        <v>27399.5</v>
      </c>
      <c r="G414" s="57">
        <v>39706</v>
      </c>
      <c r="H414" s="57">
        <v>0</v>
      </c>
      <c r="I414" s="57">
        <v>1276198.02</v>
      </c>
      <c r="J414" s="57">
        <v>31483.49</v>
      </c>
      <c r="K414" s="57">
        <v>14566</v>
      </c>
      <c r="L414" s="57">
        <v>15896</v>
      </c>
    </row>
    <row r="415" spans="1:12" x14ac:dyDescent="0.25">
      <c r="A415" s="56">
        <v>44926</v>
      </c>
      <c r="B415" s="56" t="s">
        <v>841</v>
      </c>
      <c r="C415" s="56" t="s">
        <v>842</v>
      </c>
      <c r="D415" s="57">
        <v>5316962.76</v>
      </c>
      <c r="E415" s="57">
        <v>0</v>
      </c>
      <c r="F415" s="57">
        <v>31130</v>
      </c>
      <c r="G415" s="57">
        <v>0</v>
      </c>
      <c r="H415" s="57">
        <v>0</v>
      </c>
      <c r="I415" s="57">
        <v>0</v>
      </c>
      <c r="J415" s="57">
        <v>11652.2</v>
      </c>
      <c r="K415" s="57">
        <v>9626</v>
      </c>
      <c r="L415" s="57">
        <v>0</v>
      </c>
    </row>
    <row r="416" spans="1:12" x14ac:dyDescent="0.25">
      <c r="A416" s="56">
        <v>44926</v>
      </c>
      <c r="B416" s="56" t="s">
        <v>843</v>
      </c>
      <c r="C416" s="56" t="s">
        <v>844</v>
      </c>
      <c r="D416" s="57">
        <v>0</v>
      </c>
      <c r="E416" s="58">
        <v>0</v>
      </c>
      <c r="F416" s="58">
        <v>0</v>
      </c>
      <c r="G416" s="58">
        <v>-501798.59</v>
      </c>
      <c r="H416" s="57">
        <v>0</v>
      </c>
      <c r="I416" s="57">
        <v>-8598.5499999999993</v>
      </c>
      <c r="J416" s="58">
        <v>-129199.49</v>
      </c>
      <c r="K416" s="58">
        <v>0</v>
      </c>
      <c r="L416" s="58">
        <v>0</v>
      </c>
    </row>
    <row r="417" spans="1:12" x14ac:dyDescent="0.25">
      <c r="A417" s="56">
        <v>44926</v>
      </c>
      <c r="B417" s="56" t="s">
        <v>845</v>
      </c>
      <c r="C417" s="56" t="s">
        <v>846</v>
      </c>
      <c r="D417" s="57">
        <v>0</v>
      </c>
      <c r="E417" s="58">
        <v>0</v>
      </c>
      <c r="F417" s="58">
        <v>0</v>
      </c>
      <c r="G417" s="58">
        <v>-51095.45</v>
      </c>
      <c r="H417" s="57">
        <v>0</v>
      </c>
      <c r="I417" s="57">
        <v>0</v>
      </c>
      <c r="J417" s="57">
        <v>-28625.1</v>
      </c>
      <c r="K417" s="58">
        <v>0</v>
      </c>
      <c r="L417" s="57">
        <v>-29419</v>
      </c>
    </row>
    <row r="418" spans="1:12" x14ac:dyDescent="0.25">
      <c r="A418" s="56">
        <v>44926</v>
      </c>
      <c r="B418" s="56" t="s">
        <v>847</v>
      </c>
      <c r="C418" s="56" t="s">
        <v>848</v>
      </c>
      <c r="D418" s="57">
        <v>0</v>
      </c>
      <c r="E418" s="58">
        <v>0</v>
      </c>
      <c r="F418" s="58">
        <v>0</v>
      </c>
      <c r="G418" s="58">
        <v>-1216.5</v>
      </c>
      <c r="H418" s="58">
        <v>0</v>
      </c>
      <c r="I418" s="58">
        <v>-600</v>
      </c>
      <c r="J418" s="58">
        <v>0</v>
      </c>
      <c r="K418" s="58">
        <v>0</v>
      </c>
      <c r="L418" s="58">
        <v>-117363.75</v>
      </c>
    </row>
    <row r="419" spans="1:12" x14ac:dyDescent="0.25">
      <c r="A419" s="56">
        <v>44926</v>
      </c>
      <c r="B419" s="56" t="s">
        <v>849</v>
      </c>
      <c r="C419" s="56" t="s">
        <v>850</v>
      </c>
      <c r="D419" s="57">
        <v>0</v>
      </c>
      <c r="E419" s="58">
        <v>0</v>
      </c>
      <c r="F419" s="58">
        <v>0</v>
      </c>
      <c r="G419" s="58">
        <v>88403.21</v>
      </c>
      <c r="H419" s="58">
        <v>0</v>
      </c>
      <c r="I419" s="58">
        <v>35350.25</v>
      </c>
      <c r="J419" s="57">
        <v>0</v>
      </c>
      <c r="K419" s="58">
        <v>0</v>
      </c>
      <c r="L419" s="57">
        <v>0</v>
      </c>
    </row>
    <row r="420" spans="1:12" x14ac:dyDescent="0.25">
      <c r="A420" s="56">
        <v>44926</v>
      </c>
      <c r="B420" s="56" t="s">
        <v>851</v>
      </c>
      <c r="C420" s="56" t="s">
        <v>852</v>
      </c>
      <c r="D420" s="57">
        <v>0</v>
      </c>
      <c r="E420" s="57">
        <v>0</v>
      </c>
      <c r="F420" s="57">
        <v>0</v>
      </c>
      <c r="G420" s="57">
        <v>0</v>
      </c>
      <c r="H420" s="57">
        <v>0</v>
      </c>
      <c r="I420" s="57">
        <v>0</v>
      </c>
      <c r="J420" s="57">
        <v>0</v>
      </c>
      <c r="K420" s="57">
        <v>0</v>
      </c>
      <c r="L420" s="57">
        <v>0</v>
      </c>
    </row>
    <row r="421" spans="1:12" x14ac:dyDescent="0.25">
      <c r="A421" s="56">
        <v>44926</v>
      </c>
      <c r="B421" s="56" t="s">
        <v>853</v>
      </c>
      <c r="C421" s="56" t="s">
        <v>854</v>
      </c>
      <c r="D421" s="57">
        <v>0</v>
      </c>
      <c r="E421" s="57">
        <v>0</v>
      </c>
      <c r="F421" s="58">
        <v>0</v>
      </c>
      <c r="G421" s="57">
        <v>0</v>
      </c>
      <c r="H421" s="57">
        <v>0</v>
      </c>
      <c r="I421" s="57">
        <v>0</v>
      </c>
      <c r="J421" s="57">
        <v>0</v>
      </c>
      <c r="K421" s="58">
        <v>0</v>
      </c>
      <c r="L421" s="57">
        <v>0</v>
      </c>
    </row>
    <row r="422" spans="1:12" x14ac:dyDescent="0.25">
      <c r="A422" s="56">
        <v>44926</v>
      </c>
      <c r="B422" s="56" t="s">
        <v>855</v>
      </c>
      <c r="C422" s="56" t="s">
        <v>856</v>
      </c>
      <c r="D422" s="57">
        <v>0</v>
      </c>
      <c r="E422" s="57">
        <v>0</v>
      </c>
      <c r="F422" s="57">
        <v>0</v>
      </c>
      <c r="G422" s="57">
        <v>0</v>
      </c>
      <c r="H422" s="58">
        <v>1000</v>
      </c>
      <c r="I422" s="57">
        <v>0</v>
      </c>
      <c r="J422" s="57">
        <v>0</v>
      </c>
      <c r="K422" s="57">
        <v>0</v>
      </c>
      <c r="L422" s="57">
        <v>0</v>
      </c>
    </row>
    <row r="423" spans="1:12" x14ac:dyDescent="0.25">
      <c r="A423" s="56">
        <v>44926</v>
      </c>
      <c r="B423" s="56" t="s">
        <v>857</v>
      </c>
      <c r="C423" s="56" t="s">
        <v>858</v>
      </c>
      <c r="D423" s="57">
        <v>310700</v>
      </c>
      <c r="E423" s="58">
        <v>46101</v>
      </c>
      <c r="F423" s="57">
        <v>55568</v>
      </c>
      <c r="G423" s="58">
        <v>42516</v>
      </c>
      <c r="H423" s="58">
        <v>297772.52</v>
      </c>
      <c r="I423" s="58">
        <v>120093.63</v>
      </c>
      <c r="J423" s="57">
        <v>60417</v>
      </c>
      <c r="K423" s="57">
        <v>16026</v>
      </c>
      <c r="L423" s="58">
        <v>61083</v>
      </c>
    </row>
    <row r="424" spans="1:12" x14ac:dyDescent="0.25">
      <c r="A424" s="56">
        <v>44926</v>
      </c>
      <c r="B424" s="56" t="s">
        <v>859</v>
      </c>
      <c r="C424" s="56" t="s">
        <v>860</v>
      </c>
      <c r="D424" s="57">
        <v>485167</v>
      </c>
      <c r="E424" s="57">
        <v>7985</v>
      </c>
      <c r="F424" s="57">
        <v>0</v>
      </c>
      <c r="G424" s="57">
        <v>26931</v>
      </c>
      <c r="H424" s="57">
        <v>291547.5</v>
      </c>
      <c r="I424" s="57">
        <v>164812.07999999999</v>
      </c>
      <c r="J424" s="57">
        <v>41395</v>
      </c>
      <c r="K424" s="58">
        <v>8892</v>
      </c>
      <c r="L424" s="57">
        <v>16168</v>
      </c>
    </row>
    <row r="425" spans="1:12" x14ac:dyDescent="0.25">
      <c r="A425" s="56">
        <v>44926</v>
      </c>
      <c r="B425" s="56" t="s">
        <v>861</v>
      </c>
      <c r="C425" s="56" t="s">
        <v>862</v>
      </c>
      <c r="D425" s="57">
        <v>-168852.4</v>
      </c>
      <c r="E425" s="57">
        <v>0</v>
      </c>
      <c r="F425" s="57">
        <v>0</v>
      </c>
      <c r="G425" s="57">
        <v>0</v>
      </c>
      <c r="H425" s="57">
        <v>0</v>
      </c>
      <c r="I425" s="58">
        <v>0</v>
      </c>
      <c r="J425" s="57">
        <v>0</v>
      </c>
      <c r="K425" s="58">
        <v>0</v>
      </c>
      <c r="L425" s="57">
        <v>-6530</v>
      </c>
    </row>
    <row r="426" spans="1:12" x14ac:dyDescent="0.25">
      <c r="A426" s="56">
        <v>44926</v>
      </c>
      <c r="B426" s="56" t="s">
        <v>863</v>
      </c>
      <c r="C426" s="56" t="s">
        <v>864</v>
      </c>
      <c r="D426" s="57">
        <v>-256536.14</v>
      </c>
      <c r="E426" s="57">
        <v>0</v>
      </c>
      <c r="F426" s="58">
        <v>0</v>
      </c>
      <c r="G426" s="57">
        <v>0</v>
      </c>
      <c r="H426" s="57">
        <v>0</v>
      </c>
      <c r="I426" s="57">
        <v>0</v>
      </c>
      <c r="J426" s="58">
        <v>0</v>
      </c>
      <c r="K426" s="58">
        <v>0</v>
      </c>
      <c r="L426" s="57">
        <v>0</v>
      </c>
    </row>
    <row r="427" spans="1:12" x14ac:dyDescent="0.25">
      <c r="A427" s="56">
        <v>44926</v>
      </c>
      <c r="B427" s="56" t="s">
        <v>865</v>
      </c>
      <c r="C427" s="56" t="s">
        <v>866</v>
      </c>
      <c r="D427" s="57">
        <v>0</v>
      </c>
      <c r="E427" s="58">
        <v>0</v>
      </c>
      <c r="F427" s="58">
        <v>0</v>
      </c>
      <c r="G427" s="57">
        <v>0</v>
      </c>
      <c r="H427" s="57">
        <v>0</v>
      </c>
      <c r="I427" s="57">
        <v>0</v>
      </c>
      <c r="J427" s="58">
        <v>0</v>
      </c>
      <c r="K427" s="58">
        <v>0</v>
      </c>
      <c r="L427" s="57">
        <v>0</v>
      </c>
    </row>
    <row r="428" spans="1:12" x14ac:dyDescent="0.25">
      <c r="A428" s="56">
        <v>44926</v>
      </c>
      <c r="B428" s="56" t="s">
        <v>867</v>
      </c>
      <c r="C428" s="56" t="s">
        <v>868</v>
      </c>
      <c r="D428" s="57">
        <v>-304758.46000000002</v>
      </c>
      <c r="E428" s="58">
        <v>0</v>
      </c>
      <c r="F428" s="58">
        <v>0</v>
      </c>
      <c r="G428" s="58">
        <v>0</v>
      </c>
      <c r="H428" s="58">
        <v>0</v>
      </c>
      <c r="I428" s="58">
        <v>0</v>
      </c>
      <c r="J428" s="58">
        <v>0</v>
      </c>
      <c r="K428" s="58">
        <v>0</v>
      </c>
      <c r="L428" s="58">
        <v>0</v>
      </c>
    </row>
    <row r="429" spans="1:12" x14ac:dyDescent="0.25">
      <c r="A429" s="56">
        <v>44926</v>
      </c>
      <c r="B429" s="56" t="s">
        <v>869</v>
      </c>
      <c r="C429" s="56" t="s">
        <v>870</v>
      </c>
      <c r="D429" s="58">
        <v>0</v>
      </c>
      <c r="E429" s="58">
        <v>0</v>
      </c>
      <c r="F429" s="58">
        <v>0</v>
      </c>
      <c r="G429" s="58">
        <v>0</v>
      </c>
      <c r="H429" s="58">
        <v>0</v>
      </c>
      <c r="I429" s="58">
        <v>0</v>
      </c>
      <c r="J429" s="58">
        <v>0</v>
      </c>
      <c r="K429" s="58">
        <v>0</v>
      </c>
      <c r="L429" s="58">
        <v>0</v>
      </c>
    </row>
    <row r="430" spans="1:12" x14ac:dyDescent="0.25">
      <c r="A430" s="56">
        <v>44926</v>
      </c>
      <c r="B430" s="56" t="s">
        <v>871</v>
      </c>
      <c r="C430" s="56" t="s">
        <v>872</v>
      </c>
      <c r="D430" s="57">
        <v>27335</v>
      </c>
      <c r="E430" s="57">
        <v>0</v>
      </c>
      <c r="F430" s="57">
        <v>0</v>
      </c>
      <c r="G430" s="58">
        <v>0</v>
      </c>
      <c r="H430" s="57">
        <v>0</v>
      </c>
      <c r="I430" s="58">
        <v>1425</v>
      </c>
      <c r="J430" s="58">
        <v>0</v>
      </c>
      <c r="K430" s="58">
        <v>0</v>
      </c>
      <c r="L430" s="58">
        <v>0</v>
      </c>
    </row>
    <row r="431" spans="1:12" x14ac:dyDescent="0.25">
      <c r="A431" s="56">
        <v>44926</v>
      </c>
      <c r="B431" s="56" t="s">
        <v>873</v>
      </c>
      <c r="C431" s="56" t="s">
        <v>874</v>
      </c>
      <c r="D431" s="57">
        <v>450637.2</v>
      </c>
      <c r="E431" s="57">
        <v>0</v>
      </c>
      <c r="F431" s="57">
        <v>0</v>
      </c>
      <c r="G431" s="57">
        <v>0</v>
      </c>
      <c r="H431" s="57">
        <v>0</v>
      </c>
      <c r="I431" s="57">
        <v>16150</v>
      </c>
      <c r="J431" s="57">
        <v>0</v>
      </c>
      <c r="K431" s="57">
        <v>0</v>
      </c>
      <c r="L431" s="57">
        <v>0</v>
      </c>
    </row>
    <row r="432" spans="1:12" x14ac:dyDescent="0.25">
      <c r="A432" s="56">
        <v>44926</v>
      </c>
      <c r="B432" s="56" t="s">
        <v>875</v>
      </c>
      <c r="C432" s="56" t="s">
        <v>876</v>
      </c>
      <c r="D432" s="57">
        <v>464791</v>
      </c>
      <c r="E432" s="57">
        <v>0</v>
      </c>
      <c r="F432" s="57">
        <v>0</v>
      </c>
      <c r="G432" s="57">
        <v>0</v>
      </c>
      <c r="H432" s="57">
        <v>0</v>
      </c>
      <c r="I432" s="57">
        <v>0</v>
      </c>
      <c r="J432" s="57">
        <v>0</v>
      </c>
      <c r="K432" s="57">
        <v>0</v>
      </c>
      <c r="L432" s="57">
        <v>0</v>
      </c>
    </row>
    <row r="433" spans="1:12" x14ac:dyDescent="0.25">
      <c r="A433" s="56">
        <v>44926</v>
      </c>
      <c r="B433" s="56" t="s">
        <v>877</v>
      </c>
      <c r="C433" s="56" t="s">
        <v>878</v>
      </c>
      <c r="D433" s="57">
        <v>-37958</v>
      </c>
      <c r="E433" s="58">
        <v>3500</v>
      </c>
      <c r="F433" s="58">
        <v>0</v>
      </c>
      <c r="G433" s="58">
        <v>0</v>
      </c>
      <c r="H433" s="58">
        <v>0</v>
      </c>
      <c r="I433" s="58">
        <v>0</v>
      </c>
      <c r="J433" s="58">
        <v>0</v>
      </c>
      <c r="K433" s="58">
        <v>0</v>
      </c>
      <c r="L433" s="58">
        <v>0</v>
      </c>
    </row>
    <row r="434" spans="1:12" x14ac:dyDescent="0.25">
      <c r="A434" s="56">
        <v>44926</v>
      </c>
      <c r="B434" s="56" t="s">
        <v>879</v>
      </c>
      <c r="C434" s="56" t="s">
        <v>880</v>
      </c>
      <c r="D434" s="57">
        <v>352000</v>
      </c>
      <c r="E434" s="58">
        <v>200500</v>
      </c>
      <c r="F434" s="58">
        <v>27000</v>
      </c>
      <c r="G434" s="58">
        <v>176700</v>
      </c>
      <c r="H434" s="58">
        <v>516000</v>
      </c>
      <c r="I434" s="58">
        <v>252178</v>
      </c>
      <c r="J434" s="58">
        <v>229450</v>
      </c>
      <c r="K434" s="58">
        <v>93600</v>
      </c>
      <c r="L434" s="58">
        <v>0</v>
      </c>
    </row>
    <row r="435" spans="1:12" x14ac:dyDescent="0.25">
      <c r="A435" s="56">
        <v>44926</v>
      </c>
      <c r="B435" s="56" t="s">
        <v>881</v>
      </c>
      <c r="C435" s="56" t="s">
        <v>882</v>
      </c>
      <c r="D435" s="58">
        <v>0</v>
      </c>
      <c r="E435" s="58">
        <v>0</v>
      </c>
      <c r="F435" s="58">
        <v>0</v>
      </c>
      <c r="G435" s="58">
        <v>0</v>
      </c>
      <c r="H435" s="57">
        <v>0</v>
      </c>
      <c r="I435" s="57">
        <v>0</v>
      </c>
      <c r="J435" s="58">
        <v>0</v>
      </c>
      <c r="K435" s="58">
        <v>0</v>
      </c>
      <c r="L435" s="58">
        <v>0</v>
      </c>
    </row>
    <row r="436" spans="1:12" x14ac:dyDescent="0.25">
      <c r="A436" s="56">
        <v>44926</v>
      </c>
      <c r="B436" s="56" t="s">
        <v>883</v>
      </c>
      <c r="C436" s="56" t="s">
        <v>884</v>
      </c>
      <c r="D436" s="57">
        <v>0</v>
      </c>
      <c r="E436" s="57">
        <v>0</v>
      </c>
      <c r="F436" s="58">
        <v>0</v>
      </c>
      <c r="G436" s="57">
        <v>0</v>
      </c>
      <c r="H436" s="58">
        <v>0</v>
      </c>
      <c r="I436" s="58">
        <v>0</v>
      </c>
      <c r="J436" s="58">
        <v>0</v>
      </c>
      <c r="K436" s="58">
        <v>0</v>
      </c>
      <c r="L436" s="58">
        <v>0</v>
      </c>
    </row>
    <row r="437" spans="1:12" x14ac:dyDescent="0.25">
      <c r="A437" s="56">
        <v>44926</v>
      </c>
      <c r="B437" s="56" t="s">
        <v>885</v>
      </c>
      <c r="C437" s="56" t="s">
        <v>886</v>
      </c>
      <c r="D437" s="57">
        <v>0</v>
      </c>
      <c r="E437" s="58">
        <v>0</v>
      </c>
      <c r="F437" s="58">
        <v>0</v>
      </c>
      <c r="G437" s="58">
        <v>0</v>
      </c>
      <c r="H437" s="58">
        <v>386502.46</v>
      </c>
      <c r="I437" s="58">
        <v>0</v>
      </c>
      <c r="J437" s="58">
        <v>0</v>
      </c>
      <c r="K437" s="58">
        <v>0</v>
      </c>
      <c r="L437" s="58">
        <v>0</v>
      </c>
    </row>
    <row r="438" spans="1:12" x14ac:dyDescent="0.25">
      <c r="A438" s="56">
        <v>44926</v>
      </c>
      <c r="B438" s="56" t="s">
        <v>887</v>
      </c>
      <c r="C438" s="56" t="s">
        <v>888</v>
      </c>
      <c r="D438" s="57">
        <v>2965</v>
      </c>
      <c r="E438" s="58">
        <v>0</v>
      </c>
      <c r="F438" s="58">
        <v>0</v>
      </c>
      <c r="G438" s="58">
        <v>0</v>
      </c>
      <c r="H438" s="58">
        <v>0</v>
      </c>
      <c r="I438" s="57">
        <v>9729.5</v>
      </c>
      <c r="J438" s="58">
        <v>0</v>
      </c>
      <c r="K438" s="57">
        <v>1313</v>
      </c>
      <c r="L438" s="58">
        <v>0</v>
      </c>
    </row>
    <row r="439" spans="1:12" x14ac:dyDescent="0.25">
      <c r="A439" s="56">
        <v>44926</v>
      </c>
      <c r="B439" s="56" t="s">
        <v>889</v>
      </c>
      <c r="C439" s="56" t="s">
        <v>890</v>
      </c>
      <c r="D439" s="57">
        <v>6189</v>
      </c>
      <c r="E439" s="58">
        <v>0</v>
      </c>
      <c r="F439" s="58">
        <v>45355</v>
      </c>
      <c r="G439" s="58">
        <v>0</v>
      </c>
      <c r="H439" s="58">
        <v>0</v>
      </c>
      <c r="I439" s="57">
        <v>0</v>
      </c>
      <c r="J439" s="58">
        <v>0</v>
      </c>
      <c r="K439" s="58">
        <v>0</v>
      </c>
      <c r="L439" s="58">
        <v>6676</v>
      </c>
    </row>
    <row r="440" spans="1:12" x14ac:dyDescent="0.25">
      <c r="A440" s="56">
        <v>44926</v>
      </c>
      <c r="B440" s="56" t="s">
        <v>891</v>
      </c>
      <c r="C440" s="56" t="s">
        <v>892</v>
      </c>
      <c r="D440" s="57">
        <v>0</v>
      </c>
      <c r="E440" s="58">
        <v>0</v>
      </c>
      <c r="F440" s="58">
        <v>0</v>
      </c>
      <c r="G440" s="58">
        <v>0</v>
      </c>
      <c r="H440" s="57">
        <v>0</v>
      </c>
      <c r="I440" s="57">
        <v>-425</v>
      </c>
      <c r="J440" s="58">
        <v>0</v>
      </c>
      <c r="K440" s="58">
        <v>0</v>
      </c>
      <c r="L440" s="58">
        <v>0</v>
      </c>
    </row>
    <row r="441" spans="1:12" x14ac:dyDescent="0.25">
      <c r="A441" s="56">
        <v>44926</v>
      </c>
      <c r="B441" s="56" t="s">
        <v>893</v>
      </c>
      <c r="C441" s="56" t="s">
        <v>894</v>
      </c>
      <c r="D441" s="57">
        <v>0</v>
      </c>
      <c r="E441" s="58">
        <v>0</v>
      </c>
      <c r="F441" s="58">
        <v>0</v>
      </c>
      <c r="G441" s="58">
        <v>0</v>
      </c>
      <c r="H441" s="58">
        <v>0</v>
      </c>
      <c r="I441" s="58">
        <v>-560</v>
      </c>
      <c r="J441" s="58">
        <v>0</v>
      </c>
      <c r="K441" s="58">
        <v>0</v>
      </c>
      <c r="L441" s="58">
        <v>0</v>
      </c>
    </row>
    <row r="442" spans="1:12" x14ac:dyDescent="0.25">
      <c r="A442" s="56">
        <v>44926</v>
      </c>
      <c r="B442" s="56" t="s">
        <v>895</v>
      </c>
      <c r="C442" s="56" t="s">
        <v>896</v>
      </c>
      <c r="D442" s="57">
        <v>0</v>
      </c>
      <c r="E442" s="57">
        <v>0</v>
      </c>
      <c r="F442" s="57">
        <v>0</v>
      </c>
      <c r="G442" s="57">
        <v>0</v>
      </c>
      <c r="H442" s="57">
        <v>0</v>
      </c>
      <c r="I442" s="57">
        <v>0</v>
      </c>
      <c r="J442" s="57">
        <v>0</v>
      </c>
      <c r="K442" s="57">
        <v>0</v>
      </c>
      <c r="L442" s="57">
        <v>0</v>
      </c>
    </row>
    <row r="443" spans="1:12" x14ac:dyDescent="0.25">
      <c r="A443" s="56">
        <v>44926</v>
      </c>
      <c r="B443" s="56" t="s">
        <v>897</v>
      </c>
      <c r="C443" s="56" t="s">
        <v>898</v>
      </c>
      <c r="D443" s="58">
        <v>18369</v>
      </c>
      <c r="E443" s="58">
        <v>16638</v>
      </c>
      <c r="F443" s="58">
        <v>0</v>
      </c>
      <c r="G443" s="58">
        <v>12332.25</v>
      </c>
      <c r="H443" s="58">
        <v>1286</v>
      </c>
      <c r="I443" s="58">
        <v>223414.75</v>
      </c>
      <c r="J443" s="57">
        <v>0</v>
      </c>
      <c r="K443" s="58">
        <v>0</v>
      </c>
      <c r="L443" s="58">
        <v>28381.75</v>
      </c>
    </row>
    <row r="444" spans="1:12" x14ac:dyDescent="0.25">
      <c r="A444" s="56">
        <v>44926</v>
      </c>
      <c r="B444" s="56" t="s">
        <v>899</v>
      </c>
      <c r="C444" s="56" t="s">
        <v>900</v>
      </c>
      <c r="D444" s="58">
        <v>300893</v>
      </c>
      <c r="E444" s="58">
        <v>12034</v>
      </c>
      <c r="F444" s="57">
        <v>1721</v>
      </c>
      <c r="G444" s="58">
        <v>13579.5</v>
      </c>
      <c r="H444" s="58">
        <v>0</v>
      </c>
      <c r="I444" s="58">
        <v>551593.74</v>
      </c>
      <c r="J444" s="58">
        <v>0</v>
      </c>
      <c r="K444" s="58">
        <v>0</v>
      </c>
      <c r="L444" s="58">
        <v>25645.75</v>
      </c>
    </row>
    <row r="445" spans="1:12" x14ac:dyDescent="0.25">
      <c r="A445" s="56">
        <v>44926</v>
      </c>
      <c r="B445" s="56" t="s">
        <v>901</v>
      </c>
      <c r="C445" s="56" t="s">
        <v>902</v>
      </c>
      <c r="D445" s="58">
        <v>-18369</v>
      </c>
      <c r="E445" s="58">
        <v>0</v>
      </c>
      <c r="F445" s="58">
        <v>0</v>
      </c>
      <c r="G445" s="58">
        <v>-12332.25</v>
      </c>
      <c r="H445" s="57">
        <v>0</v>
      </c>
      <c r="I445" s="58">
        <v>0</v>
      </c>
      <c r="J445" s="58">
        <v>0</v>
      </c>
      <c r="K445" s="58">
        <v>0</v>
      </c>
      <c r="L445" s="58">
        <v>0</v>
      </c>
    </row>
    <row r="446" spans="1:12" x14ac:dyDescent="0.25">
      <c r="A446" s="56">
        <v>44926</v>
      </c>
      <c r="B446" s="56" t="s">
        <v>903</v>
      </c>
      <c r="C446" s="56" t="s">
        <v>904</v>
      </c>
      <c r="D446" s="57">
        <v>0</v>
      </c>
      <c r="E446" s="57">
        <v>0</v>
      </c>
      <c r="F446" s="58">
        <v>0</v>
      </c>
      <c r="G446" s="57">
        <v>0</v>
      </c>
      <c r="H446" s="58">
        <v>4717.2299999999996</v>
      </c>
      <c r="I446" s="57">
        <v>0</v>
      </c>
      <c r="J446" s="57">
        <v>0</v>
      </c>
      <c r="K446" s="57">
        <v>0</v>
      </c>
      <c r="L446" s="58">
        <v>0</v>
      </c>
    </row>
    <row r="447" spans="1:12" x14ac:dyDescent="0.25">
      <c r="A447" s="56">
        <v>44926</v>
      </c>
      <c r="B447" s="56" t="s">
        <v>905</v>
      </c>
      <c r="C447" s="56" t="s">
        <v>906</v>
      </c>
      <c r="D447" s="58">
        <v>0</v>
      </c>
      <c r="E447" s="58">
        <v>0</v>
      </c>
      <c r="F447" s="57">
        <v>0</v>
      </c>
      <c r="G447" s="58">
        <v>0</v>
      </c>
      <c r="H447" s="57">
        <v>0</v>
      </c>
      <c r="I447" s="57">
        <v>0</v>
      </c>
      <c r="J447" s="58">
        <v>0</v>
      </c>
      <c r="K447" s="58">
        <v>0</v>
      </c>
      <c r="L447" s="57">
        <v>0</v>
      </c>
    </row>
    <row r="448" spans="1:12" x14ac:dyDescent="0.25">
      <c r="A448" s="56">
        <v>44926</v>
      </c>
      <c r="B448" s="56" t="s">
        <v>907</v>
      </c>
      <c r="C448" s="56" t="s">
        <v>908</v>
      </c>
      <c r="D448" s="58">
        <v>0</v>
      </c>
      <c r="E448" s="58">
        <v>0</v>
      </c>
      <c r="F448" s="58">
        <v>0</v>
      </c>
      <c r="G448" s="58">
        <v>0</v>
      </c>
      <c r="H448" s="58">
        <v>0</v>
      </c>
      <c r="I448" s="57">
        <v>0</v>
      </c>
      <c r="J448" s="58">
        <v>0</v>
      </c>
      <c r="K448" s="58">
        <v>0</v>
      </c>
      <c r="L448" s="57">
        <v>0</v>
      </c>
    </row>
    <row r="449" spans="1:12" x14ac:dyDescent="0.25">
      <c r="A449" s="56">
        <v>44926</v>
      </c>
      <c r="B449" s="56" t="s">
        <v>909</v>
      </c>
      <c r="C449" s="56" t="s">
        <v>910</v>
      </c>
      <c r="D449" s="57">
        <v>0</v>
      </c>
      <c r="E449" s="58">
        <v>0</v>
      </c>
      <c r="F449" s="57">
        <v>0</v>
      </c>
      <c r="G449" s="57">
        <v>0</v>
      </c>
      <c r="H449" s="58">
        <v>0</v>
      </c>
      <c r="I449" s="57">
        <v>0</v>
      </c>
      <c r="J449" s="58">
        <v>0</v>
      </c>
      <c r="K449" s="58">
        <v>0</v>
      </c>
      <c r="L449" s="57">
        <v>0</v>
      </c>
    </row>
    <row r="450" spans="1:12" x14ac:dyDescent="0.25">
      <c r="A450" s="56">
        <v>44926</v>
      </c>
      <c r="B450" s="56" t="s">
        <v>911</v>
      </c>
      <c r="C450" s="56" t="s">
        <v>912</v>
      </c>
      <c r="D450" s="58">
        <v>360</v>
      </c>
      <c r="E450" s="57">
        <v>0</v>
      </c>
      <c r="F450" s="58">
        <v>0</v>
      </c>
      <c r="G450" s="57">
        <v>0</v>
      </c>
      <c r="H450" s="58">
        <v>0</v>
      </c>
      <c r="I450" s="58">
        <v>0</v>
      </c>
      <c r="J450" s="58">
        <v>0</v>
      </c>
      <c r="K450" s="58">
        <v>0</v>
      </c>
      <c r="L450" s="57">
        <v>0</v>
      </c>
    </row>
    <row r="451" spans="1:12" x14ac:dyDescent="0.25">
      <c r="A451" s="56">
        <v>44926</v>
      </c>
      <c r="B451" s="56" t="s">
        <v>913</v>
      </c>
      <c r="C451" s="56" t="s">
        <v>914</v>
      </c>
      <c r="D451" s="57">
        <v>0</v>
      </c>
      <c r="E451" s="57">
        <v>0</v>
      </c>
      <c r="F451" s="58">
        <v>0</v>
      </c>
      <c r="G451" s="57">
        <v>0</v>
      </c>
      <c r="H451" s="57">
        <v>0</v>
      </c>
      <c r="I451" s="57">
        <v>0</v>
      </c>
      <c r="J451" s="57">
        <v>0</v>
      </c>
      <c r="K451" s="57">
        <v>0</v>
      </c>
      <c r="L451" s="57">
        <v>0</v>
      </c>
    </row>
    <row r="452" spans="1:12" x14ac:dyDescent="0.25">
      <c r="A452" s="56">
        <v>44926</v>
      </c>
      <c r="B452" s="56" t="s">
        <v>915</v>
      </c>
      <c r="C452" s="56" t="s">
        <v>916</v>
      </c>
      <c r="D452" s="57">
        <v>0</v>
      </c>
      <c r="E452" s="57">
        <v>0</v>
      </c>
      <c r="F452" s="57">
        <v>0</v>
      </c>
      <c r="G452" s="57">
        <v>0</v>
      </c>
      <c r="H452" s="58">
        <v>0</v>
      </c>
      <c r="I452" s="57">
        <v>0</v>
      </c>
      <c r="J452" s="58">
        <v>0</v>
      </c>
      <c r="K452" s="58">
        <v>0</v>
      </c>
      <c r="L452" s="57">
        <v>0</v>
      </c>
    </row>
    <row r="453" spans="1:12" x14ac:dyDescent="0.25">
      <c r="A453" s="56">
        <v>44926</v>
      </c>
      <c r="B453" s="56" t="s">
        <v>917</v>
      </c>
      <c r="C453" s="56" t="s">
        <v>918</v>
      </c>
      <c r="D453" s="57">
        <v>1735644.29</v>
      </c>
      <c r="E453" s="57">
        <v>161125</v>
      </c>
      <c r="F453" s="58">
        <v>3155</v>
      </c>
      <c r="G453" s="57">
        <v>420405.7</v>
      </c>
      <c r="H453" s="58">
        <v>639497</v>
      </c>
      <c r="I453" s="58">
        <v>50941</v>
      </c>
      <c r="J453" s="58">
        <v>97661</v>
      </c>
      <c r="K453" s="58">
        <v>148139</v>
      </c>
      <c r="L453" s="58">
        <v>52756.34</v>
      </c>
    </row>
    <row r="454" spans="1:12" x14ac:dyDescent="0.25">
      <c r="A454" s="56">
        <v>44926</v>
      </c>
      <c r="B454" s="56" t="s">
        <v>919</v>
      </c>
      <c r="C454" s="56" t="s">
        <v>920</v>
      </c>
      <c r="D454" s="58">
        <v>0</v>
      </c>
      <c r="E454" s="57">
        <v>384312.16</v>
      </c>
      <c r="F454" s="58">
        <v>0</v>
      </c>
      <c r="G454" s="57">
        <v>77829.25</v>
      </c>
      <c r="H454" s="57">
        <v>0</v>
      </c>
      <c r="I454" s="57">
        <v>10843.27</v>
      </c>
      <c r="J454" s="58">
        <v>0</v>
      </c>
      <c r="K454" s="57">
        <v>79082.14</v>
      </c>
      <c r="L454" s="57">
        <v>3598.4</v>
      </c>
    </row>
    <row r="455" spans="1:12" x14ac:dyDescent="0.25">
      <c r="A455" s="56">
        <v>44926</v>
      </c>
      <c r="B455" s="56" t="s">
        <v>923</v>
      </c>
      <c r="C455" s="56" t="s">
        <v>924</v>
      </c>
      <c r="D455" s="58">
        <v>0</v>
      </c>
      <c r="E455" s="58">
        <v>0</v>
      </c>
      <c r="F455" s="58">
        <v>0</v>
      </c>
      <c r="G455" s="58">
        <v>15040.5</v>
      </c>
      <c r="H455" s="58">
        <v>0</v>
      </c>
      <c r="I455" s="58">
        <v>0</v>
      </c>
      <c r="J455" s="58">
        <v>0</v>
      </c>
      <c r="K455" s="58">
        <v>11686.2</v>
      </c>
      <c r="L455" s="58">
        <v>0</v>
      </c>
    </row>
    <row r="456" spans="1:12" x14ac:dyDescent="0.25">
      <c r="A456" s="56">
        <v>44926</v>
      </c>
      <c r="B456" s="56" t="s">
        <v>925</v>
      </c>
      <c r="C456" s="56" t="s">
        <v>678</v>
      </c>
      <c r="D456" s="58">
        <v>0</v>
      </c>
      <c r="E456" s="58">
        <v>0</v>
      </c>
      <c r="F456" s="58">
        <v>0</v>
      </c>
      <c r="G456" s="58">
        <v>0</v>
      </c>
      <c r="H456" s="58">
        <v>0</v>
      </c>
      <c r="I456" s="58">
        <v>0</v>
      </c>
      <c r="J456" s="58">
        <v>0</v>
      </c>
      <c r="K456" s="58">
        <v>0</v>
      </c>
      <c r="L456" s="58">
        <v>0</v>
      </c>
    </row>
    <row r="457" spans="1:12" x14ac:dyDescent="0.25">
      <c r="A457" s="56">
        <v>44926</v>
      </c>
      <c r="B457" s="56" t="s">
        <v>926</v>
      </c>
      <c r="C457" s="56" t="s">
        <v>927</v>
      </c>
      <c r="D457" s="57">
        <v>0</v>
      </c>
      <c r="E457" s="57">
        <v>0</v>
      </c>
      <c r="F457" s="58">
        <v>0</v>
      </c>
      <c r="G457" s="57">
        <v>0</v>
      </c>
      <c r="H457" s="57">
        <v>0</v>
      </c>
      <c r="I457" s="58">
        <v>0</v>
      </c>
      <c r="J457" s="57">
        <v>0</v>
      </c>
      <c r="K457" s="57">
        <v>0</v>
      </c>
      <c r="L457" s="57">
        <v>0</v>
      </c>
    </row>
    <row r="458" spans="1:12" x14ac:dyDescent="0.25">
      <c r="A458" s="56">
        <v>44926</v>
      </c>
      <c r="B458" s="56" t="s">
        <v>928</v>
      </c>
      <c r="C458" s="56" t="s">
        <v>929</v>
      </c>
      <c r="D458" s="57">
        <v>62796907.450000003</v>
      </c>
      <c r="E458" s="58">
        <v>8565820.6400000006</v>
      </c>
      <c r="F458" s="58">
        <v>8790363.3300000001</v>
      </c>
      <c r="G458" s="58">
        <v>13358285.380000001</v>
      </c>
      <c r="H458" s="58">
        <v>13781054</v>
      </c>
      <c r="I458" s="57">
        <v>34588148.009999998</v>
      </c>
      <c r="J458" s="58">
        <v>8676090</v>
      </c>
      <c r="K458" s="58">
        <v>3562402.87</v>
      </c>
      <c r="L458" s="58">
        <v>4518008.76</v>
      </c>
    </row>
    <row r="459" spans="1:12" x14ac:dyDescent="0.25">
      <c r="A459" s="56">
        <v>44926</v>
      </c>
      <c r="B459" s="56" t="s">
        <v>930</v>
      </c>
      <c r="C459" s="56" t="s">
        <v>931</v>
      </c>
      <c r="D459" s="58">
        <v>24350581.100000001</v>
      </c>
      <c r="E459" s="58">
        <v>0</v>
      </c>
      <c r="F459" s="58">
        <v>0</v>
      </c>
      <c r="G459" s="58">
        <v>0</v>
      </c>
      <c r="H459" s="58">
        <v>0</v>
      </c>
      <c r="I459" s="58">
        <v>1397000</v>
      </c>
      <c r="J459" s="58">
        <v>0</v>
      </c>
      <c r="K459" s="58">
        <v>0</v>
      </c>
      <c r="L459" s="58">
        <v>0</v>
      </c>
    </row>
    <row r="460" spans="1:12" x14ac:dyDescent="0.25">
      <c r="A460" s="56">
        <v>44926</v>
      </c>
      <c r="B460" s="56" t="s">
        <v>932</v>
      </c>
      <c r="C460" s="56" t="s">
        <v>933</v>
      </c>
      <c r="D460" s="57">
        <v>2866723.09</v>
      </c>
      <c r="E460" s="58">
        <v>5042.3999999999996</v>
      </c>
      <c r="F460" s="58">
        <v>16428.12</v>
      </c>
      <c r="G460" s="58">
        <v>21021.66</v>
      </c>
      <c r="H460" s="58">
        <v>16041.61</v>
      </c>
      <c r="I460" s="58">
        <v>1504246.14</v>
      </c>
      <c r="J460" s="58">
        <v>0</v>
      </c>
      <c r="K460" s="58">
        <v>2394.66</v>
      </c>
      <c r="L460" s="58">
        <v>0</v>
      </c>
    </row>
    <row r="461" spans="1:12" x14ac:dyDescent="0.25">
      <c r="A461" s="56">
        <v>44926</v>
      </c>
      <c r="B461" s="56" t="s">
        <v>934</v>
      </c>
      <c r="C461" s="56" t="s">
        <v>935</v>
      </c>
      <c r="D461" s="57">
        <v>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</row>
    <row r="462" spans="1:12" x14ac:dyDescent="0.25">
      <c r="A462" s="56">
        <v>44926</v>
      </c>
      <c r="B462" s="56" t="s">
        <v>936</v>
      </c>
      <c r="C462" s="56" t="s">
        <v>937</v>
      </c>
      <c r="D462" s="58">
        <v>0</v>
      </c>
      <c r="E462" s="57">
        <v>0</v>
      </c>
      <c r="F462" s="57">
        <v>0</v>
      </c>
      <c r="G462" s="57">
        <v>0</v>
      </c>
      <c r="H462" s="58">
        <v>0</v>
      </c>
      <c r="I462" s="57">
        <v>0</v>
      </c>
      <c r="J462" s="58">
        <v>0</v>
      </c>
      <c r="K462" s="57">
        <v>0</v>
      </c>
      <c r="L462" s="57">
        <v>0</v>
      </c>
    </row>
    <row r="463" spans="1:12" x14ac:dyDescent="0.25">
      <c r="A463" s="56">
        <v>44926</v>
      </c>
      <c r="B463" s="56" t="s">
        <v>938</v>
      </c>
      <c r="C463" s="56" t="s">
        <v>939</v>
      </c>
      <c r="D463" s="58">
        <v>3518778.16</v>
      </c>
      <c r="E463" s="58">
        <v>281885.34000000003</v>
      </c>
      <c r="F463" s="58">
        <v>313135.2</v>
      </c>
      <c r="G463" s="58">
        <v>501558.2</v>
      </c>
      <c r="H463" s="58">
        <v>513017.15</v>
      </c>
      <c r="I463" s="58">
        <v>2121708.06</v>
      </c>
      <c r="J463" s="58">
        <v>379290.3</v>
      </c>
      <c r="K463" s="58">
        <v>157700.41</v>
      </c>
      <c r="L463" s="58">
        <v>204187.5</v>
      </c>
    </row>
    <row r="464" spans="1:12" x14ac:dyDescent="0.25">
      <c r="A464" s="56">
        <v>44926</v>
      </c>
      <c r="B464" s="56" t="s">
        <v>940</v>
      </c>
      <c r="C464" s="56" t="s">
        <v>941</v>
      </c>
      <c r="D464" s="57">
        <v>976441</v>
      </c>
      <c r="E464" s="57">
        <v>0</v>
      </c>
      <c r="F464" s="57">
        <v>0</v>
      </c>
      <c r="G464" s="57">
        <v>0</v>
      </c>
      <c r="H464" s="57">
        <v>0</v>
      </c>
      <c r="I464" s="57">
        <v>20430758.579999998</v>
      </c>
      <c r="J464" s="57">
        <v>0</v>
      </c>
      <c r="K464" s="57">
        <v>0</v>
      </c>
      <c r="L464" s="57">
        <v>0</v>
      </c>
    </row>
    <row r="465" spans="1:12" x14ac:dyDescent="0.25">
      <c r="A465" s="56">
        <v>44926</v>
      </c>
      <c r="B465" s="56" t="s">
        <v>1611</v>
      </c>
      <c r="C465" s="56" t="s">
        <v>1612</v>
      </c>
      <c r="D465" s="58">
        <v>0</v>
      </c>
      <c r="E465" s="58">
        <v>0</v>
      </c>
      <c r="F465" s="58">
        <v>0</v>
      </c>
      <c r="G465" s="58">
        <v>0</v>
      </c>
      <c r="H465" s="58">
        <v>0</v>
      </c>
      <c r="I465" s="57">
        <v>0</v>
      </c>
      <c r="J465" s="58">
        <v>0</v>
      </c>
      <c r="K465" s="58">
        <v>0</v>
      </c>
      <c r="L465" s="58">
        <v>0</v>
      </c>
    </row>
    <row r="466" spans="1:12" x14ac:dyDescent="0.25">
      <c r="A466" s="56">
        <v>44926</v>
      </c>
      <c r="B466" s="56" t="s">
        <v>942</v>
      </c>
      <c r="C466" s="56" t="s">
        <v>943</v>
      </c>
      <c r="D466" s="58">
        <v>0</v>
      </c>
      <c r="E466" s="58">
        <v>0</v>
      </c>
      <c r="F466" s="58">
        <v>0</v>
      </c>
      <c r="G466" s="58">
        <v>0</v>
      </c>
      <c r="H466" s="58">
        <v>0</v>
      </c>
      <c r="I466" s="58">
        <v>0</v>
      </c>
      <c r="J466" s="58">
        <v>0</v>
      </c>
      <c r="K466" s="58">
        <v>0</v>
      </c>
      <c r="L466" s="57">
        <v>0</v>
      </c>
    </row>
    <row r="467" spans="1:12" x14ac:dyDescent="0.25">
      <c r="A467" s="56">
        <v>44926</v>
      </c>
      <c r="B467" s="56" t="s">
        <v>944</v>
      </c>
      <c r="C467" s="56" t="s">
        <v>945</v>
      </c>
      <c r="D467" s="57">
        <v>0</v>
      </c>
      <c r="E467" s="57">
        <v>0</v>
      </c>
      <c r="F467" s="57">
        <v>0</v>
      </c>
      <c r="G467" s="57">
        <v>0</v>
      </c>
      <c r="H467" s="57">
        <v>0</v>
      </c>
      <c r="I467" s="57">
        <v>0</v>
      </c>
      <c r="J467" s="57">
        <v>0</v>
      </c>
      <c r="K467" s="57">
        <v>0</v>
      </c>
      <c r="L467" s="57">
        <v>0</v>
      </c>
    </row>
    <row r="468" spans="1:12" x14ac:dyDescent="0.25">
      <c r="A468" s="56">
        <v>44926</v>
      </c>
      <c r="B468" s="56" t="s">
        <v>946</v>
      </c>
      <c r="C468" s="56" t="s">
        <v>947</v>
      </c>
      <c r="D468" s="57">
        <v>3000</v>
      </c>
      <c r="E468" s="58">
        <v>0</v>
      </c>
      <c r="F468" s="58">
        <v>0</v>
      </c>
      <c r="G468" s="58">
        <v>0</v>
      </c>
      <c r="H468" s="58">
        <v>0</v>
      </c>
      <c r="I468" s="57">
        <v>0</v>
      </c>
      <c r="J468" s="58">
        <v>0</v>
      </c>
      <c r="K468" s="58">
        <v>0</v>
      </c>
      <c r="L468" s="58">
        <v>0</v>
      </c>
    </row>
    <row r="469" spans="1:12" x14ac:dyDescent="0.25">
      <c r="A469" s="56">
        <v>44926</v>
      </c>
      <c r="B469" s="56" t="s">
        <v>948</v>
      </c>
      <c r="C469" s="56" t="s">
        <v>949</v>
      </c>
      <c r="D469" s="57">
        <v>0</v>
      </c>
      <c r="E469" s="57">
        <v>0</v>
      </c>
      <c r="F469" s="57">
        <v>0</v>
      </c>
      <c r="G469" s="57">
        <v>0</v>
      </c>
      <c r="H469" s="57">
        <v>0</v>
      </c>
      <c r="I469" s="57">
        <v>0</v>
      </c>
      <c r="J469" s="58">
        <v>0</v>
      </c>
      <c r="K469" s="57">
        <v>0</v>
      </c>
      <c r="L469" s="57">
        <v>0</v>
      </c>
    </row>
    <row r="470" spans="1:12" x14ac:dyDescent="0.25">
      <c r="A470" s="56">
        <v>44926</v>
      </c>
      <c r="B470" s="56" t="s">
        <v>950</v>
      </c>
      <c r="C470" s="56" t="s">
        <v>951</v>
      </c>
      <c r="D470" s="58">
        <v>0</v>
      </c>
      <c r="E470" s="58">
        <v>0</v>
      </c>
      <c r="F470" s="58">
        <v>192</v>
      </c>
      <c r="G470" s="58">
        <v>5400</v>
      </c>
      <c r="H470" s="58">
        <v>200</v>
      </c>
      <c r="I470" s="58">
        <v>111460</v>
      </c>
      <c r="J470" s="58">
        <v>0</v>
      </c>
      <c r="K470" s="58">
        <v>0</v>
      </c>
      <c r="L470" s="58">
        <v>477.68</v>
      </c>
    </row>
    <row r="471" spans="1:12" x14ac:dyDescent="0.25">
      <c r="A471" s="56">
        <v>44926</v>
      </c>
      <c r="B471" s="56" t="s">
        <v>952</v>
      </c>
      <c r="C471" s="56" t="s">
        <v>953</v>
      </c>
      <c r="D471" s="58">
        <v>322372.33</v>
      </c>
      <c r="E471" s="58">
        <v>0</v>
      </c>
      <c r="F471" s="58">
        <v>0</v>
      </c>
      <c r="G471" s="58">
        <v>0</v>
      </c>
      <c r="H471" s="58">
        <v>0</v>
      </c>
      <c r="I471" s="58">
        <v>0</v>
      </c>
      <c r="J471" s="58">
        <v>0</v>
      </c>
      <c r="K471" s="58">
        <v>0</v>
      </c>
      <c r="L471" s="58">
        <v>0</v>
      </c>
    </row>
    <row r="472" spans="1:12" x14ac:dyDescent="0.25">
      <c r="A472" s="56">
        <v>44926</v>
      </c>
      <c r="B472" s="56" t="s">
        <v>954</v>
      </c>
      <c r="C472" s="56" t="s">
        <v>955</v>
      </c>
      <c r="D472" s="57">
        <v>0</v>
      </c>
      <c r="E472" s="57">
        <v>0</v>
      </c>
      <c r="F472" s="57">
        <v>0</v>
      </c>
      <c r="G472" s="57">
        <v>0</v>
      </c>
      <c r="H472" s="57">
        <v>0</v>
      </c>
      <c r="I472" s="57">
        <v>0</v>
      </c>
      <c r="J472" s="57">
        <v>0</v>
      </c>
      <c r="K472" s="57">
        <v>0</v>
      </c>
      <c r="L472" s="57">
        <v>0</v>
      </c>
    </row>
    <row r="473" spans="1:12" x14ac:dyDescent="0.25">
      <c r="A473" s="56">
        <v>44926</v>
      </c>
      <c r="B473" s="56" t="s">
        <v>956</v>
      </c>
      <c r="C473" s="56" t="s">
        <v>957</v>
      </c>
      <c r="D473" s="57">
        <v>207600</v>
      </c>
      <c r="E473" s="58">
        <v>0</v>
      </c>
      <c r="F473" s="58">
        <v>0</v>
      </c>
      <c r="G473" s="58">
        <v>70300</v>
      </c>
      <c r="H473" s="58">
        <v>116150</v>
      </c>
      <c r="I473" s="57">
        <v>0</v>
      </c>
      <c r="J473" s="58">
        <v>0</v>
      </c>
      <c r="K473" s="58">
        <v>0</v>
      </c>
      <c r="L473" s="58">
        <v>0</v>
      </c>
    </row>
    <row r="474" spans="1:12" x14ac:dyDescent="0.25">
      <c r="A474" s="56">
        <v>44926</v>
      </c>
      <c r="B474" s="56" t="s">
        <v>958</v>
      </c>
      <c r="C474" s="56" t="s">
        <v>959</v>
      </c>
      <c r="D474" s="58">
        <v>0</v>
      </c>
      <c r="E474" s="58">
        <v>0</v>
      </c>
      <c r="F474" s="58">
        <v>0</v>
      </c>
      <c r="G474" s="58">
        <v>0</v>
      </c>
      <c r="H474" s="58">
        <v>0</v>
      </c>
      <c r="I474" s="58">
        <v>0</v>
      </c>
      <c r="J474" s="58">
        <v>0</v>
      </c>
      <c r="K474" s="58">
        <v>0</v>
      </c>
      <c r="L474" s="58">
        <v>0</v>
      </c>
    </row>
    <row r="475" spans="1:12" x14ac:dyDescent="0.25">
      <c r="A475" s="56">
        <v>44926</v>
      </c>
      <c r="B475" s="56" t="s">
        <v>960</v>
      </c>
      <c r="C475" s="56" t="s">
        <v>961</v>
      </c>
      <c r="D475" s="58">
        <v>0</v>
      </c>
      <c r="E475" s="58">
        <v>0</v>
      </c>
      <c r="F475" s="58">
        <v>0</v>
      </c>
      <c r="G475" s="58">
        <v>0</v>
      </c>
      <c r="H475" s="58">
        <v>0</v>
      </c>
      <c r="I475" s="58">
        <v>0</v>
      </c>
      <c r="J475" s="58">
        <v>0</v>
      </c>
      <c r="K475" s="58">
        <v>0</v>
      </c>
      <c r="L475" s="58">
        <v>0</v>
      </c>
    </row>
    <row r="476" spans="1:12" x14ac:dyDescent="0.25">
      <c r="A476" s="56">
        <v>44926</v>
      </c>
      <c r="B476" s="56" t="s">
        <v>962</v>
      </c>
      <c r="C476" s="56" t="s">
        <v>963</v>
      </c>
      <c r="D476" s="58">
        <v>225944</v>
      </c>
      <c r="E476" s="58">
        <v>9280</v>
      </c>
      <c r="F476" s="58">
        <v>19204</v>
      </c>
      <c r="G476" s="58">
        <v>589508.61</v>
      </c>
      <c r="H476" s="58">
        <v>23550</v>
      </c>
      <c r="I476" s="58">
        <v>17050</v>
      </c>
      <c r="J476" s="58">
        <v>5100</v>
      </c>
      <c r="K476" s="58">
        <v>3300</v>
      </c>
      <c r="L476" s="58">
        <v>7290</v>
      </c>
    </row>
    <row r="477" spans="1:12" x14ac:dyDescent="0.25">
      <c r="A477" s="56">
        <v>44926</v>
      </c>
      <c r="B477" s="56" t="s">
        <v>964</v>
      </c>
      <c r="C477" s="56" t="s">
        <v>965</v>
      </c>
      <c r="D477" s="57">
        <v>510</v>
      </c>
      <c r="E477" s="58">
        <v>3810</v>
      </c>
      <c r="F477" s="58">
        <v>570</v>
      </c>
      <c r="G477" s="58">
        <v>2660</v>
      </c>
      <c r="H477" s="58">
        <v>270</v>
      </c>
      <c r="I477" s="58">
        <v>10252.5</v>
      </c>
      <c r="J477" s="58">
        <v>4560</v>
      </c>
      <c r="K477" s="58">
        <v>3150</v>
      </c>
      <c r="L477" s="58">
        <v>0</v>
      </c>
    </row>
    <row r="478" spans="1:12" x14ac:dyDescent="0.25">
      <c r="A478" s="56">
        <v>44926</v>
      </c>
      <c r="B478" s="56" t="s">
        <v>966</v>
      </c>
      <c r="C478" s="56" t="s">
        <v>967</v>
      </c>
      <c r="D478" s="58">
        <v>0</v>
      </c>
      <c r="E478" s="58">
        <v>0</v>
      </c>
      <c r="F478" s="58">
        <v>0</v>
      </c>
      <c r="G478" s="58">
        <v>0</v>
      </c>
      <c r="H478" s="58">
        <v>0</v>
      </c>
      <c r="I478" s="58">
        <v>0</v>
      </c>
      <c r="J478" s="58">
        <v>0</v>
      </c>
      <c r="K478" s="58">
        <v>0</v>
      </c>
      <c r="L478" s="58">
        <v>0</v>
      </c>
    </row>
    <row r="479" spans="1:12" x14ac:dyDescent="0.25">
      <c r="A479" s="56">
        <v>44926</v>
      </c>
      <c r="B479" s="56" t="s">
        <v>968</v>
      </c>
      <c r="C479" s="56" t="s">
        <v>969</v>
      </c>
      <c r="D479" s="57">
        <v>50000</v>
      </c>
      <c r="E479" s="58">
        <v>0</v>
      </c>
      <c r="F479" s="57">
        <v>0</v>
      </c>
      <c r="G479" s="57">
        <v>0</v>
      </c>
      <c r="H479" s="57">
        <v>0</v>
      </c>
      <c r="I479" s="57">
        <v>0</v>
      </c>
      <c r="J479" s="58">
        <v>0</v>
      </c>
      <c r="K479" s="57">
        <v>0</v>
      </c>
      <c r="L479" s="57">
        <v>0</v>
      </c>
    </row>
    <row r="480" spans="1:12" x14ac:dyDescent="0.25">
      <c r="A480" s="56">
        <v>44926</v>
      </c>
      <c r="B480" s="56" t="s">
        <v>970</v>
      </c>
      <c r="C480" s="56" t="s">
        <v>971</v>
      </c>
      <c r="D480" s="57">
        <v>0</v>
      </c>
      <c r="E480" s="58">
        <v>0</v>
      </c>
      <c r="F480" s="58">
        <v>0</v>
      </c>
      <c r="G480" s="58">
        <v>0</v>
      </c>
      <c r="H480" s="58">
        <v>0</v>
      </c>
      <c r="I480" s="58">
        <v>0</v>
      </c>
      <c r="J480" s="58">
        <v>0</v>
      </c>
      <c r="K480" s="58">
        <v>0</v>
      </c>
      <c r="L480" s="58">
        <v>0</v>
      </c>
    </row>
    <row r="481" spans="1:12" x14ac:dyDescent="0.25">
      <c r="A481" s="56">
        <v>44926</v>
      </c>
      <c r="B481" s="56" t="s">
        <v>972</v>
      </c>
      <c r="C481" s="56" t="s">
        <v>973</v>
      </c>
      <c r="D481" s="58">
        <v>5000</v>
      </c>
      <c r="E481" s="58">
        <v>0</v>
      </c>
      <c r="F481" s="58">
        <v>0</v>
      </c>
      <c r="G481" s="58">
        <v>0</v>
      </c>
      <c r="H481" s="58">
        <v>0</v>
      </c>
      <c r="I481" s="58">
        <v>5000</v>
      </c>
      <c r="J481" s="58">
        <v>0</v>
      </c>
      <c r="K481" s="58">
        <v>0</v>
      </c>
      <c r="L481" s="58">
        <v>0</v>
      </c>
    </row>
    <row r="482" spans="1:12" x14ac:dyDescent="0.25">
      <c r="A482" s="56">
        <v>44926</v>
      </c>
      <c r="B482" s="56" t="s">
        <v>976</v>
      </c>
      <c r="C482" s="56" t="s">
        <v>977</v>
      </c>
      <c r="D482" s="57">
        <v>0</v>
      </c>
      <c r="E482" s="58">
        <v>444127.18</v>
      </c>
      <c r="F482" s="58">
        <v>0</v>
      </c>
      <c r="G482" s="57">
        <v>0</v>
      </c>
      <c r="H482" s="57">
        <v>0</v>
      </c>
      <c r="I482" s="58">
        <v>12940</v>
      </c>
      <c r="J482" s="58">
        <v>0</v>
      </c>
      <c r="K482" s="58">
        <v>0</v>
      </c>
      <c r="L482" s="58">
        <v>0</v>
      </c>
    </row>
    <row r="483" spans="1:12" x14ac:dyDescent="0.25">
      <c r="A483" s="56">
        <v>44926</v>
      </c>
      <c r="B483" s="56" t="s">
        <v>978</v>
      </c>
      <c r="C483" s="56" t="s">
        <v>979</v>
      </c>
      <c r="D483" s="58">
        <v>0</v>
      </c>
      <c r="E483" s="58">
        <v>0</v>
      </c>
      <c r="F483" s="58">
        <v>0</v>
      </c>
      <c r="G483" s="58">
        <v>0</v>
      </c>
      <c r="H483" s="58">
        <v>0</v>
      </c>
      <c r="I483" s="58">
        <v>0</v>
      </c>
      <c r="J483" s="58">
        <v>0</v>
      </c>
      <c r="K483" s="58">
        <v>0</v>
      </c>
      <c r="L483" s="58">
        <v>0</v>
      </c>
    </row>
    <row r="484" spans="1:12" x14ac:dyDescent="0.25">
      <c r="A484" s="56">
        <v>44926</v>
      </c>
      <c r="B484" s="56" t="s">
        <v>982</v>
      </c>
      <c r="C484" s="56" t="s">
        <v>983</v>
      </c>
      <c r="D484" s="58">
        <v>0</v>
      </c>
      <c r="E484" s="58">
        <v>4994523</v>
      </c>
      <c r="F484" s="58">
        <v>5669905</v>
      </c>
      <c r="G484" s="58">
        <v>8916890.5</v>
      </c>
      <c r="H484" s="58">
        <v>5426582</v>
      </c>
      <c r="I484" s="58">
        <v>3404750</v>
      </c>
      <c r="J484" s="58">
        <v>7160100</v>
      </c>
      <c r="K484" s="58">
        <v>4970500</v>
      </c>
      <c r="L484" s="58">
        <v>7915064.5</v>
      </c>
    </row>
    <row r="485" spans="1:12" x14ac:dyDescent="0.25">
      <c r="A485" s="56">
        <v>44926</v>
      </c>
      <c r="B485" s="56" t="s">
        <v>984</v>
      </c>
      <c r="C485" s="56" t="s">
        <v>985</v>
      </c>
      <c r="D485" s="57">
        <v>0</v>
      </c>
      <c r="E485" s="57">
        <v>0</v>
      </c>
      <c r="F485" s="57">
        <v>0</v>
      </c>
      <c r="G485" s="57">
        <v>0</v>
      </c>
      <c r="H485" s="57">
        <v>0</v>
      </c>
      <c r="I485" s="57">
        <v>0</v>
      </c>
      <c r="J485" s="57">
        <v>0</v>
      </c>
      <c r="K485" s="57">
        <v>0</v>
      </c>
      <c r="L485" s="57">
        <v>0</v>
      </c>
    </row>
    <row r="486" spans="1:12" x14ac:dyDescent="0.25">
      <c r="A486" s="56">
        <v>44926</v>
      </c>
      <c r="B486" s="56" t="s">
        <v>986</v>
      </c>
      <c r="C486" s="56" t="s">
        <v>987</v>
      </c>
      <c r="D486" s="57">
        <v>276460</v>
      </c>
      <c r="E486" s="57">
        <v>56790</v>
      </c>
      <c r="F486" s="57">
        <v>66440</v>
      </c>
      <c r="G486" s="57">
        <v>132730</v>
      </c>
      <c r="H486" s="57">
        <v>110880</v>
      </c>
      <c r="I486" s="57">
        <v>140770</v>
      </c>
      <c r="J486" s="57">
        <v>93637</v>
      </c>
      <c r="K486" s="57">
        <v>69795</v>
      </c>
      <c r="L486" s="58">
        <v>60830</v>
      </c>
    </row>
    <row r="487" spans="1:12" x14ac:dyDescent="0.25">
      <c r="A487" s="56">
        <v>44926</v>
      </c>
      <c r="B487" s="56" t="s">
        <v>988</v>
      </c>
      <c r="C487" s="56" t="s">
        <v>989</v>
      </c>
      <c r="D487" s="58">
        <v>51901422.439999998</v>
      </c>
      <c r="E487" s="58">
        <v>6481540.6399999997</v>
      </c>
      <c r="F487" s="58">
        <v>7321290</v>
      </c>
      <c r="G487" s="58">
        <v>11935541.289999999</v>
      </c>
      <c r="H487" s="58">
        <v>11724064</v>
      </c>
      <c r="I487" s="58">
        <v>22719017.739999998</v>
      </c>
      <c r="J487" s="58">
        <v>7219920</v>
      </c>
      <c r="K487" s="58">
        <v>3295738.35</v>
      </c>
      <c r="L487" s="58">
        <v>4231680</v>
      </c>
    </row>
    <row r="488" spans="1:12" x14ac:dyDescent="0.25">
      <c r="A488" s="56">
        <v>44926</v>
      </c>
      <c r="B488" s="56" t="s">
        <v>990</v>
      </c>
      <c r="C488" s="56" t="s">
        <v>991</v>
      </c>
      <c r="D488" s="57">
        <v>3633750</v>
      </c>
      <c r="E488" s="58">
        <v>564720</v>
      </c>
      <c r="F488" s="58">
        <v>152730</v>
      </c>
      <c r="G488" s="58">
        <v>105270</v>
      </c>
      <c r="H488" s="58">
        <v>417020</v>
      </c>
      <c r="I488" s="58">
        <v>1204719.67</v>
      </c>
      <c r="J488" s="58">
        <v>212820</v>
      </c>
      <c r="K488" s="58">
        <v>0</v>
      </c>
      <c r="L488" s="58">
        <v>0</v>
      </c>
    </row>
    <row r="489" spans="1:12" x14ac:dyDescent="0.25">
      <c r="A489" s="56">
        <v>44926</v>
      </c>
      <c r="B489" s="56" t="s">
        <v>992</v>
      </c>
      <c r="C489" s="56" t="s">
        <v>993</v>
      </c>
      <c r="D489" s="58">
        <v>30000</v>
      </c>
      <c r="E489" s="58">
        <v>0</v>
      </c>
      <c r="F489" s="58">
        <v>0</v>
      </c>
      <c r="G489" s="58">
        <v>0</v>
      </c>
      <c r="H489" s="58">
        <v>0</v>
      </c>
      <c r="I489" s="58">
        <v>20000</v>
      </c>
      <c r="J489" s="58">
        <v>0</v>
      </c>
      <c r="K489" s="58">
        <v>0</v>
      </c>
      <c r="L489" s="58">
        <v>0</v>
      </c>
    </row>
    <row r="490" spans="1:12" x14ac:dyDescent="0.25">
      <c r="A490" s="56">
        <v>44926</v>
      </c>
      <c r="B490" s="56" t="s">
        <v>994</v>
      </c>
      <c r="C490" s="56" t="s">
        <v>995</v>
      </c>
      <c r="D490" s="57">
        <v>3681717.75</v>
      </c>
      <c r="E490" s="58">
        <v>424500</v>
      </c>
      <c r="F490" s="58">
        <v>338333.33</v>
      </c>
      <c r="G490" s="58">
        <v>494177.42</v>
      </c>
      <c r="H490" s="58">
        <v>562960</v>
      </c>
      <c r="I490" s="57">
        <v>1405926.67</v>
      </c>
      <c r="J490" s="57">
        <v>394800</v>
      </c>
      <c r="K490" s="58">
        <v>195864.52</v>
      </c>
      <c r="L490" s="58">
        <v>117600</v>
      </c>
    </row>
    <row r="491" spans="1:12" x14ac:dyDescent="0.25">
      <c r="A491" s="56">
        <v>44926</v>
      </c>
      <c r="B491" s="56" t="s">
        <v>996</v>
      </c>
      <c r="C491" s="56" t="s">
        <v>997</v>
      </c>
      <c r="D491" s="58">
        <v>118800</v>
      </c>
      <c r="E491" s="58">
        <v>0</v>
      </c>
      <c r="F491" s="58">
        <v>0</v>
      </c>
      <c r="G491" s="58">
        <v>29700</v>
      </c>
      <c r="H491" s="58">
        <v>0</v>
      </c>
      <c r="I491" s="58">
        <v>10000</v>
      </c>
      <c r="J491" s="58">
        <v>0</v>
      </c>
      <c r="K491" s="58">
        <v>0</v>
      </c>
      <c r="L491" s="58">
        <v>0</v>
      </c>
    </row>
    <row r="492" spans="1:12" x14ac:dyDescent="0.25">
      <c r="A492" s="56">
        <v>44926</v>
      </c>
      <c r="B492" s="56" t="s">
        <v>998</v>
      </c>
      <c r="C492" s="56" t="s">
        <v>999</v>
      </c>
      <c r="D492" s="58">
        <v>667343.32999999996</v>
      </c>
      <c r="E492" s="57">
        <v>0</v>
      </c>
      <c r="F492" s="57">
        <v>0</v>
      </c>
      <c r="G492" s="57">
        <v>0</v>
      </c>
      <c r="H492" s="57">
        <v>52260</v>
      </c>
      <c r="I492" s="57">
        <v>0</v>
      </c>
      <c r="J492" s="57">
        <v>43286</v>
      </c>
      <c r="K492" s="57">
        <v>0</v>
      </c>
      <c r="L492" s="57">
        <v>0</v>
      </c>
    </row>
    <row r="493" spans="1:12" x14ac:dyDescent="0.25">
      <c r="A493" s="56">
        <v>44926</v>
      </c>
      <c r="B493" s="56" t="s">
        <v>1000</v>
      </c>
      <c r="C493" s="56" t="s">
        <v>1001</v>
      </c>
      <c r="D493" s="58">
        <v>79462.320000000007</v>
      </c>
      <c r="E493" s="58">
        <v>0</v>
      </c>
      <c r="F493" s="58">
        <v>11807.52</v>
      </c>
      <c r="G493" s="58">
        <v>21021.66</v>
      </c>
      <c r="H493" s="58">
        <v>16041.61</v>
      </c>
      <c r="I493" s="58">
        <v>80614.14</v>
      </c>
      <c r="J493" s="58">
        <v>0</v>
      </c>
      <c r="K493" s="58">
        <v>2394.66</v>
      </c>
      <c r="L493" s="58">
        <v>0</v>
      </c>
    </row>
    <row r="494" spans="1:12" x14ac:dyDescent="0.25">
      <c r="A494" s="56">
        <v>44926</v>
      </c>
      <c r="B494" s="56" t="s">
        <v>1002</v>
      </c>
      <c r="C494" s="56" t="s">
        <v>1003</v>
      </c>
      <c r="D494" s="58">
        <v>0</v>
      </c>
      <c r="E494" s="58">
        <v>0</v>
      </c>
      <c r="F494" s="58">
        <v>0</v>
      </c>
      <c r="G494" s="58">
        <v>0</v>
      </c>
      <c r="H494" s="58">
        <v>0</v>
      </c>
      <c r="I494" s="58">
        <v>0</v>
      </c>
      <c r="J494" s="58">
        <v>0</v>
      </c>
      <c r="K494" s="58">
        <v>0</v>
      </c>
      <c r="L494" s="58">
        <v>0</v>
      </c>
    </row>
    <row r="495" spans="1:12" x14ac:dyDescent="0.25">
      <c r="A495" s="56">
        <v>44926</v>
      </c>
      <c r="B495" s="56" t="s">
        <v>1004</v>
      </c>
      <c r="C495" s="56" t="s">
        <v>1005</v>
      </c>
      <c r="D495" s="58">
        <v>0</v>
      </c>
      <c r="E495" s="57">
        <v>0</v>
      </c>
      <c r="F495" s="57">
        <v>0</v>
      </c>
      <c r="G495" s="57">
        <v>0</v>
      </c>
      <c r="H495" s="57">
        <v>0</v>
      </c>
      <c r="I495" s="57">
        <v>0</v>
      </c>
      <c r="J495" s="57">
        <v>0</v>
      </c>
      <c r="K495" s="57">
        <v>0</v>
      </c>
      <c r="L495" s="57">
        <v>0</v>
      </c>
    </row>
    <row r="496" spans="1:12" x14ac:dyDescent="0.25">
      <c r="A496" s="56">
        <v>44926</v>
      </c>
      <c r="B496" s="56" t="s">
        <v>1006</v>
      </c>
      <c r="C496" s="56" t="s">
        <v>1007</v>
      </c>
      <c r="D496" s="58">
        <v>0</v>
      </c>
      <c r="E496" s="58">
        <v>0</v>
      </c>
      <c r="F496" s="58">
        <v>4620.6000000000004</v>
      </c>
      <c r="G496" s="58">
        <v>0</v>
      </c>
      <c r="H496" s="58">
        <v>0</v>
      </c>
      <c r="I496" s="58">
        <v>5040</v>
      </c>
      <c r="J496" s="58">
        <v>0</v>
      </c>
      <c r="K496" s="58">
        <v>0</v>
      </c>
      <c r="L496" s="58">
        <v>0</v>
      </c>
    </row>
    <row r="497" spans="1:12" x14ac:dyDescent="0.25">
      <c r="A497" s="56">
        <v>44926</v>
      </c>
      <c r="B497" s="56" t="s">
        <v>1008</v>
      </c>
      <c r="C497" s="56" t="s">
        <v>1009</v>
      </c>
      <c r="D497" s="57">
        <v>861780</v>
      </c>
      <c r="E497" s="57">
        <v>252540</v>
      </c>
      <c r="F497" s="57">
        <v>547710</v>
      </c>
      <c r="G497" s="57">
        <v>323790</v>
      </c>
      <c r="H497" s="57">
        <v>277140</v>
      </c>
      <c r="I497" s="57">
        <v>7700640</v>
      </c>
      <c r="J497" s="57">
        <v>293910</v>
      </c>
      <c r="K497" s="57">
        <v>0</v>
      </c>
      <c r="L497" s="57">
        <v>0</v>
      </c>
    </row>
    <row r="498" spans="1:12" x14ac:dyDescent="0.25">
      <c r="A498" s="56">
        <v>44926</v>
      </c>
      <c r="B498" s="56" t="s">
        <v>1010</v>
      </c>
      <c r="C498" s="56" t="s">
        <v>1011</v>
      </c>
      <c r="D498" s="57">
        <v>164340</v>
      </c>
      <c r="E498" s="57">
        <v>352320</v>
      </c>
      <c r="F498" s="57">
        <v>105570</v>
      </c>
      <c r="G498" s="57">
        <v>0</v>
      </c>
      <c r="H498" s="57">
        <v>337800</v>
      </c>
      <c r="I498" s="57">
        <v>0</v>
      </c>
      <c r="J498" s="57">
        <v>149100</v>
      </c>
      <c r="K498" s="57">
        <v>0</v>
      </c>
      <c r="L498" s="57">
        <v>0</v>
      </c>
    </row>
    <row r="499" spans="1:12" x14ac:dyDescent="0.25">
      <c r="A499" s="56">
        <v>44926</v>
      </c>
      <c r="B499" s="56" t="s">
        <v>1012</v>
      </c>
      <c r="C499" s="56" t="s">
        <v>1013</v>
      </c>
      <c r="D499" s="57">
        <v>7040049</v>
      </c>
      <c r="E499" s="57">
        <v>502914.52</v>
      </c>
      <c r="F499" s="57">
        <v>465204</v>
      </c>
      <c r="G499" s="57">
        <v>1235541.26</v>
      </c>
      <c r="H499" s="57">
        <v>1210922</v>
      </c>
      <c r="I499" s="57">
        <v>3661729</v>
      </c>
      <c r="J499" s="57">
        <v>378076.45</v>
      </c>
      <c r="K499" s="57">
        <v>650540</v>
      </c>
      <c r="L499" s="58">
        <v>1084656.0900000001</v>
      </c>
    </row>
    <row r="500" spans="1:12" x14ac:dyDescent="0.25">
      <c r="A500" s="56">
        <v>44926</v>
      </c>
      <c r="B500" s="56" t="s">
        <v>1014</v>
      </c>
      <c r="C500" s="56" t="s">
        <v>1015</v>
      </c>
      <c r="D500" s="57">
        <v>2993120</v>
      </c>
      <c r="E500" s="58">
        <v>268715.15999999997</v>
      </c>
      <c r="F500" s="58">
        <v>253040</v>
      </c>
      <c r="G500" s="58">
        <v>222840</v>
      </c>
      <c r="H500" s="58">
        <v>583962</v>
      </c>
      <c r="I500" s="57">
        <v>112320</v>
      </c>
      <c r="J500" s="58">
        <v>152480</v>
      </c>
      <c r="K500" s="58">
        <v>538760</v>
      </c>
      <c r="L500" s="58">
        <v>168258.19</v>
      </c>
    </row>
    <row r="501" spans="1:12" x14ac:dyDescent="0.25">
      <c r="A501" s="56">
        <v>44926</v>
      </c>
      <c r="B501" s="56" t="s">
        <v>1016</v>
      </c>
      <c r="C501" s="56" t="s">
        <v>1017</v>
      </c>
      <c r="D501" s="57">
        <v>8380489</v>
      </c>
      <c r="E501" s="57">
        <v>435870</v>
      </c>
      <c r="F501" s="57">
        <v>597420</v>
      </c>
      <c r="G501" s="57">
        <v>1864370</v>
      </c>
      <c r="H501" s="57">
        <v>1327380.6299999999</v>
      </c>
      <c r="I501" s="57">
        <v>4684149</v>
      </c>
      <c r="J501" s="57">
        <v>746470</v>
      </c>
      <c r="K501" s="57">
        <v>0</v>
      </c>
      <c r="L501" s="57">
        <v>562020</v>
      </c>
    </row>
    <row r="502" spans="1:12" x14ac:dyDescent="0.25">
      <c r="A502" s="56">
        <v>44926</v>
      </c>
      <c r="B502" s="56" t="s">
        <v>1018</v>
      </c>
      <c r="C502" s="56" t="s">
        <v>1019</v>
      </c>
      <c r="D502" s="57">
        <v>3469241</v>
      </c>
      <c r="E502" s="58">
        <v>1020860.97</v>
      </c>
      <c r="F502" s="58">
        <v>1107830</v>
      </c>
      <c r="G502" s="57">
        <v>952130.48</v>
      </c>
      <c r="H502" s="58">
        <v>816361.2</v>
      </c>
      <c r="I502" s="57">
        <v>680183</v>
      </c>
      <c r="J502" s="58">
        <v>854810</v>
      </c>
      <c r="K502" s="58">
        <v>772170</v>
      </c>
      <c r="L502" s="58">
        <v>107250</v>
      </c>
    </row>
    <row r="503" spans="1:12" x14ac:dyDescent="0.25">
      <c r="A503" s="56">
        <v>44926</v>
      </c>
      <c r="B503" s="56" t="s">
        <v>1020</v>
      </c>
      <c r="C503" s="56" t="s">
        <v>1021</v>
      </c>
      <c r="D503" s="57">
        <v>146750</v>
      </c>
      <c r="E503" s="58">
        <v>0</v>
      </c>
      <c r="F503" s="58">
        <v>0</v>
      </c>
      <c r="G503" s="58">
        <v>0</v>
      </c>
      <c r="H503" s="57">
        <v>0</v>
      </c>
      <c r="I503" s="57">
        <v>125400</v>
      </c>
      <c r="J503" s="57">
        <v>0</v>
      </c>
      <c r="K503" s="58">
        <v>0</v>
      </c>
      <c r="L503" s="58">
        <v>0</v>
      </c>
    </row>
    <row r="504" spans="1:12" x14ac:dyDescent="0.25">
      <c r="A504" s="56">
        <v>44926</v>
      </c>
      <c r="B504" s="56" t="s">
        <v>1022</v>
      </c>
      <c r="C504" s="56" t="s">
        <v>1023</v>
      </c>
      <c r="D504" s="57">
        <v>0</v>
      </c>
      <c r="E504" s="58">
        <v>0</v>
      </c>
      <c r="F504" s="57">
        <v>0</v>
      </c>
      <c r="G504" s="57">
        <v>0</v>
      </c>
      <c r="H504" s="57">
        <v>0</v>
      </c>
      <c r="I504" s="57">
        <v>0</v>
      </c>
      <c r="J504" s="58">
        <v>0</v>
      </c>
      <c r="K504" s="57">
        <v>0</v>
      </c>
      <c r="L504" s="57">
        <v>0</v>
      </c>
    </row>
    <row r="505" spans="1:12" x14ac:dyDescent="0.25">
      <c r="A505" s="56">
        <v>44926</v>
      </c>
      <c r="B505" s="56" t="s">
        <v>1024</v>
      </c>
      <c r="C505" s="56" t="s">
        <v>1025</v>
      </c>
      <c r="D505" s="58">
        <v>436170</v>
      </c>
      <c r="E505" s="58">
        <v>214710</v>
      </c>
      <c r="F505" s="58">
        <v>91000</v>
      </c>
      <c r="G505" s="58">
        <v>122091.67</v>
      </c>
      <c r="H505" s="58">
        <v>136500</v>
      </c>
      <c r="I505" s="58">
        <v>485452.26</v>
      </c>
      <c r="J505" s="58">
        <v>71880</v>
      </c>
      <c r="K505" s="58">
        <v>0</v>
      </c>
      <c r="L505" s="58">
        <v>0</v>
      </c>
    </row>
    <row r="506" spans="1:12" x14ac:dyDescent="0.25">
      <c r="A506" s="56">
        <v>44926</v>
      </c>
      <c r="B506" s="56" t="s">
        <v>1026</v>
      </c>
      <c r="C506" s="56" t="s">
        <v>1027</v>
      </c>
      <c r="D506" s="58">
        <v>1262700</v>
      </c>
      <c r="E506" s="58">
        <v>228990</v>
      </c>
      <c r="F506" s="58">
        <v>216930</v>
      </c>
      <c r="G506" s="58">
        <v>317670</v>
      </c>
      <c r="H506" s="58">
        <v>256110</v>
      </c>
      <c r="I506" s="58">
        <v>687050</v>
      </c>
      <c r="J506" s="58">
        <v>316860</v>
      </c>
      <c r="K506" s="58">
        <v>54000</v>
      </c>
      <c r="L506" s="58">
        <v>131190</v>
      </c>
    </row>
    <row r="507" spans="1:12" x14ac:dyDescent="0.25">
      <c r="A507" s="56">
        <v>44926</v>
      </c>
      <c r="B507" s="56" t="s">
        <v>1028</v>
      </c>
      <c r="C507" s="56" t="s">
        <v>1029</v>
      </c>
      <c r="D507" s="58">
        <v>0</v>
      </c>
      <c r="E507" s="58">
        <v>0</v>
      </c>
      <c r="F507" s="57">
        <v>0</v>
      </c>
      <c r="G507" s="58">
        <v>345</v>
      </c>
      <c r="H507" s="58">
        <v>0</v>
      </c>
      <c r="I507" s="57">
        <v>0</v>
      </c>
      <c r="J507" s="58">
        <v>0</v>
      </c>
      <c r="K507" s="58">
        <v>0</v>
      </c>
      <c r="L507" s="58">
        <v>0</v>
      </c>
    </row>
    <row r="508" spans="1:12" x14ac:dyDescent="0.25">
      <c r="A508" s="56">
        <v>44926</v>
      </c>
      <c r="B508" s="56" t="s">
        <v>1030</v>
      </c>
      <c r="C508" s="56" t="s">
        <v>1031</v>
      </c>
      <c r="D508" s="57">
        <v>7295</v>
      </c>
      <c r="E508" s="57">
        <v>0</v>
      </c>
      <c r="F508" s="57">
        <v>0</v>
      </c>
      <c r="G508" s="57">
        <v>0</v>
      </c>
      <c r="H508" s="57">
        <v>0</v>
      </c>
      <c r="I508" s="57">
        <v>915</v>
      </c>
      <c r="J508" s="57">
        <v>0</v>
      </c>
      <c r="K508" s="58">
        <v>0</v>
      </c>
      <c r="L508" s="58">
        <v>0</v>
      </c>
    </row>
    <row r="509" spans="1:12" x14ac:dyDescent="0.25">
      <c r="A509" s="56">
        <v>44926</v>
      </c>
      <c r="B509" s="56" t="s">
        <v>1032</v>
      </c>
      <c r="C509" s="56" t="s">
        <v>1033</v>
      </c>
      <c r="D509" s="57">
        <v>0</v>
      </c>
      <c r="E509" s="57">
        <v>5042.3999999999996</v>
      </c>
      <c r="F509" s="57">
        <v>0</v>
      </c>
      <c r="G509" s="58">
        <v>0</v>
      </c>
      <c r="H509" s="57">
        <v>0</v>
      </c>
      <c r="I509" s="58">
        <v>0</v>
      </c>
      <c r="J509" s="57">
        <v>0</v>
      </c>
      <c r="K509" s="58">
        <v>0</v>
      </c>
      <c r="L509" s="58">
        <v>0</v>
      </c>
    </row>
    <row r="510" spans="1:12" x14ac:dyDescent="0.25">
      <c r="A510" s="56">
        <v>44926</v>
      </c>
      <c r="B510" s="56" t="s">
        <v>1034</v>
      </c>
      <c r="C510" s="56" t="s">
        <v>1035</v>
      </c>
      <c r="D510" s="57">
        <v>0</v>
      </c>
      <c r="E510" s="57">
        <v>21000</v>
      </c>
      <c r="F510" s="57">
        <v>0</v>
      </c>
      <c r="G510" s="57">
        <v>0</v>
      </c>
      <c r="H510" s="57">
        <v>0</v>
      </c>
      <c r="I510" s="57">
        <v>0</v>
      </c>
      <c r="J510" s="57">
        <v>0</v>
      </c>
      <c r="K510" s="57">
        <v>0</v>
      </c>
      <c r="L510" s="57">
        <v>0</v>
      </c>
    </row>
    <row r="511" spans="1:12" x14ac:dyDescent="0.25">
      <c r="A511" s="56">
        <v>44926</v>
      </c>
      <c r="B511" s="56" t="s">
        <v>1036</v>
      </c>
      <c r="C511" s="56" t="s">
        <v>1037</v>
      </c>
      <c r="D511" s="57">
        <v>0</v>
      </c>
      <c r="E511" s="57">
        <v>0</v>
      </c>
      <c r="F511" s="57">
        <v>0</v>
      </c>
      <c r="G511" s="57">
        <v>0</v>
      </c>
      <c r="H511" s="57">
        <v>0</v>
      </c>
      <c r="I511" s="57">
        <v>0</v>
      </c>
      <c r="J511" s="57">
        <v>0</v>
      </c>
      <c r="K511" s="57">
        <v>0</v>
      </c>
      <c r="L511" s="57">
        <v>0</v>
      </c>
    </row>
    <row r="512" spans="1:12" x14ac:dyDescent="0.25">
      <c r="A512" s="56">
        <v>44926</v>
      </c>
      <c r="B512" s="56" t="s">
        <v>1038</v>
      </c>
      <c r="C512" s="56" t="s">
        <v>1039</v>
      </c>
      <c r="D512" s="57">
        <v>667432.26</v>
      </c>
      <c r="E512" s="57">
        <v>46500</v>
      </c>
      <c r="F512" s="57">
        <v>16800</v>
      </c>
      <c r="G512" s="57">
        <v>29700</v>
      </c>
      <c r="H512" s="57">
        <v>69460</v>
      </c>
      <c r="I512" s="57">
        <v>354426.67</v>
      </c>
      <c r="J512" s="57">
        <v>16800</v>
      </c>
      <c r="K512" s="58">
        <v>16800</v>
      </c>
      <c r="L512" s="57">
        <v>37538.76</v>
      </c>
    </row>
    <row r="513" spans="1:12" x14ac:dyDescent="0.25">
      <c r="A513" s="56">
        <v>44926</v>
      </c>
      <c r="B513" s="56" t="s">
        <v>1040</v>
      </c>
      <c r="C513" s="56" t="s">
        <v>1041</v>
      </c>
      <c r="D513" s="57">
        <v>31500</v>
      </c>
      <c r="E513" s="57">
        <v>0</v>
      </c>
      <c r="F513" s="57">
        <v>0</v>
      </c>
      <c r="G513" s="57">
        <v>0</v>
      </c>
      <c r="H513" s="57">
        <v>0</v>
      </c>
      <c r="I513" s="57">
        <v>0</v>
      </c>
      <c r="J513" s="57">
        <v>0</v>
      </c>
      <c r="K513" s="57">
        <v>0</v>
      </c>
      <c r="L513" s="57">
        <v>0</v>
      </c>
    </row>
    <row r="514" spans="1:12" x14ac:dyDescent="0.25">
      <c r="A514" s="56">
        <v>44926</v>
      </c>
      <c r="B514" s="56" t="s">
        <v>1042</v>
      </c>
      <c r="C514" s="56" t="s">
        <v>1043</v>
      </c>
      <c r="D514" s="57">
        <v>2619545</v>
      </c>
      <c r="E514" s="58">
        <v>198240</v>
      </c>
      <c r="F514" s="58">
        <v>234720</v>
      </c>
      <c r="G514" s="58">
        <v>0</v>
      </c>
      <c r="H514" s="58">
        <v>408060</v>
      </c>
      <c r="I514" s="57">
        <v>1088940</v>
      </c>
      <c r="J514" s="58">
        <v>135600</v>
      </c>
      <c r="K514" s="58">
        <v>173360</v>
      </c>
      <c r="L514" s="58">
        <v>131160</v>
      </c>
    </row>
    <row r="515" spans="1:12" x14ac:dyDescent="0.25">
      <c r="A515" s="56">
        <v>44926</v>
      </c>
      <c r="B515" s="56" t="s">
        <v>1044</v>
      </c>
      <c r="C515" s="56" t="s">
        <v>1045</v>
      </c>
      <c r="D515" s="58">
        <v>0</v>
      </c>
      <c r="E515" s="58">
        <v>0</v>
      </c>
      <c r="F515" s="58">
        <v>0</v>
      </c>
      <c r="G515" s="58">
        <v>0</v>
      </c>
      <c r="H515" s="58">
        <v>0</v>
      </c>
      <c r="I515" s="58">
        <v>0</v>
      </c>
      <c r="J515" s="58">
        <v>0</v>
      </c>
      <c r="K515" s="58">
        <v>0</v>
      </c>
      <c r="L515" s="58">
        <v>0</v>
      </c>
    </row>
    <row r="516" spans="1:12" x14ac:dyDescent="0.25">
      <c r="A516" s="56">
        <v>44926</v>
      </c>
      <c r="B516" s="56" t="s">
        <v>1046</v>
      </c>
      <c r="C516" s="56" t="s">
        <v>1047</v>
      </c>
      <c r="D516" s="57">
        <v>28350</v>
      </c>
      <c r="E516" s="57">
        <v>0</v>
      </c>
      <c r="F516" s="57">
        <v>0</v>
      </c>
      <c r="G516" s="57">
        <v>0</v>
      </c>
      <c r="H516" s="57">
        <v>0</v>
      </c>
      <c r="I516" s="57">
        <v>0</v>
      </c>
      <c r="J516" s="57">
        <v>0</v>
      </c>
      <c r="K516" s="58">
        <v>0</v>
      </c>
      <c r="L516" s="58">
        <v>0</v>
      </c>
    </row>
    <row r="517" spans="1:12" x14ac:dyDescent="0.25">
      <c r="A517" s="56">
        <v>44926</v>
      </c>
      <c r="B517" s="56" t="s">
        <v>1048</v>
      </c>
      <c r="C517" s="56" t="s">
        <v>1049</v>
      </c>
      <c r="D517" s="57">
        <v>1029886.05</v>
      </c>
      <c r="E517" s="57">
        <v>105495.82</v>
      </c>
      <c r="F517" s="57">
        <v>119332.8</v>
      </c>
      <c r="G517" s="57">
        <v>196737.8</v>
      </c>
      <c r="H517" s="57">
        <v>198816.86</v>
      </c>
      <c r="I517" s="57">
        <v>408700.14</v>
      </c>
      <c r="J517" s="57">
        <v>146400</v>
      </c>
      <c r="K517" s="57">
        <v>63080.160000000003</v>
      </c>
      <c r="L517" s="57">
        <v>81675</v>
      </c>
    </row>
    <row r="518" spans="1:12" x14ac:dyDescent="0.25">
      <c r="A518" s="56">
        <v>44926</v>
      </c>
      <c r="B518" s="56" t="s">
        <v>1050</v>
      </c>
      <c r="C518" s="56" t="s">
        <v>1051</v>
      </c>
      <c r="D518" s="58">
        <v>1544829.07</v>
      </c>
      <c r="E518" s="57">
        <v>158243.72</v>
      </c>
      <c r="F518" s="58">
        <v>178999.2</v>
      </c>
      <c r="G518" s="57">
        <v>295106.7</v>
      </c>
      <c r="H518" s="58">
        <v>298225.28999999998</v>
      </c>
      <c r="I518" s="58">
        <v>613050.22</v>
      </c>
      <c r="J518" s="58">
        <v>219600</v>
      </c>
      <c r="K518" s="58">
        <v>94620.25</v>
      </c>
      <c r="L518" s="58">
        <v>122512.5</v>
      </c>
    </row>
    <row r="519" spans="1:12" x14ac:dyDescent="0.25">
      <c r="A519" s="56">
        <v>44926</v>
      </c>
      <c r="B519" s="56" t="s">
        <v>1052</v>
      </c>
      <c r="C519" s="56" t="s">
        <v>1053</v>
      </c>
      <c r="D519" s="57">
        <v>30783.599999999999</v>
      </c>
      <c r="E519" s="58">
        <v>18145.8</v>
      </c>
      <c r="F519" s="58">
        <v>14803.2</v>
      </c>
      <c r="G519" s="58">
        <v>9713.7000000000007</v>
      </c>
      <c r="H519" s="58">
        <v>15975</v>
      </c>
      <c r="I519" s="57">
        <v>4921.2</v>
      </c>
      <c r="J519" s="58">
        <v>13290.3</v>
      </c>
      <c r="K519" s="58">
        <v>0</v>
      </c>
      <c r="L519" s="57">
        <v>0</v>
      </c>
    </row>
    <row r="520" spans="1:12" x14ac:dyDescent="0.25">
      <c r="A520" s="56">
        <v>44926</v>
      </c>
      <c r="B520" s="56" t="s">
        <v>1054</v>
      </c>
      <c r="C520" s="56" t="s">
        <v>1055</v>
      </c>
      <c r="D520" s="58">
        <v>35364</v>
      </c>
      <c r="E520" s="57">
        <v>0</v>
      </c>
      <c r="F520" s="58">
        <v>0</v>
      </c>
      <c r="G520" s="58">
        <v>0</v>
      </c>
      <c r="H520" s="58">
        <v>0</v>
      </c>
      <c r="I520" s="58">
        <v>24271</v>
      </c>
      <c r="J520" s="58">
        <v>0</v>
      </c>
      <c r="K520" s="58">
        <v>0</v>
      </c>
      <c r="L520" s="58">
        <v>0</v>
      </c>
    </row>
    <row r="521" spans="1:12" x14ac:dyDescent="0.25">
      <c r="A521" s="56">
        <v>44926</v>
      </c>
      <c r="B521" s="56" t="s">
        <v>1056</v>
      </c>
      <c r="C521" s="56" t="s">
        <v>1057</v>
      </c>
      <c r="D521" s="57">
        <v>964009</v>
      </c>
      <c r="E521" s="58">
        <v>65184</v>
      </c>
      <c r="F521" s="58">
        <v>84235</v>
      </c>
      <c r="G521" s="58">
        <v>116001</v>
      </c>
      <c r="H521" s="58">
        <v>165935</v>
      </c>
      <c r="I521" s="58">
        <v>289025</v>
      </c>
      <c r="J521" s="58">
        <v>76867</v>
      </c>
      <c r="K521" s="58">
        <v>56455</v>
      </c>
      <c r="L521" s="58">
        <v>69584</v>
      </c>
    </row>
    <row r="522" spans="1:12" x14ac:dyDescent="0.25">
      <c r="A522" s="56">
        <v>44926</v>
      </c>
      <c r="B522" s="56" t="s">
        <v>1058</v>
      </c>
      <c r="C522" s="56" t="s">
        <v>1059</v>
      </c>
      <c r="D522" s="58">
        <v>0</v>
      </c>
      <c r="E522" s="58">
        <v>0</v>
      </c>
      <c r="F522" s="58">
        <v>0</v>
      </c>
      <c r="G522" s="58">
        <v>0</v>
      </c>
      <c r="H522" s="58">
        <v>0</v>
      </c>
      <c r="I522" s="58">
        <v>0</v>
      </c>
      <c r="J522" s="58">
        <v>0</v>
      </c>
      <c r="K522" s="58">
        <v>0</v>
      </c>
      <c r="L522" s="58">
        <v>0</v>
      </c>
    </row>
    <row r="523" spans="1:12" x14ac:dyDescent="0.25">
      <c r="A523" s="56">
        <v>44926</v>
      </c>
      <c r="B523" s="56" t="s">
        <v>1060</v>
      </c>
      <c r="C523" s="56" t="s">
        <v>1061</v>
      </c>
      <c r="D523" s="57">
        <v>83044.02</v>
      </c>
      <c r="E523" s="57">
        <v>1482</v>
      </c>
      <c r="F523" s="57">
        <v>4461.6000000000004</v>
      </c>
      <c r="G523" s="57">
        <v>23031.599999999999</v>
      </c>
      <c r="H523" s="57">
        <v>33369.599999999999</v>
      </c>
      <c r="I523" s="57">
        <v>65929.8</v>
      </c>
      <c r="J523" s="57">
        <v>10038</v>
      </c>
      <c r="K523" s="57">
        <v>654</v>
      </c>
      <c r="L523" s="57">
        <v>0</v>
      </c>
    </row>
    <row r="524" spans="1:12" x14ac:dyDescent="0.25">
      <c r="A524" s="56">
        <v>44926</v>
      </c>
      <c r="B524" s="56" t="s">
        <v>1062</v>
      </c>
      <c r="C524" s="56" t="s">
        <v>1063</v>
      </c>
      <c r="D524" s="57">
        <v>2738846.77</v>
      </c>
      <c r="E524" s="58">
        <v>264677.42</v>
      </c>
      <c r="F524" s="58">
        <v>0</v>
      </c>
      <c r="G524" s="58">
        <v>0</v>
      </c>
      <c r="H524" s="58">
        <v>0</v>
      </c>
      <c r="I524" s="58">
        <v>1394321</v>
      </c>
      <c r="J524" s="58">
        <v>0</v>
      </c>
      <c r="K524" s="58">
        <v>0</v>
      </c>
      <c r="L524" s="58">
        <v>0</v>
      </c>
    </row>
    <row r="525" spans="1:12" x14ac:dyDescent="0.25">
      <c r="A525" s="56">
        <v>44926</v>
      </c>
      <c r="B525" s="56" t="s">
        <v>1064</v>
      </c>
      <c r="C525" s="56" t="s">
        <v>1065</v>
      </c>
      <c r="D525" s="57">
        <v>567975.82999999996</v>
      </c>
      <c r="E525" s="57">
        <v>17225.8</v>
      </c>
      <c r="F525" s="57">
        <v>76000</v>
      </c>
      <c r="G525" s="58">
        <v>22806.45</v>
      </c>
      <c r="H525" s="57">
        <v>33435.480000000003</v>
      </c>
      <c r="I525" s="57">
        <v>148209</v>
      </c>
      <c r="J525" s="57">
        <v>4500</v>
      </c>
      <c r="K525" s="57">
        <v>170000</v>
      </c>
      <c r="L525" s="57">
        <v>22500</v>
      </c>
    </row>
    <row r="526" spans="1:12" x14ac:dyDescent="0.25">
      <c r="A526" s="56">
        <v>44926</v>
      </c>
      <c r="B526" s="56" t="s">
        <v>1066</v>
      </c>
      <c r="C526" s="56" t="s">
        <v>1067</v>
      </c>
      <c r="D526" s="58">
        <v>0</v>
      </c>
      <c r="E526" s="58">
        <v>0</v>
      </c>
      <c r="F526" s="58">
        <v>0</v>
      </c>
      <c r="G526" s="58">
        <v>0</v>
      </c>
      <c r="H526" s="58">
        <v>0</v>
      </c>
      <c r="I526" s="58">
        <v>0</v>
      </c>
      <c r="J526" s="58">
        <v>0</v>
      </c>
      <c r="K526" s="58">
        <v>0</v>
      </c>
      <c r="L526" s="58">
        <v>0</v>
      </c>
    </row>
    <row r="527" spans="1:12" x14ac:dyDescent="0.25">
      <c r="A527" s="56">
        <v>44926</v>
      </c>
      <c r="B527" s="56" t="s">
        <v>1070</v>
      </c>
      <c r="C527" s="56" t="s">
        <v>1071</v>
      </c>
      <c r="D527" s="57">
        <v>0</v>
      </c>
      <c r="E527" s="58">
        <v>0</v>
      </c>
      <c r="F527" s="58">
        <v>0</v>
      </c>
      <c r="G527" s="58">
        <v>0</v>
      </c>
      <c r="H527" s="58">
        <v>0</v>
      </c>
      <c r="I527" s="57">
        <v>0</v>
      </c>
      <c r="J527" s="58">
        <v>0</v>
      </c>
      <c r="K527" s="58">
        <v>0</v>
      </c>
      <c r="L527" s="58">
        <v>0</v>
      </c>
    </row>
    <row r="528" spans="1:12" x14ac:dyDescent="0.25">
      <c r="A528" s="56">
        <v>44926</v>
      </c>
      <c r="B528" s="56" t="s">
        <v>1074</v>
      </c>
      <c r="C528" s="56" t="s">
        <v>1075</v>
      </c>
      <c r="D528" s="57">
        <v>0</v>
      </c>
      <c r="E528" s="57">
        <v>0</v>
      </c>
      <c r="F528" s="57">
        <v>0</v>
      </c>
      <c r="G528" s="57">
        <v>0</v>
      </c>
      <c r="H528" s="57">
        <v>0</v>
      </c>
      <c r="I528" s="57">
        <v>0</v>
      </c>
      <c r="J528" s="57">
        <v>0</v>
      </c>
      <c r="K528" s="57">
        <v>7800</v>
      </c>
      <c r="L528" s="57">
        <v>0</v>
      </c>
    </row>
    <row r="529" spans="1:12" x14ac:dyDescent="0.25">
      <c r="A529" s="56">
        <v>44926</v>
      </c>
      <c r="B529" s="56" t="s">
        <v>1076</v>
      </c>
      <c r="C529" s="56" t="s">
        <v>1077</v>
      </c>
      <c r="D529" s="57">
        <v>0</v>
      </c>
      <c r="E529" s="57">
        <v>0</v>
      </c>
      <c r="F529" s="57">
        <v>0</v>
      </c>
      <c r="G529" s="57">
        <v>0</v>
      </c>
      <c r="H529" s="57">
        <v>0</v>
      </c>
      <c r="I529" s="57">
        <v>0</v>
      </c>
      <c r="J529" s="57">
        <v>0</v>
      </c>
      <c r="K529" s="57">
        <v>0</v>
      </c>
      <c r="L529" s="57">
        <v>0</v>
      </c>
    </row>
    <row r="530" spans="1:12" x14ac:dyDescent="0.25">
      <c r="A530" s="56">
        <v>44926</v>
      </c>
      <c r="B530" s="56" t="s">
        <v>1078</v>
      </c>
      <c r="C530" s="56" t="s">
        <v>1079</v>
      </c>
      <c r="D530" s="57">
        <v>382754.5</v>
      </c>
      <c r="E530" s="57">
        <v>15400</v>
      </c>
      <c r="F530" s="57">
        <v>29160</v>
      </c>
      <c r="G530" s="57">
        <v>53950</v>
      </c>
      <c r="H530" s="57">
        <v>35100</v>
      </c>
      <c r="I530" s="57">
        <v>153820</v>
      </c>
      <c r="J530" s="57">
        <v>23350</v>
      </c>
      <c r="K530" s="58">
        <v>0</v>
      </c>
      <c r="L530" s="58">
        <v>0</v>
      </c>
    </row>
    <row r="531" spans="1:12" x14ac:dyDescent="0.25">
      <c r="A531" s="56">
        <v>44926</v>
      </c>
      <c r="B531" s="56" t="s">
        <v>1080</v>
      </c>
      <c r="C531" s="56" t="s">
        <v>1081</v>
      </c>
      <c r="D531" s="57">
        <v>528524.93999999994</v>
      </c>
      <c r="E531" s="58">
        <v>0</v>
      </c>
      <c r="F531" s="58">
        <v>0</v>
      </c>
      <c r="G531" s="58">
        <v>3200</v>
      </c>
      <c r="H531" s="58">
        <v>23129</v>
      </c>
      <c r="I531" s="57">
        <v>11950.5</v>
      </c>
      <c r="J531" s="58">
        <v>19540</v>
      </c>
      <c r="K531" s="58">
        <v>0</v>
      </c>
      <c r="L531" s="58">
        <v>0</v>
      </c>
    </row>
    <row r="532" spans="1:12" x14ac:dyDescent="0.25">
      <c r="A532" s="56">
        <v>44926</v>
      </c>
      <c r="B532" s="56" t="s">
        <v>1082</v>
      </c>
      <c r="C532" s="56" t="s">
        <v>1083</v>
      </c>
      <c r="D532" s="57">
        <v>0</v>
      </c>
      <c r="E532" s="57">
        <v>0</v>
      </c>
      <c r="F532" s="57">
        <v>0</v>
      </c>
      <c r="G532" s="57">
        <v>0</v>
      </c>
      <c r="H532" s="57">
        <v>0</v>
      </c>
      <c r="I532" s="57">
        <v>911766</v>
      </c>
      <c r="J532" s="57">
        <v>0</v>
      </c>
      <c r="K532" s="57">
        <v>0</v>
      </c>
      <c r="L532" s="57">
        <v>0</v>
      </c>
    </row>
    <row r="533" spans="1:12" x14ac:dyDescent="0.25">
      <c r="A533" s="56">
        <v>44926</v>
      </c>
      <c r="B533" s="56" t="s">
        <v>1084</v>
      </c>
      <c r="C533" s="56" t="s">
        <v>1085</v>
      </c>
      <c r="D533" s="57">
        <v>0</v>
      </c>
      <c r="E533" s="58">
        <v>0</v>
      </c>
      <c r="F533" s="58">
        <v>0</v>
      </c>
      <c r="G533" s="58">
        <v>0</v>
      </c>
      <c r="H533" s="58">
        <v>0</v>
      </c>
      <c r="I533" s="58">
        <v>0</v>
      </c>
      <c r="J533" s="58">
        <v>0</v>
      </c>
      <c r="K533" s="58">
        <v>0</v>
      </c>
      <c r="L533" s="58">
        <v>0</v>
      </c>
    </row>
    <row r="534" spans="1:12" x14ac:dyDescent="0.25">
      <c r="A534" s="56">
        <v>44926</v>
      </c>
      <c r="B534" s="56" t="s">
        <v>1086</v>
      </c>
      <c r="C534" s="56" t="s">
        <v>1087</v>
      </c>
      <c r="D534" s="57">
        <v>0</v>
      </c>
      <c r="E534" s="57">
        <v>0</v>
      </c>
      <c r="F534" s="57">
        <v>0</v>
      </c>
      <c r="G534" s="57">
        <v>0</v>
      </c>
      <c r="H534" s="57">
        <v>0</v>
      </c>
      <c r="I534" s="57">
        <v>0</v>
      </c>
      <c r="J534" s="57">
        <v>0</v>
      </c>
      <c r="K534" s="57">
        <v>0</v>
      </c>
      <c r="L534" s="58">
        <v>0</v>
      </c>
    </row>
    <row r="535" spans="1:12" x14ac:dyDescent="0.25">
      <c r="A535" s="56">
        <v>44926</v>
      </c>
      <c r="B535" s="56" t="s">
        <v>1088</v>
      </c>
      <c r="C535" s="56" t="s">
        <v>1089</v>
      </c>
      <c r="D535" s="57">
        <v>0</v>
      </c>
      <c r="E535" s="57">
        <v>0</v>
      </c>
      <c r="F535" s="57">
        <v>0</v>
      </c>
      <c r="G535" s="57">
        <v>0</v>
      </c>
      <c r="H535" s="57">
        <v>0</v>
      </c>
      <c r="I535" s="57">
        <v>0</v>
      </c>
      <c r="J535" s="57">
        <v>0</v>
      </c>
      <c r="K535" s="57">
        <v>0</v>
      </c>
      <c r="L535" s="57">
        <v>0</v>
      </c>
    </row>
    <row r="536" spans="1:12" x14ac:dyDescent="0.25">
      <c r="A536" s="56">
        <v>44926</v>
      </c>
      <c r="B536" s="56" t="s">
        <v>1090</v>
      </c>
      <c r="C536" s="56" t="s">
        <v>1079</v>
      </c>
      <c r="D536" s="57">
        <v>0</v>
      </c>
      <c r="E536" s="57">
        <v>0</v>
      </c>
      <c r="F536" s="57">
        <v>0</v>
      </c>
      <c r="G536" s="57">
        <v>0</v>
      </c>
      <c r="H536" s="57">
        <v>0</v>
      </c>
      <c r="I536" s="57">
        <v>0</v>
      </c>
      <c r="J536" s="57">
        <v>0</v>
      </c>
      <c r="K536" s="57">
        <v>0</v>
      </c>
      <c r="L536" s="57">
        <v>0</v>
      </c>
    </row>
    <row r="537" spans="1:12" x14ac:dyDescent="0.25">
      <c r="A537" s="56">
        <v>44926</v>
      </c>
      <c r="B537" s="56" t="s">
        <v>1091</v>
      </c>
      <c r="C537" s="56" t="s">
        <v>1092</v>
      </c>
      <c r="D537" s="57">
        <v>2000</v>
      </c>
      <c r="E537" s="58">
        <v>0</v>
      </c>
      <c r="F537" s="58">
        <v>0</v>
      </c>
      <c r="G537" s="58">
        <v>0</v>
      </c>
      <c r="H537" s="58">
        <v>0</v>
      </c>
      <c r="I537" s="58">
        <v>17500</v>
      </c>
      <c r="J537" s="58">
        <v>0</v>
      </c>
      <c r="K537" s="58">
        <v>0</v>
      </c>
      <c r="L537" s="58">
        <v>0</v>
      </c>
    </row>
    <row r="538" spans="1:12" x14ac:dyDescent="0.25">
      <c r="A538" s="56">
        <v>44926</v>
      </c>
      <c r="B538" s="56" t="s">
        <v>1097</v>
      </c>
      <c r="C538" s="56" t="s">
        <v>1098</v>
      </c>
      <c r="D538" s="58">
        <v>0</v>
      </c>
      <c r="E538" s="58">
        <v>0</v>
      </c>
      <c r="F538" s="58">
        <v>0</v>
      </c>
      <c r="G538" s="58">
        <v>0</v>
      </c>
      <c r="H538" s="58">
        <v>0</v>
      </c>
      <c r="I538" s="58">
        <v>0</v>
      </c>
      <c r="J538" s="58">
        <v>0</v>
      </c>
      <c r="K538" s="58">
        <v>0</v>
      </c>
      <c r="L538" s="58">
        <v>0</v>
      </c>
    </row>
    <row r="539" spans="1:12" x14ac:dyDescent="0.25">
      <c r="A539" s="56">
        <v>44926</v>
      </c>
      <c r="B539" s="56" t="s">
        <v>1099</v>
      </c>
      <c r="C539" s="56" t="s">
        <v>1100</v>
      </c>
      <c r="D539" s="58">
        <v>0</v>
      </c>
      <c r="E539" s="58">
        <v>0</v>
      </c>
      <c r="F539" s="58">
        <v>0</v>
      </c>
      <c r="G539" s="58">
        <v>0</v>
      </c>
      <c r="H539" s="58">
        <v>0</v>
      </c>
      <c r="I539" s="58">
        <v>0</v>
      </c>
      <c r="J539" s="58">
        <v>0</v>
      </c>
      <c r="K539" s="58">
        <v>0</v>
      </c>
      <c r="L539" s="58">
        <v>0</v>
      </c>
    </row>
    <row r="540" spans="1:12" x14ac:dyDescent="0.25">
      <c r="A540" s="56">
        <v>44926</v>
      </c>
      <c r="B540" s="56" t="s">
        <v>1101</v>
      </c>
      <c r="C540" s="56" t="s">
        <v>1102</v>
      </c>
      <c r="D540" s="57">
        <v>0</v>
      </c>
      <c r="E540" s="58">
        <v>0</v>
      </c>
      <c r="F540" s="58">
        <v>0</v>
      </c>
      <c r="G540" s="58">
        <v>0</v>
      </c>
      <c r="H540" s="58">
        <v>0</v>
      </c>
      <c r="I540" s="57">
        <v>0</v>
      </c>
      <c r="J540" s="58">
        <v>0</v>
      </c>
      <c r="K540" s="58">
        <v>0</v>
      </c>
      <c r="L540" s="58">
        <v>0</v>
      </c>
    </row>
    <row r="541" spans="1:12" x14ac:dyDescent="0.25">
      <c r="A541" s="56">
        <v>44926</v>
      </c>
      <c r="B541" s="56" t="s">
        <v>1103</v>
      </c>
      <c r="C541" s="56" t="s">
        <v>1104</v>
      </c>
      <c r="D541" s="57">
        <v>1093361.42</v>
      </c>
      <c r="E541" s="57">
        <v>73382</v>
      </c>
      <c r="F541" s="57">
        <v>3240</v>
      </c>
      <c r="G541" s="57">
        <v>41890.800000000003</v>
      </c>
      <c r="H541" s="57">
        <v>36880</v>
      </c>
      <c r="I541" s="57">
        <v>93911</v>
      </c>
      <c r="J541" s="57">
        <v>30218</v>
      </c>
      <c r="K541" s="57">
        <v>12852</v>
      </c>
      <c r="L541" s="57">
        <v>72040</v>
      </c>
    </row>
    <row r="542" spans="1:12" x14ac:dyDescent="0.25">
      <c r="A542" s="56">
        <v>44926</v>
      </c>
      <c r="B542" s="56" t="s">
        <v>1107</v>
      </c>
      <c r="C542" s="56" t="s">
        <v>1108</v>
      </c>
      <c r="D542" s="57">
        <v>0</v>
      </c>
      <c r="E542" s="58">
        <v>0</v>
      </c>
      <c r="F542" s="58">
        <v>0</v>
      </c>
      <c r="G542" s="58">
        <v>0</v>
      </c>
      <c r="H542" s="58">
        <v>0</v>
      </c>
      <c r="I542" s="58">
        <v>0</v>
      </c>
      <c r="J542" s="58">
        <v>0</v>
      </c>
      <c r="K542" s="57">
        <v>0</v>
      </c>
      <c r="L542" s="57">
        <v>0</v>
      </c>
    </row>
    <row r="543" spans="1:12" x14ac:dyDescent="0.25">
      <c r="A543" s="56">
        <v>44926</v>
      </c>
      <c r="B543" s="56" t="s">
        <v>1109</v>
      </c>
      <c r="C543" s="56" t="s">
        <v>1110</v>
      </c>
      <c r="D543" s="57">
        <v>0</v>
      </c>
      <c r="E543" s="57">
        <v>0</v>
      </c>
      <c r="F543" s="57">
        <v>0</v>
      </c>
      <c r="G543" s="57">
        <v>0</v>
      </c>
      <c r="H543" s="57">
        <v>0</v>
      </c>
      <c r="I543" s="57">
        <v>0</v>
      </c>
      <c r="J543" s="57">
        <v>0</v>
      </c>
      <c r="K543" s="57">
        <v>0</v>
      </c>
      <c r="L543" s="57">
        <v>0</v>
      </c>
    </row>
    <row r="544" spans="1:12" x14ac:dyDescent="0.25">
      <c r="A544" s="56">
        <v>44926</v>
      </c>
      <c r="B544" s="56" t="s">
        <v>1111</v>
      </c>
      <c r="C544" s="56" t="s">
        <v>1112</v>
      </c>
      <c r="D544" s="57">
        <v>17225</v>
      </c>
      <c r="E544" s="57">
        <v>0</v>
      </c>
      <c r="F544" s="57">
        <v>0</v>
      </c>
      <c r="G544" s="57">
        <v>2000</v>
      </c>
      <c r="H544" s="57">
        <v>480</v>
      </c>
      <c r="I544" s="57">
        <v>15640</v>
      </c>
      <c r="J544" s="57">
        <v>0</v>
      </c>
      <c r="K544" s="57">
        <v>320</v>
      </c>
      <c r="L544" s="58">
        <v>0</v>
      </c>
    </row>
    <row r="545" spans="1:12" x14ac:dyDescent="0.25">
      <c r="A545" s="56">
        <v>44926</v>
      </c>
      <c r="B545" s="56" t="s">
        <v>1113</v>
      </c>
      <c r="C545" s="56" t="s">
        <v>1114</v>
      </c>
      <c r="D545" s="58">
        <v>0</v>
      </c>
      <c r="E545" s="58">
        <v>0</v>
      </c>
      <c r="F545" s="58">
        <v>0</v>
      </c>
      <c r="G545" s="58">
        <v>0</v>
      </c>
      <c r="H545" s="58">
        <v>0</v>
      </c>
      <c r="I545" s="57">
        <v>0</v>
      </c>
      <c r="J545" s="58">
        <v>0</v>
      </c>
      <c r="K545" s="58">
        <v>0</v>
      </c>
      <c r="L545" s="58">
        <v>0</v>
      </c>
    </row>
    <row r="546" spans="1:12" x14ac:dyDescent="0.25">
      <c r="A546" s="56">
        <v>44926</v>
      </c>
      <c r="B546" s="56" t="s">
        <v>1115</v>
      </c>
      <c r="C546" s="56" t="s">
        <v>1116</v>
      </c>
      <c r="D546" s="58">
        <v>19194.8</v>
      </c>
      <c r="E546" s="58">
        <v>0</v>
      </c>
      <c r="F546" s="58">
        <v>0</v>
      </c>
      <c r="G546" s="58">
        <v>4749</v>
      </c>
      <c r="H546" s="58">
        <v>0</v>
      </c>
      <c r="I546" s="58">
        <v>34900</v>
      </c>
      <c r="J546" s="58">
        <v>0</v>
      </c>
      <c r="K546" s="58">
        <v>1167</v>
      </c>
      <c r="L546" s="58">
        <v>0</v>
      </c>
    </row>
    <row r="547" spans="1:12" x14ac:dyDescent="0.25">
      <c r="A547" s="56">
        <v>44926</v>
      </c>
      <c r="B547" s="56" t="s">
        <v>1117</v>
      </c>
      <c r="C547" s="56" t="s">
        <v>1118</v>
      </c>
      <c r="D547" s="58">
        <v>0</v>
      </c>
      <c r="E547" s="58">
        <v>0</v>
      </c>
      <c r="F547" s="58">
        <v>0</v>
      </c>
      <c r="G547" s="58">
        <v>0</v>
      </c>
      <c r="H547" s="58">
        <v>0</v>
      </c>
      <c r="I547" s="58">
        <v>0</v>
      </c>
      <c r="J547" s="58">
        <v>0</v>
      </c>
      <c r="K547" s="58">
        <v>0</v>
      </c>
      <c r="L547" s="58">
        <v>0</v>
      </c>
    </row>
    <row r="548" spans="1:12" x14ac:dyDescent="0.25">
      <c r="A548" s="56">
        <v>44926</v>
      </c>
      <c r="B548" s="56" t="s">
        <v>1119</v>
      </c>
      <c r="C548" s="56" t="s">
        <v>1120</v>
      </c>
      <c r="D548" s="58">
        <v>14133.89</v>
      </c>
      <c r="E548" s="58">
        <v>0</v>
      </c>
      <c r="F548" s="58">
        <v>0</v>
      </c>
      <c r="G548" s="58">
        <v>16709.12</v>
      </c>
      <c r="H548" s="58">
        <v>60</v>
      </c>
      <c r="I548" s="58">
        <v>7471</v>
      </c>
      <c r="J548" s="58">
        <v>0</v>
      </c>
      <c r="K548" s="58">
        <v>24076</v>
      </c>
      <c r="L548" s="58">
        <v>0</v>
      </c>
    </row>
    <row r="549" spans="1:12" x14ac:dyDescent="0.25">
      <c r="A549" s="56">
        <v>44926</v>
      </c>
      <c r="B549" s="56" t="s">
        <v>1121</v>
      </c>
      <c r="C549" s="56" t="s">
        <v>1122</v>
      </c>
      <c r="D549" s="57">
        <v>752300.53</v>
      </c>
      <c r="E549" s="58">
        <v>156130</v>
      </c>
      <c r="F549" s="58">
        <v>162149</v>
      </c>
      <c r="G549" s="58">
        <v>124489</v>
      </c>
      <c r="H549" s="58">
        <v>192484.93</v>
      </c>
      <c r="I549" s="58">
        <v>292715</v>
      </c>
      <c r="J549" s="58">
        <v>136690</v>
      </c>
      <c r="K549" s="58">
        <v>119342.41</v>
      </c>
      <c r="L549" s="58">
        <v>51342.8</v>
      </c>
    </row>
    <row r="550" spans="1:12" x14ac:dyDescent="0.25">
      <c r="A550" s="56">
        <v>44926</v>
      </c>
      <c r="B550" s="56" t="s">
        <v>1123</v>
      </c>
      <c r="C550" s="56" t="s">
        <v>1124</v>
      </c>
      <c r="D550" s="57">
        <v>16019.14</v>
      </c>
      <c r="E550" s="58">
        <v>0</v>
      </c>
      <c r="F550" s="58">
        <v>0</v>
      </c>
      <c r="G550" s="58">
        <v>0</v>
      </c>
      <c r="H550" s="58">
        <v>0</v>
      </c>
      <c r="I550" s="57">
        <v>0</v>
      </c>
      <c r="J550" s="58">
        <v>0</v>
      </c>
      <c r="K550" s="58">
        <v>16400</v>
      </c>
      <c r="L550" s="58">
        <v>7627</v>
      </c>
    </row>
    <row r="551" spans="1:12" x14ac:dyDescent="0.25">
      <c r="A551" s="56">
        <v>44926</v>
      </c>
      <c r="B551" s="56" t="s">
        <v>1125</v>
      </c>
      <c r="C551" s="56" t="s">
        <v>1126</v>
      </c>
      <c r="D551" s="58">
        <v>113093.65</v>
      </c>
      <c r="E551" s="58">
        <v>14222.16</v>
      </c>
      <c r="F551" s="58">
        <v>13604</v>
      </c>
      <c r="G551" s="58">
        <v>16330</v>
      </c>
      <c r="H551" s="58">
        <v>1800</v>
      </c>
      <c r="I551" s="58">
        <v>664022</v>
      </c>
      <c r="J551" s="58">
        <v>16965</v>
      </c>
      <c r="K551" s="58">
        <v>16718.2</v>
      </c>
      <c r="L551" s="58">
        <v>45145.25</v>
      </c>
    </row>
    <row r="552" spans="1:12" x14ac:dyDescent="0.25">
      <c r="A552" s="56">
        <v>44926</v>
      </c>
      <c r="B552" s="56" t="s">
        <v>1127</v>
      </c>
      <c r="C552" s="56" t="s">
        <v>1128</v>
      </c>
      <c r="D552" s="58">
        <v>20150</v>
      </c>
      <c r="E552" s="58">
        <v>0</v>
      </c>
      <c r="F552" s="58">
        <v>0</v>
      </c>
      <c r="G552" s="58">
        <v>26468.2</v>
      </c>
      <c r="H552" s="58">
        <v>7980</v>
      </c>
      <c r="I552" s="58">
        <v>0</v>
      </c>
      <c r="J552" s="58">
        <v>840</v>
      </c>
      <c r="K552" s="58">
        <v>0</v>
      </c>
      <c r="L552" s="58">
        <v>0</v>
      </c>
    </row>
    <row r="553" spans="1:12" x14ac:dyDescent="0.25">
      <c r="A553" s="56">
        <v>44926</v>
      </c>
      <c r="B553" s="56" t="s">
        <v>1129</v>
      </c>
      <c r="C553" s="56" t="s">
        <v>1130</v>
      </c>
      <c r="D553" s="58">
        <v>116565</v>
      </c>
      <c r="E553" s="58">
        <v>14146</v>
      </c>
      <c r="F553" s="58">
        <v>32750</v>
      </c>
      <c r="G553" s="58">
        <v>88559.4</v>
      </c>
      <c r="H553" s="58">
        <v>93865</v>
      </c>
      <c r="I553" s="58">
        <v>233830</v>
      </c>
      <c r="J553" s="58">
        <v>7030</v>
      </c>
      <c r="K553" s="58">
        <v>14565</v>
      </c>
      <c r="L553" s="58">
        <v>57513</v>
      </c>
    </row>
    <row r="554" spans="1:12" x14ac:dyDescent="0.25">
      <c r="A554" s="56">
        <v>44926</v>
      </c>
      <c r="B554" s="56" t="s">
        <v>1131</v>
      </c>
      <c r="C554" s="56" t="s">
        <v>1132</v>
      </c>
      <c r="D554" s="58">
        <v>1504661.58</v>
      </c>
      <c r="E554" s="58">
        <v>147744</v>
      </c>
      <c r="F554" s="58">
        <v>178094</v>
      </c>
      <c r="G554" s="57">
        <v>224165.82</v>
      </c>
      <c r="H554" s="58">
        <v>252938.57</v>
      </c>
      <c r="I554" s="58">
        <v>292743</v>
      </c>
      <c r="J554" s="58">
        <v>62489</v>
      </c>
      <c r="K554" s="58">
        <v>147100.70000000001</v>
      </c>
      <c r="L554" s="58">
        <v>123128</v>
      </c>
    </row>
    <row r="555" spans="1:12" x14ac:dyDescent="0.25">
      <c r="A555" s="56">
        <v>44926</v>
      </c>
      <c r="B555" s="56" t="s">
        <v>1133</v>
      </c>
      <c r="C555" s="56" t="s">
        <v>1134</v>
      </c>
      <c r="D555" s="57">
        <v>90864.75</v>
      </c>
      <c r="E555" s="57">
        <v>9311.2000000000007</v>
      </c>
      <c r="F555" s="58">
        <v>50156</v>
      </c>
      <c r="G555" s="58">
        <v>2137</v>
      </c>
      <c r="H555" s="58">
        <v>39510</v>
      </c>
      <c r="I555" s="58">
        <v>549900</v>
      </c>
      <c r="J555" s="58">
        <v>12070</v>
      </c>
      <c r="K555" s="58">
        <v>16591.669999999998</v>
      </c>
      <c r="L555" s="58">
        <v>12925.75</v>
      </c>
    </row>
    <row r="556" spans="1:12" x14ac:dyDescent="0.25">
      <c r="A556" s="56">
        <v>44926</v>
      </c>
      <c r="B556" s="56" t="s">
        <v>1135</v>
      </c>
      <c r="C556" s="56" t="s">
        <v>1136</v>
      </c>
      <c r="D556" s="57">
        <v>118724.77</v>
      </c>
      <c r="E556" s="57">
        <v>0</v>
      </c>
      <c r="F556" s="57">
        <v>0</v>
      </c>
      <c r="G556" s="57">
        <v>209800.28</v>
      </c>
      <c r="H556" s="57">
        <v>0</v>
      </c>
      <c r="I556" s="57">
        <v>12341</v>
      </c>
      <c r="J556" s="57">
        <v>0</v>
      </c>
      <c r="K556" s="57">
        <v>730</v>
      </c>
      <c r="L556" s="57">
        <v>30138</v>
      </c>
    </row>
    <row r="557" spans="1:12" x14ac:dyDescent="0.25">
      <c r="A557" s="56">
        <v>44926</v>
      </c>
      <c r="B557" s="56" t="s">
        <v>1137</v>
      </c>
      <c r="C557" s="56" t="s">
        <v>1138</v>
      </c>
      <c r="D557" s="58">
        <v>0</v>
      </c>
      <c r="E557" s="58">
        <v>0</v>
      </c>
      <c r="F557" s="58">
        <v>0</v>
      </c>
      <c r="G557" s="58">
        <v>0</v>
      </c>
      <c r="H557" s="58">
        <v>0</v>
      </c>
      <c r="I557" s="58">
        <v>0</v>
      </c>
      <c r="J557" s="58">
        <v>0</v>
      </c>
      <c r="K557" s="58">
        <v>0</v>
      </c>
      <c r="L557" s="58">
        <v>0</v>
      </c>
    </row>
    <row r="558" spans="1:12" x14ac:dyDescent="0.25">
      <c r="A558" s="56">
        <v>44926</v>
      </c>
      <c r="B558" s="56" t="s">
        <v>1139</v>
      </c>
      <c r="C558" s="56" t="s">
        <v>1140</v>
      </c>
      <c r="D558" s="58">
        <v>1773993</v>
      </c>
      <c r="E558" s="58">
        <v>2063519.18</v>
      </c>
      <c r="F558" s="58">
        <v>0</v>
      </c>
      <c r="G558" s="58">
        <v>0</v>
      </c>
      <c r="H558" s="58">
        <v>0</v>
      </c>
      <c r="I558" s="58">
        <v>95000</v>
      </c>
      <c r="J558" s="58">
        <v>3115</v>
      </c>
      <c r="K558" s="58">
        <v>0</v>
      </c>
      <c r="L558" s="58">
        <v>0</v>
      </c>
    </row>
    <row r="559" spans="1:12" x14ac:dyDescent="0.25">
      <c r="A559" s="56">
        <v>44926</v>
      </c>
      <c r="B559" s="56" t="s">
        <v>1141</v>
      </c>
      <c r="C559" s="56" t="s">
        <v>1142</v>
      </c>
      <c r="D559" s="58">
        <v>8820</v>
      </c>
      <c r="E559" s="58">
        <v>0</v>
      </c>
      <c r="F559" s="58">
        <v>0</v>
      </c>
      <c r="G559" s="58">
        <v>111000</v>
      </c>
      <c r="H559" s="58">
        <v>0</v>
      </c>
      <c r="I559" s="58">
        <v>0</v>
      </c>
      <c r="J559" s="58">
        <v>0</v>
      </c>
      <c r="K559" s="58">
        <v>0</v>
      </c>
      <c r="L559" s="58">
        <v>0</v>
      </c>
    </row>
    <row r="560" spans="1:12" x14ac:dyDescent="0.25">
      <c r="A560" s="56">
        <v>44926</v>
      </c>
      <c r="B560" s="56" t="s">
        <v>1143</v>
      </c>
      <c r="C560" s="56" t="s">
        <v>1144</v>
      </c>
      <c r="D560" s="57">
        <v>89647.32</v>
      </c>
      <c r="E560" s="57">
        <v>36854.699999999997</v>
      </c>
      <c r="F560" s="58">
        <v>71810.3</v>
      </c>
      <c r="G560" s="57">
        <v>113399.79</v>
      </c>
      <c r="H560" s="57">
        <v>55025.26</v>
      </c>
      <c r="I560" s="57">
        <v>44939</v>
      </c>
      <c r="J560" s="58">
        <v>29766.39</v>
      </c>
      <c r="K560" s="57">
        <v>26694.37</v>
      </c>
      <c r="L560" s="58">
        <v>91338.33</v>
      </c>
    </row>
    <row r="561" spans="1:12" x14ac:dyDescent="0.25">
      <c r="A561" s="56">
        <v>44926</v>
      </c>
      <c r="B561" s="56" t="s">
        <v>1145</v>
      </c>
      <c r="C561" s="56" t="s">
        <v>1146</v>
      </c>
      <c r="D561" s="58">
        <v>45400</v>
      </c>
      <c r="E561" s="58">
        <v>10295.68</v>
      </c>
      <c r="F561" s="58">
        <v>0</v>
      </c>
      <c r="G561" s="58">
        <v>0</v>
      </c>
      <c r="H561" s="58">
        <v>0</v>
      </c>
      <c r="I561" s="58">
        <v>0</v>
      </c>
      <c r="J561" s="58">
        <v>13416.95</v>
      </c>
      <c r="K561" s="58">
        <v>0</v>
      </c>
      <c r="L561" s="58">
        <v>0</v>
      </c>
    </row>
    <row r="562" spans="1:12" x14ac:dyDescent="0.25">
      <c r="A562" s="56">
        <v>44926</v>
      </c>
      <c r="B562" s="56" t="s">
        <v>1147</v>
      </c>
      <c r="C562" s="56" t="s">
        <v>1148</v>
      </c>
      <c r="D562" s="57">
        <v>0</v>
      </c>
      <c r="E562" s="57">
        <v>0</v>
      </c>
      <c r="F562" s="58">
        <v>0</v>
      </c>
      <c r="G562" s="57">
        <v>0</v>
      </c>
      <c r="H562" s="57">
        <v>0</v>
      </c>
      <c r="I562" s="57">
        <v>0</v>
      </c>
      <c r="J562" s="58">
        <v>0</v>
      </c>
      <c r="K562" s="57">
        <v>0</v>
      </c>
      <c r="L562" s="57">
        <v>0</v>
      </c>
    </row>
    <row r="563" spans="1:12" x14ac:dyDescent="0.25">
      <c r="A563" s="56">
        <v>44926</v>
      </c>
      <c r="B563" s="56" t="s">
        <v>1149</v>
      </c>
      <c r="C563" s="56" t="s">
        <v>1150</v>
      </c>
      <c r="D563" s="58">
        <v>1394971.55</v>
      </c>
      <c r="E563" s="58">
        <v>20766.7</v>
      </c>
      <c r="F563" s="58">
        <v>26466</v>
      </c>
      <c r="G563" s="58">
        <v>22669</v>
      </c>
      <c r="H563" s="58">
        <v>2700</v>
      </c>
      <c r="I563" s="58">
        <v>471364.75</v>
      </c>
      <c r="J563" s="58">
        <v>31910</v>
      </c>
      <c r="K563" s="58">
        <v>535</v>
      </c>
      <c r="L563" s="58">
        <v>850</v>
      </c>
    </row>
    <row r="564" spans="1:12" x14ac:dyDescent="0.25">
      <c r="A564" s="56">
        <v>44926</v>
      </c>
      <c r="B564" s="56" t="s">
        <v>1151</v>
      </c>
      <c r="C564" s="56" t="s">
        <v>1152</v>
      </c>
      <c r="D564" s="57">
        <v>1700</v>
      </c>
      <c r="E564" s="57">
        <v>67328</v>
      </c>
      <c r="F564" s="57">
        <v>0</v>
      </c>
      <c r="G564" s="57">
        <v>0</v>
      </c>
      <c r="H564" s="57">
        <v>0</v>
      </c>
      <c r="I564" s="57">
        <v>0</v>
      </c>
      <c r="J564" s="58">
        <v>0</v>
      </c>
      <c r="K564" s="57">
        <v>0</v>
      </c>
      <c r="L564" s="58">
        <v>0</v>
      </c>
    </row>
    <row r="565" spans="1:12" x14ac:dyDescent="0.25">
      <c r="A565" s="56">
        <v>44926</v>
      </c>
      <c r="B565" s="56" t="s">
        <v>1153</v>
      </c>
      <c r="C565" s="56" t="s">
        <v>1154</v>
      </c>
      <c r="D565" s="57">
        <v>33264.58</v>
      </c>
      <c r="E565" s="57">
        <v>9894.98</v>
      </c>
      <c r="F565" s="57">
        <v>0</v>
      </c>
      <c r="G565" s="57">
        <v>0</v>
      </c>
      <c r="H565" s="57">
        <v>43442</v>
      </c>
      <c r="I565" s="57">
        <v>0</v>
      </c>
      <c r="J565" s="57">
        <v>0</v>
      </c>
      <c r="K565" s="57">
        <v>58160</v>
      </c>
      <c r="L565" s="57">
        <v>48000</v>
      </c>
    </row>
    <row r="566" spans="1:12" x14ac:dyDescent="0.25">
      <c r="A566" s="56">
        <v>44926</v>
      </c>
      <c r="B566" s="56" t="s">
        <v>1155</v>
      </c>
      <c r="C566" s="56" t="s">
        <v>1156</v>
      </c>
      <c r="D566" s="57">
        <v>178034</v>
      </c>
      <c r="E566" s="58">
        <v>0</v>
      </c>
      <c r="F566" s="58">
        <v>0</v>
      </c>
      <c r="G566" s="58">
        <v>0</v>
      </c>
      <c r="H566" s="58">
        <v>216514.5</v>
      </c>
      <c r="I566" s="57">
        <v>610970</v>
      </c>
      <c r="J566" s="57">
        <v>0</v>
      </c>
      <c r="K566" s="57">
        <v>0</v>
      </c>
      <c r="L566" s="57">
        <v>0</v>
      </c>
    </row>
    <row r="567" spans="1:12" x14ac:dyDescent="0.25">
      <c r="A567" s="56">
        <v>44926</v>
      </c>
      <c r="B567" s="56" t="s">
        <v>1157</v>
      </c>
      <c r="C567" s="56" t="s">
        <v>1158</v>
      </c>
      <c r="D567" s="57">
        <v>0</v>
      </c>
      <c r="E567" s="57">
        <v>0</v>
      </c>
      <c r="F567" s="57">
        <v>0</v>
      </c>
      <c r="G567" s="57">
        <v>0</v>
      </c>
      <c r="H567" s="57">
        <v>0</v>
      </c>
      <c r="I567" s="57">
        <v>0</v>
      </c>
      <c r="J567" s="57">
        <v>0</v>
      </c>
      <c r="K567" s="57">
        <v>0</v>
      </c>
      <c r="L567" s="57">
        <v>0</v>
      </c>
    </row>
    <row r="568" spans="1:12" x14ac:dyDescent="0.25">
      <c r="A568" s="56">
        <v>44926</v>
      </c>
      <c r="B568" s="56" t="s">
        <v>1159</v>
      </c>
      <c r="C568" s="56" t="s">
        <v>1160</v>
      </c>
      <c r="D568" s="57">
        <v>528741</v>
      </c>
      <c r="E568" s="58">
        <v>0</v>
      </c>
      <c r="F568" s="58">
        <v>0</v>
      </c>
      <c r="G568" s="57">
        <v>0</v>
      </c>
      <c r="H568" s="57">
        <v>0</v>
      </c>
      <c r="I568" s="57">
        <v>0</v>
      </c>
      <c r="J568" s="57">
        <v>0</v>
      </c>
      <c r="K568" s="58">
        <v>28000</v>
      </c>
      <c r="L568" s="58">
        <v>0</v>
      </c>
    </row>
    <row r="569" spans="1:12" x14ac:dyDescent="0.25">
      <c r="A569" s="56">
        <v>44926</v>
      </c>
      <c r="B569" s="56" t="s">
        <v>1161</v>
      </c>
      <c r="C569" s="56" t="s">
        <v>1162</v>
      </c>
      <c r="D569" s="57">
        <v>400194.7</v>
      </c>
      <c r="E569" s="57">
        <v>0</v>
      </c>
      <c r="F569" s="57">
        <v>0</v>
      </c>
      <c r="G569" s="57">
        <v>0</v>
      </c>
      <c r="H569" s="57">
        <v>16600</v>
      </c>
      <c r="I569" s="57">
        <v>0</v>
      </c>
      <c r="J569" s="57">
        <v>11053.1</v>
      </c>
      <c r="K569" s="57">
        <v>900</v>
      </c>
      <c r="L569" s="57">
        <v>0</v>
      </c>
    </row>
    <row r="570" spans="1:12" x14ac:dyDescent="0.25">
      <c r="A570" s="56">
        <v>44926</v>
      </c>
      <c r="B570" s="56" t="s">
        <v>1163</v>
      </c>
      <c r="C570" s="56" t="s">
        <v>1164</v>
      </c>
      <c r="D570" s="57">
        <v>17050</v>
      </c>
      <c r="E570" s="57">
        <v>0</v>
      </c>
      <c r="F570" s="57">
        <v>0</v>
      </c>
      <c r="G570" s="57">
        <v>59000</v>
      </c>
      <c r="H570" s="57">
        <v>0</v>
      </c>
      <c r="I570" s="57">
        <v>0</v>
      </c>
      <c r="J570" s="57">
        <v>0</v>
      </c>
      <c r="K570" s="57">
        <v>0</v>
      </c>
      <c r="L570" s="57">
        <v>0</v>
      </c>
    </row>
    <row r="571" spans="1:12" x14ac:dyDescent="0.25">
      <c r="A571" s="56">
        <v>44926</v>
      </c>
      <c r="B571" s="56" t="s">
        <v>1165</v>
      </c>
      <c r="C571" s="56" t="s">
        <v>1166</v>
      </c>
      <c r="D571" s="57">
        <v>698491.2</v>
      </c>
      <c r="E571" s="57">
        <v>148960</v>
      </c>
      <c r="F571" s="57">
        <v>252389.3</v>
      </c>
      <c r="G571" s="57">
        <v>327955</v>
      </c>
      <c r="H571" s="57">
        <v>283225</v>
      </c>
      <c r="I571" s="57">
        <v>401210</v>
      </c>
      <c r="J571" s="57">
        <v>135380</v>
      </c>
      <c r="K571" s="57">
        <v>187994</v>
      </c>
      <c r="L571" s="57">
        <v>157080</v>
      </c>
    </row>
    <row r="572" spans="1:12" x14ac:dyDescent="0.25">
      <c r="A572" s="56">
        <v>44926</v>
      </c>
      <c r="B572" s="56" t="s">
        <v>1167</v>
      </c>
      <c r="C572" s="56" t="s">
        <v>1168</v>
      </c>
      <c r="D572" s="57">
        <v>0</v>
      </c>
      <c r="E572" s="58">
        <v>0</v>
      </c>
      <c r="F572" s="57">
        <v>0</v>
      </c>
      <c r="G572" s="57">
        <v>0</v>
      </c>
      <c r="H572" s="58">
        <v>0</v>
      </c>
      <c r="I572" s="57">
        <v>0</v>
      </c>
      <c r="J572" s="57">
        <v>249417</v>
      </c>
      <c r="K572" s="57">
        <v>0</v>
      </c>
      <c r="L572" s="57">
        <v>15180</v>
      </c>
    </row>
    <row r="573" spans="1:12" x14ac:dyDescent="0.25">
      <c r="A573" s="56">
        <v>44926</v>
      </c>
      <c r="B573" s="56" t="s">
        <v>1169</v>
      </c>
      <c r="C573" s="56" t="s">
        <v>1170</v>
      </c>
      <c r="D573" s="58">
        <v>0</v>
      </c>
      <c r="E573" s="58">
        <v>0</v>
      </c>
      <c r="F573" s="58">
        <v>0</v>
      </c>
      <c r="G573" s="58">
        <v>0</v>
      </c>
      <c r="H573" s="58">
        <v>0</v>
      </c>
      <c r="I573" s="58">
        <v>0</v>
      </c>
      <c r="J573" s="58">
        <v>284340</v>
      </c>
      <c r="K573" s="58">
        <v>110440</v>
      </c>
      <c r="L573" s="58">
        <v>192500</v>
      </c>
    </row>
    <row r="574" spans="1:12" x14ac:dyDescent="0.25">
      <c r="A574" s="56">
        <v>44926</v>
      </c>
      <c r="B574" s="56" t="s">
        <v>1171</v>
      </c>
      <c r="C574" s="56" t="s">
        <v>1172</v>
      </c>
      <c r="D574" s="57">
        <v>0</v>
      </c>
      <c r="E574" s="57">
        <v>0</v>
      </c>
      <c r="F574" s="58">
        <v>0</v>
      </c>
      <c r="G574" s="57">
        <v>0</v>
      </c>
      <c r="H574" s="58">
        <v>0</v>
      </c>
      <c r="I574" s="57">
        <v>0</v>
      </c>
      <c r="J574" s="57">
        <v>0</v>
      </c>
      <c r="K574" s="58">
        <v>0</v>
      </c>
      <c r="L574" s="57">
        <v>0</v>
      </c>
    </row>
    <row r="575" spans="1:12" x14ac:dyDescent="0.25">
      <c r="A575" s="56">
        <v>44926</v>
      </c>
      <c r="B575" s="56" t="s">
        <v>1173</v>
      </c>
      <c r="C575" s="56" t="s">
        <v>1174</v>
      </c>
      <c r="D575" s="57">
        <v>0</v>
      </c>
      <c r="E575" s="57">
        <v>0</v>
      </c>
      <c r="F575" s="57">
        <v>0</v>
      </c>
      <c r="G575" s="57">
        <v>0</v>
      </c>
      <c r="H575" s="58">
        <v>0</v>
      </c>
      <c r="I575" s="58">
        <v>0</v>
      </c>
      <c r="J575" s="57">
        <v>0</v>
      </c>
      <c r="K575" s="57">
        <v>0</v>
      </c>
      <c r="L575" s="57">
        <v>0</v>
      </c>
    </row>
    <row r="576" spans="1:12" x14ac:dyDescent="0.25">
      <c r="A576" s="56">
        <v>44926</v>
      </c>
      <c r="B576" s="56" t="s">
        <v>1175</v>
      </c>
      <c r="C576" s="56" t="s">
        <v>1176</v>
      </c>
      <c r="D576" s="57">
        <v>0</v>
      </c>
      <c r="E576" s="57">
        <v>0</v>
      </c>
      <c r="F576" s="57">
        <v>0</v>
      </c>
      <c r="G576" s="57">
        <v>0</v>
      </c>
      <c r="H576" s="57">
        <v>0</v>
      </c>
      <c r="I576" s="57">
        <v>0</v>
      </c>
      <c r="J576" s="57">
        <v>0</v>
      </c>
      <c r="K576" s="57">
        <v>0</v>
      </c>
      <c r="L576" s="57">
        <v>0</v>
      </c>
    </row>
    <row r="577" spans="1:12" x14ac:dyDescent="0.25">
      <c r="A577" s="56">
        <v>44926</v>
      </c>
      <c r="B577" s="56" t="s">
        <v>1177</v>
      </c>
      <c r="C577" s="56" t="s">
        <v>1178</v>
      </c>
      <c r="D577" s="57">
        <v>463468.78</v>
      </c>
      <c r="E577" s="57">
        <v>40452</v>
      </c>
      <c r="F577" s="57">
        <v>54028</v>
      </c>
      <c r="G577" s="58">
        <v>119731</v>
      </c>
      <c r="H577" s="58">
        <v>109112.5</v>
      </c>
      <c r="I577" s="58">
        <v>380116</v>
      </c>
      <c r="J577" s="57">
        <v>0</v>
      </c>
      <c r="K577" s="57">
        <v>41676</v>
      </c>
      <c r="L577" s="58">
        <v>63885</v>
      </c>
    </row>
    <row r="578" spans="1:12" x14ac:dyDescent="0.25">
      <c r="A578" s="56">
        <v>44926</v>
      </c>
      <c r="B578" s="56" t="s">
        <v>1179</v>
      </c>
      <c r="C578" s="56" t="s">
        <v>1180</v>
      </c>
      <c r="D578" s="57">
        <v>6896400</v>
      </c>
      <c r="E578" s="58">
        <v>0</v>
      </c>
      <c r="F578" s="58">
        <v>0</v>
      </c>
      <c r="G578" s="58">
        <v>0</v>
      </c>
      <c r="H578" s="58">
        <v>0</v>
      </c>
      <c r="I578" s="58">
        <v>6658200</v>
      </c>
      <c r="J578" s="58">
        <v>0</v>
      </c>
      <c r="K578" s="57">
        <v>513047.22</v>
      </c>
      <c r="L578" s="58">
        <v>470286</v>
      </c>
    </row>
    <row r="579" spans="1:12" x14ac:dyDescent="0.25">
      <c r="A579" s="56">
        <v>44926</v>
      </c>
      <c r="B579" s="56" t="s">
        <v>1181</v>
      </c>
      <c r="C579" s="56" t="s">
        <v>1182</v>
      </c>
      <c r="D579" s="57">
        <v>225347.83</v>
      </c>
      <c r="E579" s="57">
        <v>30790</v>
      </c>
      <c r="F579" s="57">
        <v>313708.65000000002</v>
      </c>
      <c r="G579" s="57">
        <v>1332874.82</v>
      </c>
      <c r="H579" s="57">
        <v>200113</v>
      </c>
      <c r="I579" s="57">
        <v>5263130</v>
      </c>
      <c r="J579" s="57">
        <v>516310.36</v>
      </c>
      <c r="K579" s="57">
        <v>475600</v>
      </c>
      <c r="L579" s="57">
        <v>618356.28</v>
      </c>
    </row>
    <row r="580" spans="1:12" x14ac:dyDescent="0.25">
      <c r="A580" s="56">
        <v>44926</v>
      </c>
      <c r="B580" s="56" t="s">
        <v>1183</v>
      </c>
      <c r="C580" s="56" t="s">
        <v>1184</v>
      </c>
      <c r="D580" s="57">
        <v>7877485.6799999997</v>
      </c>
      <c r="E580" s="57">
        <v>368988.45</v>
      </c>
      <c r="F580" s="57">
        <v>246441.1</v>
      </c>
      <c r="G580" s="57">
        <v>712951</v>
      </c>
      <c r="H580" s="57">
        <v>316439.40000000002</v>
      </c>
      <c r="I580" s="58">
        <v>3995671.92</v>
      </c>
      <c r="J580" s="57">
        <v>258334.6</v>
      </c>
      <c r="K580" s="58">
        <v>147046.29999999999</v>
      </c>
      <c r="L580" s="57">
        <v>226987.6</v>
      </c>
    </row>
    <row r="581" spans="1:12" x14ac:dyDescent="0.25">
      <c r="A581" s="56">
        <v>44926</v>
      </c>
      <c r="B581" s="56" t="s">
        <v>1185</v>
      </c>
      <c r="C581" s="56" t="s">
        <v>1186</v>
      </c>
      <c r="D581" s="57">
        <v>8652760</v>
      </c>
      <c r="E581" s="57">
        <v>309680</v>
      </c>
      <c r="F581" s="58">
        <v>346548</v>
      </c>
      <c r="G581" s="57">
        <v>254694</v>
      </c>
      <c r="H581" s="57">
        <v>465097</v>
      </c>
      <c r="I581" s="58">
        <v>2854809</v>
      </c>
      <c r="J581" s="58">
        <v>290092</v>
      </c>
      <c r="K581" s="57">
        <v>299750.5</v>
      </c>
      <c r="L581" s="57">
        <v>250465</v>
      </c>
    </row>
    <row r="582" spans="1:12" x14ac:dyDescent="0.25">
      <c r="A582" s="56">
        <v>44926</v>
      </c>
      <c r="B582" s="56" t="s">
        <v>1187</v>
      </c>
      <c r="C582" s="56" t="s">
        <v>1188</v>
      </c>
      <c r="D582" s="57">
        <v>0</v>
      </c>
      <c r="E582" s="58">
        <v>0</v>
      </c>
      <c r="F582" s="58">
        <v>0</v>
      </c>
      <c r="G582" s="57">
        <v>0</v>
      </c>
      <c r="H582" s="57">
        <v>0</v>
      </c>
      <c r="I582" s="57">
        <v>0</v>
      </c>
      <c r="J582" s="58">
        <v>0</v>
      </c>
      <c r="K582" s="58">
        <v>0</v>
      </c>
      <c r="L582" s="58">
        <v>0</v>
      </c>
    </row>
    <row r="583" spans="1:12" x14ac:dyDescent="0.25">
      <c r="A583" s="56">
        <v>44926</v>
      </c>
      <c r="B583" s="56" t="s">
        <v>1189</v>
      </c>
      <c r="C583" s="56" t="s">
        <v>1190</v>
      </c>
      <c r="D583" s="58">
        <v>2221.5500000000002</v>
      </c>
      <c r="E583" s="58">
        <v>12</v>
      </c>
      <c r="F583" s="57">
        <v>18</v>
      </c>
      <c r="G583" s="58">
        <v>24</v>
      </c>
      <c r="H583" s="58">
        <v>60</v>
      </c>
      <c r="I583" s="58">
        <v>93</v>
      </c>
      <c r="J583" s="58">
        <v>29</v>
      </c>
      <c r="K583" s="58">
        <v>24</v>
      </c>
      <c r="L583" s="58">
        <v>18</v>
      </c>
    </row>
    <row r="584" spans="1:12" x14ac:dyDescent="0.25">
      <c r="A584" s="56">
        <v>44926</v>
      </c>
      <c r="B584" s="56" t="s">
        <v>1191</v>
      </c>
      <c r="C584" s="56" t="s">
        <v>1192</v>
      </c>
      <c r="D584" s="57">
        <v>5510926.75</v>
      </c>
      <c r="E584" s="58">
        <v>384720.44</v>
      </c>
      <c r="F584" s="57">
        <v>631974.5</v>
      </c>
      <c r="G584" s="58">
        <v>1164015.93</v>
      </c>
      <c r="H584" s="57">
        <v>1127614.3899999999</v>
      </c>
      <c r="I584" s="57">
        <v>2660921.06</v>
      </c>
      <c r="J584" s="57">
        <v>710937.47</v>
      </c>
      <c r="K584" s="57">
        <v>417730.9</v>
      </c>
      <c r="L584" s="58">
        <v>544202.01</v>
      </c>
    </row>
    <row r="585" spans="1:12" x14ac:dyDescent="0.25">
      <c r="A585" s="56">
        <v>44926</v>
      </c>
      <c r="B585" s="56" t="s">
        <v>1193</v>
      </c>
      <c r="C585" s="56" t="s">
        <v>1194</v>
      </c>
      <c r="D585" s="57">
        <v>952349.92</v>
      </c>
      <c r="E585" s="58">
        <v>642</v>
      </c>
      <c r="F585" s="57">
        <v>14492</v>
      </c>
      <c r="G585" s="58">
        <v>216931.33</v>
      </c>
      <c r="H585" s="57">
        <v>133493.26999999999</v>
      </c>
      <c r="I585" s="57">
        <v>418009</v>
      </c>
      <c r="J585" s="57">
        <v>146184.60999999999</v>
      </c>
      <c r="K585" s="57">
        <v>0</v>
      </c>
      <c r="L585" s="58">
        <v>0</v>
      </c>
    </row>
    <row r="586" spans="1:12" x14ac:dyDescent="0.25">
      <c r="A586" s="56">
        <v>44926</v>
      </c>
      <c r="B586" s="56" t="s">
        <v>1195</v>
      </c>
      <c r="C586" s="56" t="s">
        <v>1196</v>
      </c>
      <c r="D586" s="57">
        <v>62721.05</v>
      </c>
      <c r="E586" s="58">
        <v>14824.86</v>
      </c>
      <c r="F586" s="57">
        <v>13038.61</v>
      </c>
      <c r="G586" s="57">
        <v>18214.47</v>
      </c>
      <c r="H586" s="58">
        <v>32434.560000000001</v>
      </c>
      <c r="I586" s="58">
        <v>36605.949999999997</v>
      </c>
      <c r="J586" s="57">
        <v>21809.83</v>
      </c>
      <c r="K586" s="58">
        <v>12575.72</v>
      </c>
      <c r="L586" s="58">
        <v>15794.82</v>
      </c>
    </row>
    <row r="587" spans="1:12" x14ac:dyDescent="0.25">
      <c r="A587" s="56">
        <v>44926</v>
      </c>
      <c r="B587" s="56" t="s">
        <v>1197</v>
      </c>
      <c r="C587" s="56" t="s">
        <v>1198</v>
      </c>
      <c r="D587" s="57">
        <v>27260.39</v>
      </c>
      <c r="E587" s="57">
        <v>10849.8</v>
      </c>
      <c r="F587" s="57">
        <v>22149</v>
      </c>
      <c r="G587" s="57">
        <v>10393.700000000001</v>
      </c>
      <c r="H587" s="57">
        <v>45490.54</v>
      </c>
      <c r="I587" s="57">
        <v>22013.360000000001</v>
      </c>
      <c r="J587" s="57">
        <v>19837.8</v>
      </c>
      <c r="K587" s="57">
        <v>10533.08</v>
      </c>
      <c r="L587" s="57">
        <v>12454.8</v>
      </c>
    </row>
    <row r="588" spans="1:12" x14ac:dyDescent="0.25">
      <c r="A588" s="56">
        <v>44926</v>
      </c>
      <c r="B588" s="56" t="s">
        <v>1199</v>
      </c>
      <c r="C588" s="56" t="s">
        <v>1200</v>
      </c>
      <c r="D588" s="58">
        <v>70137</v>
      </c>
      <c r="E588" s="58">
        <v>2942</v>
      </c>
      <c r="F588" s="58">
        <v>5442</v>
      </c>
      <c r="G588" s="58">
        <v>6391</v>
      </c>
      <c r="H588" s="58">
        <v>5376</v>
      </c>
      <c r="I588" s="58">
        <v>12562</v>
      </c>
      <c r="J588" s="57">
        <v>1215</v>
      </c>
      <c r="K588" s="58">
        <v>6440</v>
      </c>
      <c r="L588" s="57">
        <v>2902</v>
      </c>
    </row>
    <row r="589" spans="1:12" x14ac:dyDescent="0.25">
      <c r="A589" s="56">
        <v>44926</v>
      </c>
      <c r="B589" s="56" t="s">
        <v>1201</v>
      </c>
      <c r="C589" s="56" t="s">
        <v>1202</v>
      </c>
      <c r="D589" s="58">
        <v>10594.93</v>
      </c>
      <c r="E589" s="58">
        <v>60545.95</v>
      </c>
      <c r="F589" s="57">
        <v>52461.69</v>
      </c>
      <c r="G589" s="58">
        <v>0</v>
      </c>
      <c r="H589" s="58">
        <v>0</v>
      </c>
      <c r="I589" s="58">
        <v>35033.94</v>
      </c>
      <c r="J589" s="57">
        <v>79568.41</v>
      </c>
      <c r="K589" s="57">
        <v>25540.9</v>
      </c>
      <c r="L589" s="57">
        <v>0</v>
      </c>
    </row>
    <row r="590" spans="1:12" x14ac:dyDescent="0.25">
      <c r="A590" s="56">
        <v>44926</v>
      </c>
      <c r="B590" s="56" t="s">
        <v>1203</v>
      </c>
      <c r="C590" s="56" t="s">
        <v>1204</v>
      </c>
      <c r="D590" s="57">
        <v>38419838.490000002</v>
      </c>
      <c r="E590" s="58">
        <v>624552.91</v>
      </c>
      <c r="F590" s="58">
        <v>1885794.78</v>
      </c>
      <c r="G590" s="58">
        <v>2621274.77</v>
      </c>
      <c r="H590" s="58">
        <v>3929732.92</v>
      </c>
      <c r="I590" s="58">
        <v>17570563.969999999</v>
      </c>
      <c r="J590" s="58">
        <v>1829896.89</v>
      </c>
      <c r="K590" s="58">
        <v>812880.68</v>
      </c>
      <c r="L590" s="58">
        <v>1194450.3500000001</v>
      </c>
    </row>
    <row r="591" spans="1:12" x14ac:dyDescent="0.25">
      <c r="A591" s="56">
        <v>44926</v>
      </c>
      <c r="B591" s="56" t="s">
        <v>1205</v>
      </c>
      <c r="C591" s="56" t="s">
        <v>1206</v>
      </c>
      <c r="D591" s="58">
        <v>367389.06</v>
      </c>
      <c r="E591" s="58">
        <v>0</v>
      </c>
      <c r="F591" s="58">
        <v>20129.189999999999</v>
      </c>
      <c r="G591" s="58">
        <v>7400</v>
      </c>
      <c r="H591" s="58">
        <v>69260.2</v>
      </c>
      <c r="I591" s="58">
        <v>242006</v>
      </c>
      <c r="J591" s="58">
        <v>6390</v>
      </c>
      <c r="K591" s="58">
        <v>0</v>
      </c>
      <c r="L591" s="58">
        <v>283525.71999999997</v>
      </c>
    </row>
    <row r="592" spans="1:12" x14ac:dyDescent="0.25">
      <c r="A592" s="56">
        <v>44926</v>
      </c>
      <c r="B592" s="56" t="s">
        <v>1207</v>
      </c>
      <c r="C592" s="56" t="s">
        <v>1208</v>
      </c>
      <c r="D592" s="58">
        <v>17735280.379999999</v>
      </c>
      <c r="E592" s="58">
        <v>248474.19</v>
      </c>
      <c r="F592" s="58">
        <v>934472.69</v>
      </c>
      <c r="G592" s="58">
        <v>618284.93000000005</v>
      </c>
      <c r="H592" s="58">
        <v>873514.96</v>
      </c>
      <c r="I592" s="58">
        <v>9468584.5899999999</v>
      </c>
      <c r="J592" s="58">
        <v>490781.48</v>
      </c>
      <c r="K592" s="58">
        <v>1006595.27</v>
      </c>
      <c r="L592" s="58">
        <v>121538</v>
      </c>
    </row>
    <row r="593" spans="1:12" x14ac:dyDescent="0.25">
      <c r="A593" s="56">
        <v>44926</v>
      </c>
      <c r="B593" s="56" t="s">
        <v>1209</v>
      </c>
      <c r="C593" s="56" t="s">
        <v>1210</v>
      </c>
      <c r="D593" s="57">
        <v>5819029.9500000002</v>
      </c>
      <c r="E593" s="57">
        <v>374397.32</v>
      </c>
      <c r="F593" s="57">
        <v>487229.85</v>
      </c>
      <c r="G593" s="57">
        <v>1921918.88</v>
      </c>
      <c r="H593" s="57">
        <v>1030860.43</v>
      </c>
      <c r="I593" s="57">
        <v>4149530.44</v>
      </c>
      <c r="J593" s="57">
        <v>825039.15</v>
      </c>
      <c r="K593" s="57">
        <v>379480.4</v>
      </c>
      <c r="L593" s="57">
        <v>730390.43</v>
      </c>
    </row>
    <row r="594" spans="1:12" x14ac:dyDescent="0.25">
      <c r="A594" s="56">
        <v>44926</v>
      </c>
      <c r="B594" s="56" t="s">
        <v>1211</v>
      </c>
      <c r="C594" s="56" t="s">
        <v>1212</v>
      </c>
      <c r="D594" s="57">
        <v>2628877.88</v>
      </c>
      <c r="E594" s="58">
        <v>136440</v>
      </c>
      <c r="F594" s="58">
        <v>139771</v>
      </c>
      <c r="G594" s="58">
        <v>158912</v>
      </c>
      <c r="H594" s="58">
        <v>360235.1</v>
      </c>
      <c r="I594" s="57">
        <v>2135561.37</v>
      </c>
      <c r="J594" s="58">
        <v>0</v>
      </c>
      <c r="K594" s="57">
        <v>9120</v>
      </c>
      <c r="L594" s="57">
        <v>2730</v>
      </c>
    </row>
    <row r="595" spans="1:12" x14ac:dyDescent="0.25">
      <c r="A595" s="56">
        <v>44926</v>
      </c>
      <c r="B595" s="56" t="s">
        <v>1213</v>
      </c>
      <c r="C595" s="56" t="s">
        <v>1214</v>
      </c>
      <c r="D595" s="57">
        <v>9650</v>
      </c>
      <c r="E595" s="57">
        <v>0</v>
      </c>
      <c r="F595" s="57">
        <v>0</v>
      </c>
      <c r="G595" s="57">
        <v>27600</v>
      </c>
      <c r="H595" s="57">
        <v>11000</v>
      </c>
      <c r="I595" s="57">
        <v>20940</v>
      </c>
      <c r="J595" s="57">
        <v>6080</v>
      </c>
      <c r="K595" s="57">
        <v>50933.33</v>
      </c>
      <c r="L595" s="57">
        <v>0</v>
      </c>
    </row>
    <row r="596" spans="1:12" x14ac:dyDescent="0.25">
      <c r="A596" s="56">
        <v>44926</v>
      </c>
      <c r="B596" s="56" t="s">
        <v>1215</v>
      </c>
      <c r="C596" s="56" t="s">
        <v>1216</v>
      </c>
      <c r="D596" s="57">
        <v>637423.38</v>
      </c>
      <c r="E596" s="57">
        <v>25442.35</v>
      </c>
      <c r="F596" s="57">
        <v>30907.1</v>
      </c>
      <c r="G596" s="57">
        <v>193846.91</v>
      </c>
      <c r="H596" s="57">
        <v>80493</v>
      </c>
      <c r="I596" s="57">
        <v>77131</v>
      </c>
      <c r="J596" s="57">
        <v>47698.8</v>
      </c>
      <c r="K596" s="57">
        <v>42273.79</v>
      </c>
      <c r="L596" s="57">
        <v>68726.84</v>
      </c>
    </row>
    <row r="597" spans="1:12" x14ac:dyDescent="0.25">
      <c r="A597" s="56">
        <v>44926</v>
      </c>
      <c r="B597" s="56" t="s">
        <v>1217</v>
      </c>
      <c r="C597" s="56" t="s">
        <v>1218</v>
      </c>
      <c r="D597" s="57">
        <v>0</v>
      </c>
      <c r="E597" s="57">
        <v>2509</v>
      </c>
      <c r="F597" s="57">
        <v>0</v>
      </c>
      <c r="G597" s="57">
        <v>0</v>
      </c>
      <c r="H597" s="57">
        <v>0</v>
      </c>
      <c r="I597" s="57">
        <v>0</v>
      </c>
      <c r="J597" s="57">
        <v>0</v>
      </c>
      <c r="K597" s="57">
        <v>0</v>
      </c>
      <c r="L597" s="57">
        <v>0</v>
      </c>
    </row>
    <row r="598" spans="1:12" x14ac:dyDescent="0.25">
      <c r="A598" s="56">
        <v>44926</v>
      </c>
      <c r="B598" s="56" t="s">
        <v>1219</v>
      </c>
      <c r="C598" s="56" t="s">
        <v>1220</v>
      </c>
      <c r="D598" s="58">
        <v>768991.8</v>
      </c>
      <c r="E598" s="58">
        <v>8400</v>
      </c>
      <c r="F598" s="58">
        <v>0</v>
      </c>
      <c r="G598" s="58">
        <v>92629</v>
      </c>
      <c r="H598" s="58">
        <v>90963.8</v>
      </c>
      <c r="I598" s="58">
        <v>1803655</v>
      </c>
      <c r="J598" s="58">
        <v>18080</v>
      </c>
      <c r="K598" s="58">
        <v>67080</v>
      </c>
      <c r="L598" s="58">
        <v>64044.5</v>
      </c>
    </row>
    <row r="599" spans="1:12" x14ac:dyDescent="0.25">
      <c r="A599" s="56">
        <v>44926</v>
      </c>
      <c r="B599" s="56" t="s">
        <v>1221</v>
      </c>
      <c r="C599" s="56" t="s">
        <v>1222</v>
      </c>
      <c r="D599" s="57">
        <v>0</v>
      </c>
      <c r="E599" s="57">
        <v>0</v>
      </c>
      <c r="F599" s="57">
        <v>0</v>
      </c>
      <c r="G599" s="57">
        <v>0</v>
      </c>
      <c r="H599" s="57">
        <v>0</v>
      </c>
      <c r="I599" s="57">
        <v>0</v>
      </c>
      <c r="J599" s="57">
        <v>0</v>
      </c>
      <c r="K599" s="57">
        <v>0</v>
      </c>
      <c r="L599" s="57">
        <v>0</v>
      </c>
    </row>
    <row r="600" spans="1:12" x14ac:dyDescent="0.25">
      <c r="A600" s="56">
        <v>44926</v>
      </c>
      <c r="B600" s="56" t="s">
        <v>1223</v>
      </c>
      <c r="C600" s="56" t="s">
        <v>1224</v>
      </c>
      <c r="D600" s="57">
        <v>0</v>
      </c>
      <c r="E600" s="57">
        <v>0</v>
      </c>
      <c r="F600" s="57">
        <v>0</v>
      </c>
      <c r="G600" s="57">
        <v>0</v>
      </c>
      <c r="H600" s="57">
        <v>0</v>
      </c>
      <c r="I600" s="57">
        <v>0</v>
      </c>
      <c r="J600" s="57">
        <v>0</v>
      </c>
      <c r="K600" s="57">
        <v>0</v>
      </c>
      <c r="L600" s="57">
        <v>0</v>
      </c>
    </row>
    <row r="601" spans="1:12" x14ac:dyDescent="0.25">
      <c r="A601" s="56">
        <v>44926</v>
      </c>
      <c r="B601" s="56" t="s">
        <v>1225</v>
      </c>
      <c r="C601" s="56" t="s">
        <v>1226</v>
      </c>
      <c r="D601" s="57">
        <v>0</v>
      </c>
      <c r="E601" s="57">
        <v>0</v>
      </c>
      <c r="F601" s="57">
        <v>0</v>
      </c>
      <c r="G601" s="57">
        <v>0</v>
      </c>
      <c r="H601" s="57">
        <v>0</v>
      </c>
      <c r="I601" s="57">
        <v>0</v>
      </c>
      <c r="J601" s="57">
        <v>0</v>
      </c>
      <c r="K601" s="57">
        <v>0</v>
      </c>
      <c r="L601" s="58">
        <v>0</v>
      </c>
    </row>
    <row r="602" spans="1:12" x14ac:dyDescent="0.25">
      <c r="A602" s="56">
        <v>44926</v>
      </c>
      <c r="B602" s="56" t="s">
        <v>1227</v>
      </c>
      <c r="C602" s="56" t="s">
        <v>1228</v>
      </c>
      <c r="D602" s="57">
        <v>1059000.8899999999</v>
      </c>
      <c r="E602" s="57">
        <v>0</v>
      </c>
      <c r="F602" s="57">
        <v>0</v>
      </c>
      <c r="G602" s="57">
        <v>0</v>
      </c>
      <c r="H602" s="57">
        <v>0</v>
      </c>
      <c r="I602" s="57">
        <v>0</v>
      </c>
      <c r="J602" s="57">
        <v>0</v>
      </c>
      <c r="K602" s="57">
        <v>0</v>
      </c>
      <c r="L602" s="57">
        <v>0</v>
      </c>
    </row>
    <row r="603" spans="1:12" x14ac:dyDescent="0.25">
      <c r="A603" s="56">
        <v>44926</v>
      </c>
      <c r="B603" s="56" t="s">
        <v>1231</v>
      </c>
      <c r="C603" s="56" t="s">
        <v>1232</v>
      </c>
      <c r="D603" s="57">
        <v>0</v>
      </c>
      <c r="E603" s="57">
        <v>0</v>
      </c>
      <c r="F603" s="57">
        <v>0</v>
      </c>
      <c r="G603" s="57">
        <v>0</v>
      </c>
      <c r="H603" s="57">
        <v>0</v>
      </c>
      <c r="I603" s="57">
        <v>0</v>
      </c>
      <c r="J603" s="57">
        <v>0</v>
      </c>
      <c r="K603" s="57">
        <v>0</v>
      </c>
      <c r="L603" s="57">
        <v>0</v>
      </c>
    </row>
    <row r="604" spans="1:12" x14ac:dyDescent="0.25">
      <c r="A604" s="56">
        <v>44926</v>
      </c>
      <c r="B604" s="56" t="s">
        <v>1233</v>
      </c>
      <c r="C604" s="56" t="s">
        <v>1234</v>
      </c>
      <c r="D604" s="57">
        <v>707058.34</v>
      </c>
      <c r="E604" s="57">
        <v>88648</v>
      </c>
      <c r="F604" s="57">
        <v>0</v>
      </c>
      <c r="G604" s="57">
        <v>0</v>
      </c>
      <c r="H604" s="57">
        <v>139400</v>
      </c>
      <c r="I604" s="57">
        <v>0</v>
      </c>
      <c r="J604" s="57">
        <v>0</v>
      </c>
      <c r="K604" s="57">
        <v>0</v>
      </c>
      <c r="L604" s="57">
        <v>82820</v>
      </c>
    </row>
    <row r="605" spans="1:12" x14ac:dyDescent="0.25">
      <c r="A605" s="56">
        <v>44926</v>
      </c>
      <c r="B605" s="56" t="s">
        <v>1235</v>
      </c>
      <c r="C605" s="56" t="s">
        <v>1236</v>
      </c>
      <c r="D605" s="57">
        <v>0</v>
      </c>
      <c r="E605" s="57">
        <v>12000</v>
      </c>
      <c r="F605" s="57">
        <v>0</v>
      </c>
      <c r="G605" s="57">
        <v>0</v>
      </c>
      <c r="H605" s="57">
        <v>0</v>
      </c>
      <c r="I605" s="57">
        <v>0</v>
      </c>
      <c r="J605" s="57">
        <v>0</v>
      </c>
      <c r="K605" s="57">
        <v>0</v>
      </c>
      <c r="L605" s="57">
        <v>0</v>
      </c>
    </row>
    <row r="606" spans="1:12" x14ac:dyDescent="0.25">
      <c r="A606" s="56">
        <v>44926</v>
      </c>
      <c r="B606" s="56" t="s">
        <v>1237</v>
      </c>
      <c r="C606" s="56" t="s">
        <v>1238</v>
      </c>
      <c r="D606" s="57">
        <v>839388.86</v>
      </c>
      <c r="E606" s="57">
        <v>21755</v>
      </c>
      <c r="F606" s="57">
        <v>0</v>
      </c>
      <c r="G606" s="57">
        <v>0</v>
      </c>
      <c r="H606" s="57">
        <v>0</v>
      </c>
      <c r="I606" s="57">
        <v>0</v>
      </c>
      <c r="J606" s="57">
        <v>0</v>
      </c>
      <c r="K606" s="57">
        <v>0</v>
      </c>
      <c r="L606" s="57">
        <v>0</v>
      </c>
    </row>
    <row r="607" spans="1:12" x14ac:dyDescent="0.25">
      <c r="A607" s="56">
        <v>44926</v>
      </c>
      <c r="B607" s="56" t="s">
        <v>1239</v>
      </c>
      <c r="C607" s="56" t="s">
        <v>1240</v>
      </c>
      <c r="D607" s="57">
        <v>715317.39</v>
      </c>
      <c r="E607" s="57">
        <v>14140</v>
      </c>
      <c r="F607" s="57">
        <v>162120</v>
      </c>
      <c r="G607" s="57">
        <v>146390</v>
      </c>
      <c r="H607" s="57">
        <v>138124</v>
      </c>
      <c r="I607" s="57">
        <v>200380</v>
      </c>
      <c r="J607" s="57">
        <v>16500</v>
      </c>
      <c r="K607" s="58">
        <v>57560</v>
      </c>
      <c r="L607" s="57">
        <v>230930</v>
      </c>
    </row>
    <row r="608" spans="1:12" x14ac:dyDescent="0.25">
      <c r="A608" s="56">
        <v>44926</v>
      </c>
      <c r="B608" s="56" t="s">
        <v>1241</v>
      </c>
      <c r="C608" s="56" t="s">
        <v>1242</v>
      </c>
      <c r="D608" s="57">
        <v>733374.75</v>
      </c>
      <c r="E608" s="57">
        <v>1244723.32</v>
      </c>
      <c r="F608" s="57">
        <v>2968269.54</v>
      </c>
      <c r="G608" s="57">
        <v>1729514.1</v>
      </c>
      <c r="H608" s="57">
        <v>6841850.25</v>
      </c>
      <c r="I608" s="57">
        <v>2132778.75</v>
      </c>
      <c r="J608" s="57">
        <v>2312289.91</v>
      </c>
      <c r="K608" s="57">
        <v>1834672.55</v>
      </c>
      <c r="L608" s="57">
        <v>641413.98</v>
      </c>
    </row>
    <row r="609" spans="1:12" x14ac:dyDescent="0.25">
      <c r="A609" s="56">
        <v>44926</v>
      </c>
      <c r="B609" s="56" t="s">
        <v>1243</v>
      </c>
      <c r="C609" s="56" t="s">
        <v>1244</v>
      </c>
      <c r="D609" s="57">
        <v>1859665.75</v>
      </c>
      <c r="E609" s="57">
        <v>0</v>
      </c>
      <c r="F609" s="57">
        <v>101</v>
      </c>
      <c r="G609" s="57">
        <v>307797</v>
      </c>
      <c r="H609" s="57">
        <v>689863.75</v>
      </c>
      <c r="I609" s="57">
        <v>600</v>
      </c>
      <c r="J609" s="57">
        <v>29800</v>
      </c>
      <c r="K609" s="57">
        <v>969</v>
      </c>
      <c r="L609" s="57">
        <v>348.5</v>
      </c>
    </row>
    <row r="610" spans="1:12" x14ac:dyDescent="0.25">
      <c r="A610" s="56">
        <v>44926</v>
      </c>
      <c r="B610" s="56" t="s">
        <v>1245</v>
      </c>
      <c r="C610" s="56" t="s">
        <v>1246</v>
      </c>
      <c r="D610" s="57">
        <v>1180000</v>
      </c>
      <c r="E610" s="57">
        <v>0</v>
      </c>
      <c r="F610" s="57">
        <v>0</v>
      </c>
      <c r="G610" s="57">
        <v>0</v>
      </c>
      <c r="H610" s="57">
        <v>0</v>
      </c>
      <c r="I610" s="57">
        <v>0</v>
      </c>
      <c r="J610" s="58">
        <v>0</v>
      </c>
      <c r="K610" s="57">
        <v>0</v>
      </c>
      <c r="L610" s="57">
        <v>0</v>
      </c>
    </row>
    <row r="611" spans="1:12" x14ac:dyDescent="0.25">
      <c r="A611" s="56">
        <v>44926</v>
      </c>
      <c r="B611" s="56" t="s">
        <v>1247</v>
      </c>
      <c r="C611" s="56" t="s">
        <v>1248</v>
      </c>
      <c r="D611" s="57">
        <v>0</v>
      </c>
      <c r="E611" s="57">
        <v>8580.4</v>
      </c>
      <c r="F611" s="57">
        <v>0</v>
      </c>
      <c r="G611" s="57">
        <v>0</v>
      </c>
      <c r="H611" s="57">
        <v>0</v>
      </c>
      <c r="I611" s="57">
        <v>0</v>
      </c>
      <c r="J611" s="57">
        <v>0</v>
      </c>
      <c r="K611" s="57">
        <v>23153.8</v>
      </c>
      <c r="L611" s="57">
        <v>0</v>
      </c>
    </row>
    <row r="612" spans="1:12" x14ac:dyDescent="0.25">
      <c r="A612" s="56">
        <v>44926</v>
      </c>
      <c r="B612" s="56" t="s">
        <v>1249</v>
      </c>
      <c r="C612" s="56" t="s">
        <v>1250</v>
      </c>
      <c r="D612" s="57">
        <v>0</v>
      </c>
      <c r="E612" s="57">
        <v>0</v>
      </c>
      <c r="F612" s="57">
        <v>0</v>
      </c>
      <c r="G612" s="57">
        <v>0</v>
      </c>
      <c r="H612" s="57">
        <v>0</v>
      </c>
      <c r="I612" s="57">
        <v>0</v>
      </c>
      <c r="J612" s="57">
        <v>0</v>
      </c>
      <c r="K612" s="57">
        <v>0</v>
      </c>
      <c r="L612" s="57">
        <v>0</v>
      </c>
    </row>
    <row r="613" spans="1:12" x14ac:dyDescent="0.25">
      <c r="A613" s="56">
        <v>44926</v>
      </c>
      <c r="B613" s="56" t="s">
        <v>1251</v>
      </c>
      <c r="C613" s="56" t="s">
        <v>1252</v>
      </c>
      <c r="D613" s="58">
        <v>0</v>
      </c>
      <c r="E613" s="57">
        <v>6922</v>
      </c>
      <c r="F613" s="58">
        <v>0</v>
      </c>
      <c r="G613" s="58">
        <v>0</v>
      </c>
      <c r="H613" s="58">
        <v>0</v>
      </c>
      <c r="I613" s="58">
        <v>13494.5</v>
      </c>
      <c r="J613" s="57">
        <v>0</v>
      </c>
      <c r="K613" s="58">
        <v>0</v>
      </c>
      <c r="L613" s="58">
        <v>3886</v>
      </c>
    </row>
    <row r="614" spans="1:12" x14ac:dyDescent="0.25">
      <c r="A614" s="56">
        <v>44926</v>
      </c>
      <c r="B614" s="56" t="s">
        <v>1253</v>
      </c>
      <c r="C614" s="56" t="s">
        <v>1254</v>
      </c>
      <c r="D614" s="57">
        <v>1480000</v>
      </c>
      <c r="E614" s="57">
        <v>190000</v>
      </c>
      <c r="F614" s="57">
        <v>180000</v>
      </c>
      <c r="G614" s="57">
        <v>270000</v>
      </c>
      <c r="H614" s="57">
        <v>270000</v>
      </c>
      <c r="I614" s="57">
        <v>1010000</v>
      </c>
      <c r="J614" s="57">
        <v>150000</v>
      </c>
      <c r="K614" s="57">
        <v>150000</v>
      </c>
      <c r="L614" s="57">
        <v>160000</v>
      </c>
    </row>
    <row r="615" spans="1:12" x14ac:dyDescent="0.25">
      <c r="A615" s="56">
        <v>44926</v>
      </c>
      <c r="B615" s="56" t="s">
        <v>1255</v>
      </c>
      <c r="C615" s="56" t="s">
        <v>1256</v>
      </c>
      <c r="D615" s="57">
        <v>16666.669999999998</v>
      </c>
      <c r="E615" s="58">
        <v>20000</v>
      </c>
      <c r="F615" s="58">
        <v>60000</v>
      </c>
      <c r="G615" s="58">
        <v>10000</v>
      </c>
      <c r="H615" s="58">
        <v>30000</v>
      </c>
      <c r="I615" s="57">
        <v>60000</v>
      </c>
      <c r="J615" s="58">
        <v>60000</v>
      </c>
      <c r="K615" s="58">
        <v>90000</v>
      </c>
      <c r="L615" s="58">
        <v>30000</v>
      </c>
    </row>
    <row r="616" spans="1:12" x14ac:dyDescent="0.25">
      <c r="A616" s="56">
        <v>44926</v>
      </c>
      <c r="B616" s="56" t="s">
        <v>1257</v>
      </c>
      <c r="C616" s="56" t="s">
        <v>1258</v>
      </c>
      <c r="D616" s="58">
        <v>250000</v>
      </c>
      <c r="E616" s="58">
        <v>20000</v>
      </c>
      <c r="F616" s="58">
        <v>65000</v>
      </c>
      <c r="G616" s="58">
        <v>70000</v>
      </c>
      <c r="H616" s="58">
        <v>60000</v>
      </c>
      <c r="I616" s="58">
        <v>185000</v>
      </c>
      <c r="J616" s="58">
        <v>15000</v>
      </c>
      <c r="K616" s="58">
        <v>25000</v>
      </c>
      <c r="L616" s="58">
        <v>15000</v>
      </c>
    </row>
    <row r="617" spans="1:12" x14ac:dyDescent="0.25">
      <c r="A617" s="56">
        <v>44926</v>
      </c>
      <c r="B617" s="56" t="s">
        <v>1259</v>
      </c>
      <c r="C617" s="56" t="s">
        <v>1260</v>
      </c>
      <c r="D617" s="58">
        <v>21638056.670000002</v>
      </c>
      <c r="E617" s="58">
        <v>1304388</v>
      </c>
      <c r="F617" s="58">
        <v>1560891</v>
      </c>
      <c r="G617" s="58">
        <v>3700181</v>
      </c>
      <c r="H617" s="58">
        <v>2843926</v>
      </c>
      <c r="I617" s="58">
        <v>9576804.5</v>
      </c>
      <c r="J617" s="58">
        <v>1825957.5</v>
      </c>
      <c r="K617" s="58">
        <v>1443915</v>
      </c>
      <c r="L617" s="58">
        <v>1928108.5</v>
      </c>
    </row>
    <row r="618" spans="1:12" x14ac:dyDescent="0.25">
      <c r="A618" s="56">
        <v>44926</v>
      </c>
      <c r="B618" s="56" t="s">
        <v>1261</v>
      </c>
      <c r="C618" s="56" t="s">
        <v>1262</v>
      </c>
      <c r="D618" s="57">
        <v>2631993.67</v>
      </c>
      <c r="E618" s="58">
        <v>564696</v>
      </c>
      <c r="F618" s="58">
        <v>390712.5</v>
      </c>
      <c r="G618" s="58">
        <v>508103</v>
      </c>
      <c r="H618" s="58">
        <v>420721</v>
      </c>
      <c r="I618" s="58">
        <v>382948</v>
      </c>
      <c r="J618" s="58">
        <v>673330.5</v>
      </c>
      <c r="K618" s="58">
        <v>588375</v>
      </c>
      <c r="L618" s="58">
        <v>38810</v>
      </c>
    </row>
    <row r="619" spans="1:12" x14ac:dyDescent="0.25">
      <c r="A619" s="56">
        <v>44926</v>
      </c>
      <c r="B619" s="56" t="s">
        <v>1263</v>
      </c>
      <c r="C619" s="56" t="s">
        <v>1264</v>
      </c>
      <c r="D619" s="58">
        <v>615095</v>
      </c>
      <c r="E619" s="58">
        <v>0</v>
      </c>
      <c r="F619" s="58">
        <v>0</v>
      </c>
      <c r="G619" s="58">
        <v>0</v>
      </c>
      <c r="H619" s="58">
        <v>0</v>
      </c>
      <c r="I619" s="58">
        <v>0</v>
      </c>
      <c r="J619" s="58">
        <v>0</v>
      </c>
      <c r="K619" s="58">
        <v>0</v>
      </c>
      <c r="L619" s="58">
        <v>0</v>
      </c>
    </row>
    <row r="620" spans="1:12" x14ac:dyDescent="0.25">
      <c r="A620" s="56">
        <v>44926</v>
      </c>
      <c r="B620" s="56" t="s">
        <v>1265</v>
      </c>
      <c r="C620" s="56" t="s">
        <v>1266</v>
      </c>
      <c r="D620" s="58">
        <v>13050</v>
      </c>
      <c r="E620" s="58">
        <v>0</v>
      </c>
      <c r="F620" s="58">
        <v>0</v>
      </c>
      <c r="G620" s="58">
        <v>0</v>
      </c>
      <c r="H620" s="58">
        <v>0</v>
      </c>
      <c r="I620" s="58">
        <v>0</v>
      </c>
      <c r="J620" s="58">
        <v>0</v>
      </c>
      <c r="K620" s="58">
        <v>0</v>
      </c>
      <c r="L620" s="58">
        <v>0</v>
      </c>
    </row>
    <row r="621" spans="1:12" x14ac:dyDescent="0.25">
      <c r="A621" s="56">
        <v>44926</v>
      </c>
      <c r="B621" s="56" t="s">
        <v>1267</v>
      </c>
      <c r="C621" s="56" t="s">
        <v>1268</v>
      </c>
      <c r="D621" s="58">
        <v>189700.83</v>
      </c>
      <c r="E621" s="58">
        <v>2250</v>
      </c>
      <c r="F621" s="58">
        <v>1500</v>
      </c>
      <c r="G621" s="58">
        <v>0</v>
      </c>
      <c r="H621" s="58">
        <v>7500</v>
      </c>
      <c r="I621" s="58">
        <v>0</v>
      </c>
      <c r="J621" s="57">
        <v>0</v>
      </c>
      <c r="K621" s="58">
        <v>4200</v>
      </c>
      <c r="L621" s="58">
        <v>0</v>
      </c>
    </row>
    <row r="622" spans="1:12" x14ac:dyDescent="0.25">
      <c r="A622" s="56">
        <v>44926</v>
      </c>
      <c r="B622" s="56" t="s">
        <v>1269</v>
      </c>
      <c r="C622" s="56" t="s">
        <v>1270</v>
      </c>
      <c r="D622" s="57">
        <v>155000</v>
      </c>
      <c r="E622" s="57">
        <v>0</v>
      </c>
      <c r="F622" s="58">
        <v>0</v>
      </c>
      <c r="G622" s="57">
        <v>0</v>
      </c>
      <c r="H622" s="57">
        <v>15000</v>
      </c>
      <c r="I622" s="58">
        <v>0</v>
      </c>
      <c r="J622" s="58">
        <v>0</v>
      </c>
      <c r="K622" s="57">
        <v>0</v>
      </c>
      <c r="L622" s="57">
        <v>0</v>
      </c>
    </row>
    <row r="623" spans="1:12" x14ac:dyDescent="0.25">
      <c r="A623" s="56">
        <v>44926</v>
      </c>
      <c r="B623" s="56" t="s">
        <v>1271</v>
      </c>
      <c r="C623" s="56" t="s">
        <v>1272</v>
      </c>
      <c r="D623" s="58">
        <v>0</v>
      </c>
      <c r="E623" s="57">
        <v>0</v>
      </c>
      <c r="F623" s="57">
        <v>0</v>
      </c>
      <c r="G623" s="57">
        <v>0</v>
      </c>
      <c r="H623" s="57">
        <v>139824</v>
      </c>
      <c r="I623" s="58">
        <v>0</v>
      </c>
      <c r="J623" s="58">
        <v>0</v>
      </c>
      <c r="K623" s="57">
        <v>0</v>
      </c>
      <c r="L623" s="57">
        <v>0</v>
      </c>
    </row>
    <row r="624" spans="1:12" x14ac:dyDescent="0.25">
      <c r="A624" s="56">
        <v>44926</v>
      </c>
      <c r="B624" s="56" t="s">
        <v>1273</v>
      </c>
      <c r="C624" s="56" t="s">
        <v>1274</v>
      </c>
      <c r="D624" s="57">
        <v>0</v>
      </c>
      <c r="E624" s="57">
        <v>309500</v>
      </c>
      <c r="F624" s="58">
        <v>0</v>
      </c>
      <c r="G624" s="57">
        <v>0</v>
      </c>
      <c r="H624" s="58">
        <v>0</v>
      </c>
      <c r="I624" s="58">
        <v>0</v>
      </c>
      <c r="J624" s="58">
        <v>0</v>
      </c>
      <c r="K624" s="58">
        <v>0</v>
      </c>
      <c r="L624" s="58">
        <v>0</v>
      </c>
    </row>
    <row r="625" spans="1:12" x14ac:dyDescent="0.25">
      <c r="A625" s="56">
        <v>44926</v>
      </c>
      <c r="B625" s="56" t="s">
        <v>1275</v>
      </c>
      <c r="C625" s="56" t="s">
        <v>1276</v>
      </c>
      <c r="D625" s="57">
        <v>0</v>
      </c>
      <c r="E625" s="57">
        <v>0</v>
      </c>
      <c r="F625" s="57">
        <v>0</v>
      </c>
      <c r="G625" s="57">
        <v>0</v>
      </c>
      <c r="H625" s="57">
        <v>0</v>
      </c>
      <c r="I625" s="57">
        <v>0</v>
      </c>
      <c r="J625" s="57">
        <v>0</v>
      </c>
      <c r="K625" s="57">
        <v>0</v>
      </c>
      <c r="L625" s="57">
        <v>0</v>
      </c>
    </row>
    <row r="626" spans="1:12" x14ac:dyDescent="0.25">
      <c r="A626" s="56">
        <v>44926</v>
      </c>
      <c r="B626" s="56" t="s">
        <v>1277</v>
      </c>
      <c r="C626" s="56" t="s">
        <v>1278</v>
      </c>
      <c r="D626" s="57">
        <v>0</v>
      </c>
      <c r="E626" s="57">
        <v>933000</v>
      </c>
      <c r="F626" s="57">
        <v>1796500</v>
      </c>
      <c r="G626" s="57">
        <v>2020300</v>
      </c>
      <c r="H626" s="57">
        <v>1766600</v>
      </c>
      <c r="I626" s="57">
        <v>3153244.9</v>
      </c>
      <c r="J626" s="57">
        <v>1215500</v>
      </c>
      <c r="K626" s="57">
        <v>750300</v>
      </c>
      <c r="L626" s="57">
        <v>859900</v>
      </c>
    </row>
    <row r="627" spans="1:12" x14ac:dyDescent="0.25">
      <c r="A627" s="56">
        <v>44926</v>
      </c>
      <c r="B627" s="56" t="s">
        <v>1279</v>
      </c>
      <c r="C627" s="56" t="s">
        <v>1280</v>
      </c>
      <c r="D627" s="57">
        <v>0</v>
      </c>
      <c r="E627" s="58">
        <v>462000</v>
      </c>
      <c r="F627" s="57">
        <v>103700</v>
      </c>
      <c r="G627" s="57">
        <v>300200</v>
      </c>
      <c r="H627" s="57">
        <v>1137200</v>
      </c>
      <c r="I627" s="57">
        <v>0</v>
      </c>
      <c r="J627" s="57">
        <v>262300</v>
      </c>
      <c r="K627" s="57">
        <v>152400</v>
      </c>
      <c r="L627" s="57">
        <v>194700</v>
      </c>
    </row>
    <row r="628" spans="1:12" x14ac:dyDescent="0.25">
      <c r="A628" s="56">
        <v>44926</v>
      </c>
      <c r="B628" s="56" t="s">
        <v>1281</v>
      </c>
      <c r="C628" s="56" t="s">
        <v>1282</v>
      </c>
      <c r="D628" s="57">
        <v>0</v>
      </c>
      <c r="E628" s="58">
        <v>0</v>
      </c>
      <c r="F628" s="57">
        <v>0</v>
      </c>
      <c r="G628" s="58">
        <v>0</v>
      </c>
      <c r="H628" s="58">
        <v>0</v>
      </c>
      <c r="I628" s="57">
        <v>12940</v>
      </c>
      <c r="J628" s="58">
        <v>0</v>
      </c>
      <c r="K628" s="58">
        <v>0</v>
      </c>
      <c r="L628" s="58">
        <v>0</v>
      </c>
    </row>
    <row r="629" spans="1:12" x14ac:dyDescent="0.25">
      <c r="A629" s="56">
        <v>44926</v>
      </c>
      <c r="B629" s="56" t="s">
        <v>1283</v>
      </c>
      <c r="C629" s="56" t="s">
        <v>1284</v>
      </c>
      <c r="D629" s="58">
        <v>0</v>
      </c>
      <c r="E629" s="57">
        <v>0</v>
      </c>
      <c r="F629" s="58">
        <v>0</v>
      </c>
      <c r="G629" s="57">
        <v>0</v>
      </c>
      <c r="H629" s="58">
        <v>0</v>
      </c>
      <c r="I629" s="58">
        <v>0</v>
      </c>
      <c r="J629" s="58">
        <v>0</v>
      </c>
      <c r="K629" s="57">
        <v>0</v>
      </c>
      <c r="L629" s="58">
        <v>0</v>
      </c>
    </row>
    <row r="630" spans="1:12" x14ac:dyDescent="0.25">
      <c r="A630" s="56">
        <v>44926</v>
      </c>
      <c r="B630" s="56" t="s">
        <v>1285</v>
      </c>
      <c r="C630" s="56" t="s">
        <v>1286</v>
      </c>
      <c r="D630" s="58">
        <v>6685041.1699999999</v>
      </c>
      <c r="E630" s="58">
        <v>0</v>
      </c>
      <c r="F630" s="58">
        <v>0</v>
      </c>
      <c r="G630" s="58">
        <v>0</v>
      </c>
      <c r="H630" s="58">
        <v>0</v>
      </c>
      <c r="I630" s="58">
        <v>0</v>
      </c>
      <c r="J630" s="58">
        <v>0</v>
      </c>
      <c r="K630" s="58">
        <v>0</v>
      </c>
      <c r="L630" s="58">
        <v>0</v>
      </c>
    </row>
    <row r="631" spans="1:12" x14ac:dyDescent="0.25">
      <c r="A631" s="56">
        <v>44926</v>
      </c>
      <c r="B631" s="56" t="s">
        <v>1287</v>
      </c>
      <c r="C631" s="56" t="s">
        <v>1288</v>
      </c>
      <c r="D631" s="58">
        <v>320411</v>
      </c>
      <c r="E631" s="58">
        <v>0</v>
      </c>
      <c r="F631" s="58">
        <v>0</v>
      </c>
      <c r="G631" s="58">
        <v>0</v>
      </c>
      <c r="H631" s="58">
        <v>0</v>
      </c>
      <c r="I631" s="58">
        <v>0</v>
      </c>
      <c r="J631" s="58">
        <v>0</v>
      </c>
      <c r="K631" s="58">
        <v>0</v>
      </c>
      <c r="L631" s="58">
        <v>0</v>
      </c>
    </row>
    <row r="632" spans="1:12" x14ac:dyDescent="0.25">
      <c r="A632" s="56">
        <v>44926</v>
      </c>
      <c r="B632" s="56" t="s">
        <v>1289</v>
      </c>
      <c r="C632" s="56" t="s">
        <v>1290</v>
      </c>
      <c r="D632" s="58">
        <v>0</v>
      </c>
      <c r="E632" s="57">
        <v>0</v>
      </c>
      <c r="F632" s="57">
        <v>0</v>
      </c>
      <c r="G632" s="58">
        <v>0</v>
      </c>
      <c r="H632" s="58">
        <v>0</v>
      </c>
      <c r="I632" s="57">
        <v>0</v>
      </c>
      <c r="J632" s="58">
        <v>0</v>
      </c>
      <c r="K632" s="58">
        <v>0</v>
      </c>
      <c r="L632" s="57">
        <v>0</v>
      </c>
    </row>
    <row r="633" spans="1:12" x14ac:dyDescent="0.25">
      <c r="A633" s="56">
        <v>44926</v>
      </c>
      <c r="B633" s="56" t="s">
        <v>1291</v>
      </c>
      <c r="C633" s="56" t="s">
        <v>1292</v>
      </c>
      <c r="D633" s="57">
        <v>53100</v>
      </c>
      <c r="E633" s="57">
        <v>0</v>
      </c>
      <c r="F633" s="57">
        <v>0</v>
      </c>
      <c r="G633" s="57">
        <v>0</v>
      </c>
      <c r="H633" s="57">
        <v>593895</v>
      </c>
      <c r="I633" s="57">
        <v>4500</v>
      </c>
      <c r="J633" s="57">
        <v>47870</v>
      </c>
      <c r="K633" s="57">
        <v>0</v>
      </c>
      <c r="L633" s="57">
        <v>38675</v>
      </c>
    </row>
    <row r="634" spans="1:12" x14ac:dyDescent="0.25">
      <c r="A634" s="56">
        <v>44926</v>
      </c>
      <c r="B634" s="56" t="s">
        <v>1293</v>
      </c>
      <c r="C634" s="56" t="s">
        <v>1294</v>
      </c>
      <c r="D634" s="57">
        <v>2187428.34</v>
      </c>
      <c r="E634" s="57">
        <v>157309.87</v>
      </c>
      <c r="F634" s="57">
        <v>86179.51</v>
      </c>
      <c r="G634" s="57">
        <v>43555.01</v>
      </c>
      <c r="H634" s="57">
        <v>122432.47</v>
      </c>
      <c r="I634" s="57">
        <v>1855425.96</v>
      </c>
      <c r="J634" s="57">
        <v>21514.04</v>
      </c>
      <c r="K634" s="57">
        <v>91542.82</v>
      </c>
      <c r="L634" s="57">
        <v>327210.48</v>
      </c>
    </row>
    <row r="635" spans="1:12" x14ac:dyDescent="0.25">
      <c r="A635" s="56">
        <v>44926</v>
      </c>
      <c r="B635" s="56" t="s">
        <v>1295</v>
      </c>
      <c r="C635" s="56" t="s">
        <v>1296</v>
      </c>
      <c r="D635" s="57">
        <v>0</v>
      </c>
      <c r="E635" s="57">
        <v>0</v>
      </c>
      <c r="F635" s="57">
        <v>83475.759999999995</v>
      </c>
      <c r="G635" s="57">
        <v>1219302.67</v>
      </c>
      <c r="H635" s="57">
        <v>43323.17</v>
      </c>
      <c r="I635" s="57">
        <v>506462.91</v>
      </c>
      <c r="J635" s="57">
        <v>0</v>
      </c>
      <c r="K635" s="57">
        <v>0</v>
      </c>
      <c r="L635" s="57">
        <v>299143.84000000003</v>
      </c>
    </row>
    <row r="636" spans="1:12" x14ac:dyDescent="0.25">
      <c r="A636" s="56">
        <v>44926</v>
      </c>
      <c r="B636" s="56" t="s">
        <v>1297</v>
      </c>
      <c r="C636" s="56" t="s">
        <v>1298</v>
      </c>
      <c r="D636" s="57">
        <v>4331195.62</v>
      </c>
      <c r="E636" s="57">
        <v>11952.52</v>
      </c>
      <c r="F636" s="57">
        <v>10898.84</v>
      </c>
      <c r="G636" s="57">
        <v>0</v>
      </c>
      <c r="H636" s="57">
        <v>420082.49</v>
      </c>
      <c r="I636" s="57">
        <v>6107974.6200000001</v>
      </c>
      <c r="J636" s="57">
        <v>0</v>
      </c>
      <c r="K636" s="57">
        <v>315186.27</v>
      </c>
      <c r="L636" s="57">
        <v>78680.94</v>
      </c>
    </row>
    <row r="637" spans="1:12" x14ac:dyDescent="0.25">
      <c r="A637" s="56">
        <v>44926</v>
      </c>
      <c r="B637" s="56" t="s">
        <v>1299</v>
      </c>
      <c r="C637" s="56" t="s">
        <v>1300</v>
      </c>
      <c r="D637" s="57">
        <v>32805.78</v>
      </c>
      <c r="E637" s="57">
        <v>0</v>
      </c>
      <c r="F637" s="57">
        <v>2293.69</v>
      </c>
      <c r="G637" s="57">
        <v>0</v>
      </c>
      <c r="H637" s="57">
        <v>0</v>
      </c>
      <c r="I637" s="57">
        <v>0</v>
      </c>
      <c r="J637" s="57">
        <v>0</v>
      </c>
      <c r="K637" s="57">
        <v>151157.93</v>
      </c>
      <c r="L637" s="57">
        <v>74019.7</v>
      </c>
    </row>
    <row r="638" spans="1:12" x14ac:dyDescent="0.25">
      <c r="A638" s="56">
        <v>44926</v>
      </c>
      <c r="B638" s="56" t="s">
        <v>1301</v>
      </c>
      <c r="C638" s="56" t="s">
        <v>1302</v>
      </c>
      <c r="D638" s="57">
        <v>0</v>
      </c>
      <c r="E638" s="58">
        <v>0</v>
      </c>
      <c r="F638" s="58">
        <v>30246.57</v>
      </c>
      <c r="G638" s="58">
        <v>0</v>
      </c>
      <c r="H638" s="58">
        <v>0</v>
      </c>
      <c r="I638" s="58">
        <v>13249.44</v>
      </c>
      <c r="J638" s="58">
        <v>0</v>
      </c>
      <c r="K638" s="57">
        <v>0</v>
      </c>
      <c r="L638" s="58">
        <v>0</v>
      </c>
    </row>
    <row r="639" spans="1:12" x14ac:dyDescent="0.25">
      <c r="A639" s="56">
        <v>44926</v>
      </c>
      <c r="B639" s="56" t="s">
        <v>1303</v>
      </c>
      <c r="C639" s="56" t="s">
        <v>1304</v>
      </c>
      <c r="D639" s="57">
        <v>0</v>
      </c>
      <c r="E639" s="57">
        <v>0</v>
      </c>
      <c r="F639" s="57">
        <v>90347.08</v>
      </c>
      <c r="G639" s="58">
        <v>0</v>
      </c>
      <c r="H639" s="57">
        <v>0</v>
      </c>
      <c r="I639" s="58">
        <v>0</v>
      </c>
      <c r="J639" s="57">
        <v>0</v>
      </c>
      <c r="K639" s="57">
        <v>0</v>
      </c>
      <c r="L639" s="58">
        <v>0</v>
      </c>
    </row>
    <row r="640" spans="1:12" x14ac:dyDescent="0.25">
      <c r="A640" s="56">
        <v>44926</v>
      </c>
      <c r="B640" s="56" t="s">
        <v>1305</v>
      </c>
      <c r="C640" s="56" t="s">
        <v>1306</v>
      </c>
      <c r="D640" s="57">
        <v>0</v>
      </c>
      <c r="E640" s="57">
        <v>0</v>
      </c>
      <c r="F640" s="57">
        <v>0</v>
      </c>
      <c r="G640" s="57">
        <v>0</v>
      </c>
      <c r="H640" s="57">
        <v>0</v>
      </c>
      <c r="I640" s="58">
        <v>0</v>
      </c>
      <c r="J640" s="58">
        <v>0</v>
      </c>
      <c r="K640" s="57">
        <v>0</v>
      </c>
      <c r="L640" s="57">
        <v>0</v>
      </c>
    </row>
    <row r="641" spans="1:12" x14ac:dyDescent="0.25">
      <c r="A641" s="56">
        <v>44926</v>
      </c>
      <c r="B641" s="56" t="s">
        <v>1307</v>
      </c>
      <c r="C641" s="56" t="s">
        <v>1308</v>
      </c>
      <c r="D641" s="57">
        <v>0</v>
      </c>
      <c r="E641" s="58">
        <v>0</v>
      </c>
      <c r="F641" s="58">
        <v>7845.93</v>
      </c>
      <c r="G641" s="58">
        <v>0</v>
      </c>
      <c r="H641" s="57">
        <v>0</v>
      </c>
      <c r="I641" s="58">
        <v>0</v>
      </c>
      <c r="J641" s="58">
        <v>0</v>
      </c>
      <c r="K641" s="58">
        <v>0</v>
      </c>
      <c r="L641" s="58">
        <v>0</v>
      </c>
    </row>
    <row r="642" spans="1:12" x14ac:dyDescent="0.25">
      <c r="A642" s="56">
        <v>44926</v>
      </c>
      <c r="B642" s="56" t="s">
        <v>1309</v>
      </c>
      <c r="C642" s="56" t="s">
        <v>1310</v>
      </c>
      <c r="D642" s="58">
        <v>0</v>
      </c>
      <c r="E642" s="58">
        <v>0</v>
      </c>
      <c r="F642" s="58">
        <v>0</v>
      </c>
      <c r="G642" s="58">
        <v>0</v>
      </c>
      <c r="H642" s="57">
        <v>0</v>
      </c>
      <c r="I642" s="58">
        <v>0</v>
      </c>
      <c r="J642" s="58">
        <v>0</v>
      </c>
      <c r="K642" s="58">
        <v>0</v>
      </c>
      <c r="L642" s="58">
        <v>0</v>
      </c>
    </row>
    <row r="643" spans="1:12" x14ac:dyDescent="0.25">
      <c r="A643" s="56">
        <v>44926</v>
      </c>
      <c r="B643" s="56" t="s">
        <v>1311</v>
      </c>
      <c r="C643" s="56" t="s">
        <v>1312</v>
      </c>
      <c r="D643" s="58">
        <v>38092.15</v>
      </c>
      <c r="E643" s="57">
        <v>126003.15</v>
      </c>
      <c r="F643" s="57">
        <v>0</v>
      </c>
      <c r="G643" s="57">
        <v>0</v>
      </c>
      <c r="H643" s="57">
        <v>0</v>
      </c>
      <c r="I643" s="57">
        <v>100235.58</v>
      </c>
      <c r="J643" s="57">
        <v>0</v>
      </c>
      <c r="K643" s="57">
        <v>0</v>
      </c>
      <c r="L643" s="57">
        <v>66606.36</v>
      </c>
    </row>
    <row r="644" spans="1:12" x14ac:dyDescent="0.25">
      <c r="A644" s="56">
        <v>44926</v>
      </c>
      <c r="B644" s="56" t="s">
        <v>1313</v>
      </c>
      <c r="C644" s="56" t="s">
        <v>1314</v>
      </c>
      <c r="D644" s="58">
        <v>0</v>
      </c>
      <c r="E644" s="58">
        <v>0</v>
      </c>
      <c r="F644" s="58">
        <v>0</v>
      </c>
      <c r="G644" s="58">
        <v>0</v>
      </c>
      <c r="H644" s="58">
        <v>0</v>
      </c>
      <c r="I644" s="58">
        <v>191583.21</v>
      </c>
      <c r="J644" s="58">
        <v>0</v>
      </c>
      <c r="K644" s="58">
        <v>0</v>
      </c>
      <c r="L644" s="58">
        <v>0</v>
      </c>
    </row>
    <row r="645" spans="1:12" x14ac:dyDescent="0.25">
      <c r="A645" s="56">
        <v>44926</v>
      </c>
      <c r="B645" s="56" t="s">
        <v>1315</v>
      </c>
      <c r="C645" s="56" t="s">
        <v>1316</v>
      </c>
      <c r="D645" s="58">
        <v>0</v>
      </c>
      <c r="E645" s="57">
        <v>0</v>
      </c>
      <c r="F645" s="57">
        <v>0</v>
      </c>
      <c r="G645" s="57">
        <v>0</v>
      </c>
      <c r="H645" s="57">
        <v>0</v>
      </c>
      <c r="I645" s="57">
        <v>0</v>
      </c>
      <c r="J645" s="57">
        <v>0</v>
      </c>
      <c r="K645" s="57">
        <v>0</v>
      </c>
      <c r="L645" s="57">
        <v>0</v>
      </c>
    </row>
    <row r="646" spans="1:12" x14ac:dyDescent="0.25">
      <c r="A646" s="56">
        <v>44926</v>
      </c>
      <c r="B646" s="56" t="s">
        <v>1317</v>
      </c>
      <c r="C646" s="56" t="s">
        <v>1318</v>
      </c>
      <c r="D646" s="58">
        <v>0</v>
      </c>
      <c r="E646" s="57">
        <v>0</v>
      </c>
      <c r="F646" s="57">
        <v>0</v>
      </c>
      <c r="G646" s="57">
        <v>0</v>
      </c>
      <c r="H646" s="57">
        <v>0</v>
      </c>
      <c r="I646" s="58">
        <v>0</v>
      </c>
      <c r="J646" s="57">
        <v>0</v>
      </c>
      <c r="K646" s="57">
        <v>0</v>
      </c>
      <c r="L646" s="57">
        <v>0</v>
      </c>
    </row>
    <row r="647" spans="1:12" x14ac:dyDescent="0.25">
      <c r="A647" s="56">
        <v>44926</v>
      </c>
      <c r="B647" s="56" t="s">
        <v>1319</v>
      </c>
      <c r="C647" s="56" t="s">
        <v>1320</v>
      </c>
      <c r="D647" s="57">
        <v>0</v>
      </c>
      <c r="E647" s="58">
        <v>0</v>
      </c>
      <c r="F647" s="58">
        <v>0</v>
      </c>
      <c r="G647" s="58">
        <v>0</v>
      </c>
      <c r="H647" s="58">
        <v>0</v>
      </c>
      <c r="I647" s="57">
        <v>0</v>
      </c>
      <c r="J647" s="58">
        <v>0</v>
      </c>
      <c r="K647" s="58">
        <v>0</v>
      </c>
      <c r="L647" s="58">
        <v>0</v>
      </c>
    </row>
    <row r="648" spans="1:12" x14ac:dyDescent="0.25">
      <c r="A648" s="56">
        <v>44926</v>
      </c>
      <c r="B648" s="56" t="s">
        <v>1321</v>
      </c>
      <c r="C648" s="56" t="s">
        <v>1322</v>
      </c>
      <c r="D648" s="57">
        <v>0</v>
      </c>
      <c r="E648" s="58">
        <v>0</v>
      </c>
      <c r="F648" s="58">
        <v>0</v>
      </c>
      <c r="G648" s="58">
        <v>0</v>
      </c>
      <c r="H648" s="58">
        <v>0</v>
      </c>
      <c r="I648" s="58">
        <v>0</v>
      </c>
      <c r="J648" s="58">
        <v>0</v>
      </c>
      <c r="K648" s="58">
        <v>0</v>
      </c>
      <c r="L648" s="58">
        <v>0</v>
      </c>
    </row>
    <row r="649" spans="1:12" x14ac:dyDescent="0.25">
      <c r="A649" s="56">
        <v>44926</v>
      </c>
      <c r="B649" s="56" t="s">
        <v>1323</v>
      </c>
      <c r="C649" s="56" t="s">
        <v>1324</v>
      </c>
      <c r="D649" s="57">
        <v>5962318.4400000004</v>
      </c>
      <c r="E649" s="58">
        <v>116872.41</v>
      </c>
      <c r="F649" s="58">
        <v>0</v>
      </c>
      <c r="G649" s="58">
        <v>73035.97</v>
      </c>
      <c r="H649" s="58">
        <v>0</v>
      </c>
      <c r="I649" s="58">
        <v>5410191.0300000003</v>
      </c>
      <c r="J649" s="58">
        <v>32589.040000000001</v>
      </c>
      <c r="K649" s="58">
        <v>0</v>
      </c>
      <c r="L649" s="58">
        <v>5747.4</v>
      </c>
    </row>
    <row r="650" spans="1:12" x14ac:dyDescent="0.25">
      <c r="A650" s="56">
        <v>44926</v>
      </c>
      <c r="B650" s="56" t="s">
        <v>1325</v>
      </c>
      <c r="C650" s="56" t="s">
        <v>1326</v>
      </c>
      <c r="D650" s="57">
        <v>0</v>
      </c>
      <c r="E650" s="58">
        <v>0</v>
      </c>
      <c r="F650" s="58">
        <v>0</v>
      </c>
      <c r="G650" s="58">
        <v>0</v>
      </c>
      <c r="H650" s="58">
        <v>0</v>
      </c>
      <c r="I650" s="58">
        <v>0</v>
      </c>
      <c r="J650" s="58">
        <v>0</v>
      </c>
      <c r="K650" s="58">
        <v>0</v>
      </c>
      <c r="L650" s="58">
        <v>0</v>
      </c>
    </row>
    <row r="651" spans="1:12" x14ac:dyDescent="0.25">
      <c r="A651" s="56">
        <v>44926</v>
      </c>
      <c r="B651" s="56" t="s">
        <v>1327</v>
      </c>
      <c r="C651" s="56" t="s">
        <v>1328</v>
      </c>
      <c r="D651" s="58">
        <v>0</v>
      </c>
      <c r="E651" s="58">
        <v>0</v>
      </c>
      <c r="F651" s="58">
        <v>0</v>
      </c>
      <c r="G651" s="58">
        <v>0</v>
      </c>
      <c r="H651" s="58">
        <v>0</v>
      </c>
      <c r="I651" s="58">
        <v>0</v>
      </c>
      <c r="J651" s="58">
        <v>0</v>
      </c>
      <c r="K651" s="58">
        <v>0</v>
      </c>
      <c r="L651" s="58">
        <v>0</v>
      </c>
    </row>
    <row r="652" spans="1:12" x14ac:dyDescent="0.25">
      <c r="A652" s="56">
        <v>44926</v>
      </c>
      <c r="B652" s="56" t="s">
        <v>1329</v>
      </c>
      <c r="C652" s="56" t="s">
        <v>1330</v>
      </c>
      <c r="D652" s="57">
        <v>0</v>
      </c>
      <c r="E652" s="58">
        <v>0</v>
      </c>
      <c r="F652" s="58">
        <v>0</v>
      </c>
      <c r="G652" s="57">
        <v>0</v>
      </c>
      <c r="H652" s="57">
        <v>0</v>
      </c>
      <c r="I652" s="57">
        <v>0</v>
      </c>
      <c r="J652" s="57">
        <v>0</v>
      </c>
      <c r="K652" s="57">
        <v>0</v>
      </c>
      <c r="L652" s="57">
        <v>0</v>
      </c>
    </row>
    <row r="653" spans="1:12" x14ac:dyDescent="0.25">
      <c r="A653" s="56">
        <v>44926</v>
      </c>
      <c r="B653" s="56" t="s">
        <v>1331</v>
      </c>
      <c r="C653" s="56" t="s">
        <v>1332</v>
      </c>
      <c r="D653" s="57">
        <v>0</v>
      </c>
      <c r="E653" s="57">
        <v>0</v>
      </c>
      <c r="F653" s="57">
        <v>0</v>
      </c>
      <c r="G653" s="57">
        <v>0</v>
      </c>
      <c r="H653" s="57">
        <v>0</v>
      </c>
      <c r="I653" s="57">
        <v>0</v>
      </c>
      <c r="J653" s="57">
        <v>0</v>
      </c>
      <c r="K653" s="57">
        <v>0</v>
      </c>
      <c r="L653" s="57">
        <v>0</v>
      </c>
    </row>
    <row r="654" spans="1:12" x14ac:dyDescent="0.25">
      <c r="A654" s="56">
        <v>44926</v>
      </c>
      <c r="B654" s="56" t="s">
        <v>1333</v>
      </c>
      <c r="C654" s="56" t="s">
        <v>1334</v>
      </c>
      <c r="D654" s="58">
        <v>0</v>
      </c>
      <c r="E654" s="58">
        <v>0</v>
      </c>
      <c r="F654" s="57">
        <v>0</v>
      </c>
      <c r="G654" s="57">
        <v>0</v>
      </c>
      <c r="H654" s="57">
        <v>0</v>
      </c>
      <c r="I654" s="57">
        <v>0</v>
      </c>
      <c r="J654" s="58">
        <v>0</v>
      </c>
      <c r="K654" s="58">
        <v>0</v>
      </c>
      <c r="L654" s="57">
        <v>0</v>
      </c>
    </row>
    <row r="655" spans="1:12" x14ac:dyDescent="0.25">
      <c r="A655" s="56">
        <v>44926</v>
      </c>
      <c r="B655" s="56" t="s">
        <v>1335</v>
      </c>
      <c r="C655" s="56" t="s">
        <v>1336</v>
      </c>
      <c r="D655" s="57">
        <v>0</v>
      </c>
      <c r="E655" s="57">
        <v>0</v>
      </c>
      <c r="F655" s="57">
        <v>0</v>
      </c>
      <c r="G655" s="58">
        <v>0</v>
      </c>
      <c r="H655" s="57">
        <v>0</v>
      </c>
      <c r="I655" s="57">
        <v>0</v>
      </c>
      <c r="J655" s="58">
        <v>0</v>
      </c>
      <c r="K655" s="57">
        <v>2495.3200000000002</v>
      </c>
      <c r="L655" s="57">
        <v>0</v>
      </c>
    </row>
    <row r="656" spans="1:12" x14ac:dyDescent="0.25">
      <c r="A656" s="56">
        <v>44926</v>
      </c>
      <c r="B656" s="56" t="s">
        <v>1337</v>
      </c>
      <c r="C656" s="56" t="s">
        <v>1338</v>
      </c>
      <c r="D656" s="57">
        <v>0</v>
      </c>
      <c r="E656" s="58">
        <v>0</v>
      </c>
      <c r="F656" s="57">
        <v>0</v>
      </c>
      <c r="G656" s="58">
        <v>0</v>
      </c>
      <c r="H656" s="58">
        <v>0</v>
      </c>
      <c r="I656" s="58">
        <v>0</v>
      </c>
      <c r="J656" s="58">
        <v>0</v>
      </c>
      <c r="K656" s="57">
        <v>0</v>
      </c>
      <c r="L656" s="57">
        <v>0</v>
      </c>
    </row>
    <row r="657" spans="1:12" x14ac:dyDescent="0.25">
      <c r="A657" s="56">
        <v>44926</v>
      </c>
      <c r="B657" s="56" t="s">
        <v>1339</v>
      </c>
      <c r="C657" s="56" t="s">
        <v>1340</v>
      </c>
      <c r="D657" s="58">
        <v>0</v>
      </c>
      <c r="E657" s="58">
        <v>23226.14</v>
      </c>
      <c r="F657" s="57">
        <v>14115.06</v>
      </c>
      <c r="G657" s="58">
        <v>49430.97</v>
      </c>
      <c r="H657" s="58">
        <v>12328.74</v>
      </c>
      <c r="I657" s="57">
        <v>179071.8</v>
      </c>
      <c r="J657" s="58">
        <v>201244.58</v>
      </c>
      <c r="K657" s="58">
        <v>0</v>
      </c>
      <c r="L657" s="58">
        <v>0</v>
      </c>
    </row>
    <row r="658" spans="1:12" x14ac:dyDescent="0.25">
      <c r="A658" s="56">
        <v>44926</v>
      </c>
      <c r="B658" s="56" t="s">
        <v>1341</v>
      </c>
      <c r="C658" s="56" t="s">
        <v>1342</v>
      </c>
      <c r="D658" s="58">
        <v>0</v>
      </c>
      <c r="E658" s="58">
        <v>0</v>
      </c>
      <c r="F658" s="57">
        <v>143148.98000000001</v>
      </c>
      <c r="G658" s="58">
        <v>186678.57</v>
      </c>
      <c r="H658" s="58">
        <v>0</v>
      </c>
      <c r="I658" s="58">
        <v>505622.07</v>
      </c>
      <c r="J658" s="58">
        <v>47727.71</v>
      </c>
      <c r="K658" s="58">
        <v>0</v>
      </c>
      <c r="L658" s="58">
        <v>162631.99</v>
      </c>
    </row>
    <row r="659" spans="1:12" x14ac:dyDescent="0.25">
      <c r="A659" s="56">
        <v>44926</v>
      </c>
      <c r="B659" s="56" t="s">
        <v>1343</v>
      </c>
      <c r="C659" s="56" t="s">
        <v>1344</v>
      </c>
      <c r="D659" s="58">
        <v>1686342.83</v>
      </c>
      <c r="E659" s="58">
        <v>47549.5</v>
      </c>
      <c r="F659" s="58">
        <v>18100.310000000001</v>
      </c>
      <c r="G659" s="58">
        <v>47971.26</v>
      </c>
      <c r="H659" s="58">
        <v>99798.63</v>
      </c>
      <c r="I659" s="58">
        <v>19835.009999999998</v>
      </c>
      <c r="J659" s="58">
        <v>243963.42</v>
      </c>
      <c r="K659" s="58">
        <v>10989.05</v>
      </c>
      <c r="L659" s="58">
        <v>19487.650000000001</v>
      </c>
    </row>
    <row r="660" spans="1:12" x14ac:dyDescent="0.25">
      <c r="A660" s="56">
        <v>44926</v>
      </c>
      <c r="B660" s="56" t="s">
        <v>1345</v>
      </c>
      <c r="C660" s="56" t="s">
        <v>1346</v>
      </c>
      <c r="D660" s="58">
        <v>173184.27</v>
      </c>
      <c r="E660" s="58">
        <v>123080.38</v>
      </c>
      <c r="F660" s="57">
        <v>4218.38</v>
      </c>
      <c r="G660" s="58">
        <v>39596.25</v>
      </c>
      <c r="H660" s="58">
        <v>37368.480000000003</v>
      </c>
      <c r="I660" s="58">
        <v>14240.88</v>
      </c>
      <c r="J660" s="58">
        <v>49095.3</v>
      </c>
      <c r="K660" s="58">
        <v>65918.41</v>
      </c>
      <c r="L660" s="58">
        <v>47510.32</v>
      </c>
    </row>
    <row r="661" spans="1:12" x14ac:dyDescent="0.25">
      <c r="A661" s="56">
        <v>44926</v>
      </c>
      <c r="B661" s="56" t="s">
        <v>1347</v>
      </c>
      <c r="C661" s="56" t="s">
        <v>1348</v>
      </c>
      <c r="D661" s="57">
        <v>0</v>
      </c>
      <c r="E661" s="58">
        <v>0</v>
      </c>
      <c r="F661" s="58">
        <v>0</v>
      </c>
      <c r="G661" s="58">
        <v>0</v>
      </c>
      <c r="H661" s="58">
        <v>0</v>
      </c>
      <c r="I661" s="57">
        <v>0</v>
      </c>
      <c r="J661" s="58">
        <v>0</v>
      </c>
      <c r="K661" s="58">
        <v>0</v>
      </c>
      <c r="L661" s="58">
        <v>13125.13</v>
      </c>
    </row>
    <row r="662" spans="1:12" x14ac:dyDescent="0.25">
      <c r="A662" s="56">
        <v>44926</v>
      </c>
      <c r="B662" s="56" t="s">
        <v>1349</v>
      </c>
      <c r="C662" s="56" t="s">
        <v>1350</v>
      </c>
      <c r="D662" s="57">
        <v>0</v>
      </c>
      <c r="E662" s="57">
        <v>0</v>
      </c>
      <c r="F662" s="58">
        <v>0</v>
      </c>
      <c r="G662" s="58">
        <v>0</v>
      </c>
      <c r="H662" s="58">
        <v>5393.87</v>
      </c>
      <c r="I662" s="57">
        <v>14874.99</v>
      </c>
      <c r="J662" s="58">
        <v>90235.61</v>
      </c>
      <c r="K662" s="58">
        <v>0</v>
      </c>
      <c r="L662" s="57">
        <v>3007.83</v>
      </c>
    </row>
    <row r="663" spans="1:12" x14ac:dyDescent="0.25">
      <c r="A663" s="56">
        <v>44926</v>
      </c>
      <c r="B663" s="56" t="s">
        <v>1351</v>
      </c>
      <c r="C663" s="56" t="s">
        <v>1352</v>
      </c>
      <c r="D663" s="58">
        <v>0</v>
      </c>
      <c r="E663" s="58">
        <v>0</v>
      </c>
      <c r="F663" s="58">
        <v>0</v>
      </c>
      <c r="G663" s="58">
        <v>26438.7</v>
      </c>
      <c r="H663" s="58">
        <v>42777.58</v>
      </c>
      <c r="I663" s="57">
        <v>8354.9699999999993</v>
      </c>
      <c r="J663" s="58">
        <v>0</v>
      </c>
      <c r="K663" s="58">
        <v>0</v>
      </c>
      <c r="L663" s="58">
        <v>3864.82</v>
      </c>
    </row>
    <row r="664" spans="1:12" x14ac:dyDescent="0.25">
      <c r="A664" s="56">
        <v>44926</v>
      </c>
      <c r="B664" s="56" t="s">
        <v>1353</v>
      </c>
      <c r="C664" s="56" t="s">
        <v>1354</v>
      </c>
      <c r="D664" s="58">
        <v>0</v>
      </c>
      <c r="E664" s="58">
        <v>0</v>
      </c>
      <c r="F664" s="58">
        <v>0</v>
      </c>
      <c r="G664" s="58">
        <v>0</v>
      </c>
      <c r="H664" s="58">
        <v>16961.29</v>
      </c>
      <c r="I664" s="58">
        <v>0</v>
      </c>
      <c r="J664" s="58">
        <v>0</v>
      </c>
      <c r="K664" s="58">
        <v>0</v>
      </c>
      <c r="L664" s="58">
        <v>0</v>
      </c>
    </row>
    <row r="665" spans="1:12" x14ac:dyDescent="0.25">
      <c r="A665" s="56">
        <v>44926</v>
      </c>
      <c r="B665" s="56" t="s">
        <v>1355</v>
      </c>
      <c r="C665" s="56" t="s">
        <v>1356</v>
      </c>
      <c r="D665" s="58">
        <v>0</v>
      </c>
      <c r="E665" s="58">
        <v>0</v>
      </c>
      <c r="F665" s="58">
        <v>18605.63</v>
      </c>
      <c r="G665" s="58">
        <v>0</v>
      </c>
      <c r="H665" s="58">
        <v>92203.75</v>
      </c>
      <c r="I665" s="58">
        <v>0</v>
      </c>
      <c r="J665" s="58">
        <v>0</v>
      </c>
      <c r="K665" s="58">
        <v>0</v>
      </c>
      <c r="L665" s="58">
        <v>5881.26</v>
      </c>
    </row>
    <row r="666" spans="1:12" x14ac:dyDescent="0.25">
      <c r="A666" s="56">
        <v>44926</v>
      </c>
      <c r="B666" s="56" t="s">
        <v>1357</v>
      </c>
      <c r="C666" s="56" t="s">
        <v>1358</v>
      </c>
      <c r="D666" s="58">
        <v>632977.42000000004</v>
      </c>
      <c r="E666" s="58">
        <v>92536.73</v>
      </c>
      <c r="F666" s="58">
        <v>51420.36</v>
      </c>
      <c r="G666" s="58">
        <v>109389.9</v>
      </c>
      <c r="H666" s="58">
        <v>258269.68</v>
      </c>
      <c r="I666" s="58">
        <v>387550.74</v>
      </c>
      <c r="J666" s="58">
        <v>204047.55</v>
      </c>
      <c r="K666" s="58">
        <v>93356.13</v>
      </c>
      <c r="L666" s="58">
        <v>165188.43</v>
      </c>
    </row>
    <row r="667" spans="1:12" x14ac:dyDescent="0.25">
      <c r="A667" s="56">
        <v>44926</v>
      </c>
      <c r="B667" s="56" t="s">
        <v>1359</v>
      </c>
      <c r="C667" s="56" t="s">
        <v>1360</v>
      </c>
      <c r="D667" s="58">
        <v>159565.82</v>
      </c>
      <c r="E667" s="58">
        <v>0</v>
      </c>
      <c r="F667" s="58">
        <v>79094.69</v>
      </c>
      <c r="G667" s="58">
        <v>111760.99</v>
      </c>
      <c r="H667" s="58">
        <v>263481.7</v>
      </c>
      <c r="I667" s="58">
        <v>136099.98000000001</v>
      </c>
      <c r="J667" s="58">
        <v>108402.19</v>
      </c>
      <c r="K667" s="58">
        <v>206914.2</v>
      </c>
      <c r="L667" s="58">
        <v>172783.41</v>
      </c>
    </row>
    <row r="668" spans="1:12" x14ac:dyDescent="0.25">
      <c r="A668" s="56">
        <v>44926</v>
      </c>
      <c r="B668" s="56" t="s">
        <v>1361</v>
      </c>
      <c r="C668" s="56" t="s">
        <v>1362</v>
      </c>
      <c r="D668" s="57">
        <v>704563.27</v>
      </c>
      <c r="E668" s="57">
        <v>22400.43</v>
      </c>
      <c r="F668" s="58">
        <v>2671.57</v>
      </c>
      <c r="G668" s="57">
        <v>107067.11</v>
      </c>
      <c r="H668" s="58">
        <v>4350.1499999999996</v>
      </c>
      <c r="I668" s="57">
        <v>54927.12</v>
      </c>
      <c r="J668" s="57">
        <v>0</v>
      </c>
      <c r="K668" s="58">
        <v>62427.31</v>
      </c>
      <c r="L668" s="57">
        <v>9172.24</v>
      </c>
    </row>
    <row r="669" spans="1:12" x14ac:dyDescent="0.25">
      <c r="A669" s="56">
        <v>44926</v>
      </c>
      <c r="B669" s="56" t="s">
        <v>1363</v>
      </c>
      <c r="C669" s="56" t="s">
        <v>1364</v>
      </c>
      <c r="D669" s="57">
        <v>115957.7</v>
      </c>
      <c r="E669" s="58">
        <v>24414.37</v>
      </c>
      <c r="F669" s="58">
        <v>23110.01</v>
      </c>
      <c r="G669" s="58">
        <v>50488.49</v>
      </c>
      <c r="H669" s="58">
        <v>19684.28</v>
      </c>
      <c r="I669" s="58">
        <v>20416.11</v>
      </c>
      <c r="J669" s="58">
        <v>21835.03</v>
      </c>
      <c r="K669" s="58">
        <v>20532.650000000001</v>
      </c>
      <c r="L669" s="58">
        <v>30240.26</v>
      </c>
    </row>
    <row r="670" spans="1:12" x14ac:dyDescent="0.25">
      <c r="A670" s="56">
        <v>44926</v>
      </c>
      <c r="B670" s="56" t="s">
        <v>1365</v>
      </c>
      <c r="C670" s="56" t="s">
        <v>1366</v>
      </c>
      <c r="D670" s="58">
        <v>0</v>
      </c>
      <c r="E670" s="58">
        <v>0</v>
      </c>
      <c r="F670" s="58">
        <v>9830.41</v>
      </c>
      <c r="G670" s="58">
        <v>0</v>
      </c>
      <c r="H670" s="58">
        <v>705.67</v>
      </c>
      <c r="I670" s="58">
        <v>0</v>
      </c>
      <c r="J670" s="58">
        <v>5484.43</v>
      </c>
      <c r="K670" s="58">
        <v>0</v>
      </c>
      <c r="L670" s="58">
        <v>5028.24</v>
      </c>
    </row>
    <row r="671" spans="1:12" x14ac:dyDescent="0.25">
      <c r="A671" s="56">
        <v>44926</v>
      </c>
      <c r="B671" s="56" t="s">
        <v>1367</v>
      </c>
      <c r="C671" s="56" t="s">
        <v>1368</v>
      </c>
      <c r="D671" s="58">
        <v>0</v>
      </c>
      <c r="E671" s="58">
        <v>0</v>
      </c>
      <c r="F671" s="58">
        <v>5793.59</v>
      </c>
      <c r="G671" s="58">
        <v>30397.62</v>
      </c>
      <c r="H671" s="58">
        <v>202.17</v>
      </c>
      <c r="I671" s="58">
        <v>0</v>
      </c>
      <c r="J671" s="58">
        <v>0</v>
      </c>
      <c r="K671" s="58">
        <v>0</v>
      </c>
      <c r="L671" s="58">
        <v>2966.56</v>
      </c>
    </row>
    <row r="672" spans="1:12" x14ac:dyDescent="0.25">
      <c r="A672" s="56">
        <v>44926</v>
      </c>
      <c r="B672" s="56" t="s">
        <v>1369</v>
      </c>
      <c r="C672" s="56" t="s">
        <v>1370</v>
      </c>
      <c r="D672" s="58">
        <v>5004930.0199999996</v>
      </c>
      <c r="E672" s="58">
        <v>296447.87</v>
      </c>
      <c r="F672" s="58">
        <v>725613.71</v>
      </c>
      <c r="G672" s="58">
        <v>1006384.27</v>
      </c>
      <c r="H672" s="58">
        <v>681329.78</v>
      </c>
      <c r="I672" s="58">
        <v>2094903.96</v>
      </c>
      <c r="J672" s="58">
        <v>551690.27</v>
      </c>
      <c r="K672" s="58">
        <v>531007.07999999996</v>
      </c>
      <c r="L672" s="58">
        <v>411272.47</v>
      </c>
    </row>
    <row r="673" spans="1:12" x14ac:dyDescent="0.25">
      <c r="A673" s="56">
        <v>44926</v>
      </c>
      <c r="B673" s="56" t="s">
        <v>1371</v>
      </c>
      <c r="C673" s="56" t="s">
        <v>1372</v>
      </c>
      <c r="D673" s="58">
        <v>696819.41</v>
      </c>
      <c r="E673" s="58">
        <v>69421.850000000006</v>
      </c>
      <c r="F673" s="58">
        <v>125343.99</v>
      </c>
      <c r="G673" s="58">
        <v>219521.88</v>
      </c>
      <c r="H673" s="58">
        <v>183909.28</v>
      </c>
      <c r="I673" s="58">
        <v>324405.39</v>
      </c>
      <c r="J673" s="58">
        <v>144062.66</v>
      </c>
      <c r="K673" s="58">
        <v>97814.63</v>
      </c>
      <c r="L673" s="58">
        <v>116780</v>
      </c>
    </row>
    <row r="674" spans="1:12" x14ac:dyDescent="0.25">
      <c r="A674" s="56">
        <v>44926</v>
      </c>
      <c r="B674" s="56" t="s">
        <v>1373</v>
      </c>
      <c r="C674" s="56" t="s">
        <v>1374</v>
      </c>
      <c r="D674" s="58">
        <v>44152.02</v>
      </c>
      <c r="E674" s="58">
        <v>1923.93</v>
      </c>
      <c r="F674" s="58">
        <v>15722.85</v>
      </c>
      <c r="G674" s="58">
        <v>61554.19</v>
      </c>
      <c r="H674" s="58">
        <v>81879.95</v>
      </c>
      <c r="I674" s="58">
        <v>57349.14</v>
      </c>
      <c r="J674" s="58">
        <v>26196.89</v>
      </c>
      <c r="K674" s="57">
        <v>69568.06</v>
      </c>
      <c r="L674" s="58">
        <v>74271.25</v>
      </c>
    </row>
    <row r="675" spans="1:12" x14ac:dyDescent="0.25">
      <c r="A675" s="56">
        <v>44926</v>
      </c>
      <c r="B675" s="56" t="s">
        <v>1375</v>
      </c>
      <c r="C675" s="56" t="s">
        <v>1376</v>
      </c>
      <c r="D675" s="58">
        <v>52039.61</v>
      </c>
      <c r="E675" s="58">
        <v>1423.91</v>
      </c>
      <c r="F675" s="58">
        <v>2162.5300000000002</v>
      </c>
      <c r="G675" s="58">
        <v>0</v>
      </c>
      <c r="H675" s="58">
        <v>0</v>
      </c>
      <c r="I675" s="58">
        <v>4127.67</v>
      </c>
      <c r="J675" s="58">
        <v>8495.5</v>
      </c>
      <c r="K675" s="58">
        <v>0</v>
      </c>
      <c r="L675" s="58">
        <v>0</v>
      </c>
    </row>
    <row r="676" spans="1:12" x14ac:dyDescent="0.25">
      <c r="A676" s="56">
        <v>44926</v>
      </c>
      <c r="B676" s="56" t="s">
        <v>1377</v>
      </c>
      <c r="C676" s="56" t="s">
        <v>1378</v>
      </c>
      <c r="D676" s="58">
        <v>73844.490000000005</v>
      </c>
      <c r="E676" s="57">
        <v>16677.46</v>
      </c>
      <c r="F676" s="57">
        <v>0</v>
      </c>
      <c r="G676" s="57">
        <v>6540.99</v>
      </c>
      <c r="H676" s="57">
        <v>0</v>
      </c>
      <c r="I676" s="57">
        <v>0</v>
      </c>
      <c r="J676" s="57">
        <v>0</v>
      </c>
      <c r="K676" s="57">
        <v>16131.45</v>
      </c>
      <c r="L676" s="58">
        <v>25204.48</v>
      </c>
    </row>
    <row r="677" spans="1:12" x14ac:dyDescent="0.25">
      <c r="A677" s="56">
        <v>44926</v>
      </c>
      <c r="B677" s="56" t="s">
        <v>1379</v>
      </c>
      <c r="C677" s="56" t="s">
        <v>1380</v>
      </c>
      <c r="D677" s="58">
        <v>976441</v>
      </c>
      <c r="E677" s="58">
        <v>4480375</v>
      </c>
      <c r="F677" s="57">
        <v>5366125</v>
      </c>
      <c r="G677" s="57">
        <v>7474125</v>
      </c>
      <c r="H677" s="58">
        <v>3817875</v>
      </c>
      <c r="I677" s="57">
        <v>23835508.579999998</v>
      </c>
      <c r="J677" s="57">
        <v>7064750</v>
      </c>
      <c r="K677" s="58">
        <v>4970500</v>
      </c>
      <c r="L677" s="57">
        <v>7644750</v>
      </c>
    </row>
    <row r="678" spans="1:12" x14ac:dyDescent="0.25">
      <c r="A678" s="56">
        <v>44926</v>
      </c>
      <c r="B678" s="56" t="s">
        <v>1381</v>
      </c>
      <c r="C678" s="56" t="s">
        <v>1382</v>
      </c>
      <c r="D678" s="57">
        <v>40000</v>
      </c>
      <c r="E678" s="57">
        <v>0</v>
      </c>
      <c r="F678" s="57">
        <v>0</v>
      </c>
      <c r="G678" s="57">
        <v>0</v>
      </c>
      <c r="H678" s="57">
        <v>0</v>
      </c>
      <c r="I678" s="57">
        <v>0</v>
      </c>
      <c r="J678" s="57">
        <v>0</v>
      </c>
      <c r="K678" s="57">
        <v>0</v>
      </c>
      <c r="L678" s="57">
        <v>0</v>
      </c>
    </row>
    <row r="679" spans="1:12" x14ac:dyDescent="0.25">
      <c r="A679" s="56">
        <v>44926</v>
      </c>
      <c r="B679" s="56" t="s">
        <v>1565</v>
      </c>
      <c r="C679" s="56" t="s">
        <v>1566</v>
      </c>
      <c r="D679" s="57">
        <v>0</v>
      </c>
      <c r="E679" s="57">
        <v>0</v>
      </c>
      <c r="F679" s="57">
        <v>0</v>
      </c>
      <c r="G679" s="57">
        <v>0</v>
      </c>
      <c r="H679" s="57">
        <v>0</v>
      </c>
      <c r="I679" s="57">
        <v>0</v>
      </c>
      <c r="J679" s="57">
        <v>0</v>
      </c>
      <c r="K679" s="57">
        <v>0</v>
      </c>
      <c r="L679" s="57">
        <v>0</v>
      </c>
    </row>
    <row r="680" spans="1:12" x14ac:dyDescent="0.25">
      <c r="A680" s="56">
        <v>44926</v>
      </c>
      <c r="B680" s="56" t="s">
        <v>1567</v>
      </c>
      <c r="C680" s="56" t="s">
        <v>1568</v>
      </c>
      <c r="D680" s="58">
        <v>0</v>
      </c>
      <c r="E680" s="58">
        <v>0</v>
      </c>
      <c r="F680" s="58">
        <v>0</v>
      </c>
      <c r="G680" s="58">
        <v>0</v>
      </c>
      <c r="H680" s="58">
        <v>0</v>
      </c>
      <c r="I680" s="58">
        <v>0</v>
      </c>
      <c r="J680" s="58">
        <v>0</v>
      </c>
      <c r="K680" s="58">
        <v>0</v>
      </c>
      <c r="L680" s="57">
        <v>0</v>
      </c>
    </row>
    <row r="681" spans="1:12" x14ac:dyDescent="0.25">
      <c r="A681" s="56">
        <v>44926</v>
      </c>
      <c r="B681" s="56" t="s">
        <v>1385</v>
      </c>
      <c r="C681" s="56" t="s">
        <v>1386</v>
      </c>
      <c r="D681" s="58">
        <v>0</v>
      </c>
      <c r="E681" s="58">
        <v>0</v>
      </c>
      <c r="F681" s="58">
        <v>0</v>
      </c>
      <c r="G681" s="58">
        <v>0</v>
      </c>
      <c r="H681" s="57">
        <v>0</v>
      </c>
      <c r="I681" s="57">
        <v>0</v>
      </c>
      <c r="J681" s="57">
        <v>0</v>
      </c>
      <c r="K681" s="58">
        <v>0</v>
      </c>
      <c r="L681" s="57">
        <v>0</v>
      </c>
    </row>
    <row r="682" spans="1:12" x14ac:dyDescent="0.25">
      <c r="A682" s="56">
        <v>44926</v>
      </c>
      <c r="B682" s="56" t="s">
        <v>1387</v>
      </c>
      <c r="C682" s="56" t="s">
        <v>1388</v>
      </c>
      <c r="D682" s="58">
        <v>14142.32</v>
      </c>
      <c r="E682" s="58">
        <v>0</v>
      </c>
      <c r="F682" s="58">
        <v>0</v>
      </c>
      <c r="G682" s="57">
        <v>0</v>
      </c>
      <c r="H682" s="57">
        <v>0</v>
      </c>
      <c r="I682" s="57">
        <v>1196</v>
      </c>
      <c r="J682" s="58">
        <v>0</v>
      </c>
      <c r="K682" s="58">
        <v>0</v>
      </c>
      <c r="L682" s="57">
        <v>0</v>
      </c>
    </row>
    <row r="683" spans="1:12" x14ac:dyDescent="0.25">
      <c r="A683" s="56">
        <v>44926</v>
      </c>
      <c r="B683" s="56" t="s">
        <v>1389</v>
      </c>
      <c r="C683" s="56" t="s">
        <v>1390</v>
      </c>
      <c r="D683" s="58">
        <v>3622.44</v>
      </c>
      <c r="E683" s="58">
        <v>0</v>
      </c>
      <c r="F683" s="58">
        <v>0</v>
      </c>
      <c r="G683" s="58">
        <v>0</v>
      </c>
      <c r="H683" s="57">
        <v>0</v>
      </c>
      <c r="I683" s="58">
        <v>0</v>
      </c>
      <c r="J683" s="58">
        <v>0</v>
      </c>
      <c r="K683" s="58">
        <v>0</v>
      </c>
      <c r="L683" s="58">
        <v>0</v>
      </c>
    </row>
    <row r="684" spans="1:12" x14ac:dyDescent="0.25">
      <c r="A684" s="56">
        <v>44926</v>
      </c>
      <c r="B684" s="56" t="s">
        <v>1391</v>
      </c>
      <c r="C684" s="56" t="s">
        <v>1392</v>
      </c>
      <c r="D684" s="58">
        <v>0</v>
      </c>
      <c r="E684" s="58">
        <v>0</v>
      </c>
      <c r="F684" s="57">
        <v>0</v>
      </c>
      <c r="G684" s="58">
        <v>0</v>
      </c>
      <c r="H684" s="57">
        <v>0</v>
      </c>
      <c r="I684" s="58">
        <v>0</v>
      </c>
      <c r="J684" s="58">
        <v>0</v>
      </c>
      <c r="K684" s="58">
        <v>0</v>
      </c>
      <c r="L684" s="57">
        <v>0</v>
      </c>
    </row>
    <row r="685" spans="1:12" x14ac:dyDescent="0.25">
      <c r="A685" s="56">
        <v>44926</v>
      </c>
      <c r="B685" s="56" t="s">
        <v>1393</v>
      </c>
      <c r="C685" s="56" t="s">
        <v>1394</v>
      </c>
      <c r="D685" s="57">
        <v>15455.44</v>
      </c>
      <c r="E685" s="57">
        <v>5091.96</v>
      </c>
      <c r="F685" s="57">
        <v>5424.32</v>
      </c>
      <c r="G685" s="57">
        <v>8424.5400000000009</v>
      </c>
      <c r="H685" s="57">
        <v>14753.94</v>
      </c>
      <c r="I685" s="57">
        <v>26013.360000000001</v>
      </c>
      <c r="J685" s="57">
        <v>12467.2</v>
      </c>
      <c r="K685" s="57">
        <v>13221.28</v>
      </c>
      <c r="L685" s="57">
        <v>4251.04</v>
      </c>
    </row>
    <row r="686" spans="1:12" x14ac:dyDescent="0.25">
      <c r="A686" s="56">
        <v>44926</v>
      </c>
      <c r="B686" s="56" t="s">
        <v>1395</v>
      </c>
      <c r="C686" s="56" t="s">
        <v>1396</v>
      </c>
      <c r="D686" s="57">
        <v>94764.56</v>
      </c>
      <c r="E686" s="58">
        <v>2344.7800000000002</v>
      </c>
      <c r="F686" s="57">
        <v>3290.48</v>
      </c>
      <c r="G686" s="57">
        <v>4447.74</v>
      </c>
      <c r="H686" s="57">
        <v>4929</v>
      </c>
      <c r="I686" s="57">
        <v>0</v>
      </c>
      <c r="J686" s="57">
        <v>3750.32</v>
      </c>
      <c r="K686" s="57">
        <v>1008.4</v>
      </c>
      <c r="L686" s="57">
        <v>7325.52</v>
      </c>
    </row>
    <row r="687" spans="1:12" x14ac:dyDescent="0.25">
      <c r="A687" s="56">
        <v>44926</v>
      </c>
      <c r="B687" s="56" t="s">
        <v>1397</v>
      </c>
      <c r="C687" s="56" t="s">
        <v>1398</v>
      </c>
      <c r="D687" s="57">
        <v>25004.67</v>
      </c>
      <c r="E687" s="57">
        <v>2761.02</v>
      </c>
      <c r="F687" s="57">
        <v>718.59</v>
      </c>
      <c r="G687" s="57">
        <v>2632.41</v>
      </c>
      <c r="H687" s="57">
        <v>2017.83</v>
      </c>
      <c r="I687" s="57">
        <v>65547.850000000006</v>
      </c>
      <c r="J687" s="57">
        <v>2310.33</v>
      </c>
      <c r="K687" s="57">
        <v>1012.13</v>
      </c>
      <c r="L687" s="57">
        <v>1086.6500000000001</v>
      </c>
    </row>
    <row r="688" spans="1:12" x14ac:dyDescent="0.25">
      <c r="A688" s="56">
        <v>44926</v>
      </c>
      <c r="B688" s="56" t="s">
        <v>1399</v>
      </c>
      <c r="C688" s="56" t="s">
        <v>1400</v>
      </c>
      <c r="D688" s="57">
        <v>0</v>
      </c>
      <c r="E688" s="57">
        <v>0</v>
      </c>
      <c r="F688" s="57">
        <v>0</v>
      </c>
      <c r="G688" s="57">
        <v>0</v>
      </c>
      <c r="H688" s="57">
        <v>0</v>
      </c>
      <c r="I688" s="57">
        <v>0</v>
      </c>
      <c r="J688" s="57">
        <v>0</v>
      </c>
      <c r="K688" s="57">
        <v>0</v>
      </c>
      <c r="L688" s="57">
        <v>0</v>
      </c>
    </row>
    <row r="689" spans="1:12" x14ac:dyDescent="0.25">
      <c r="A689" s="56">
        <v>44926</v>
      </c>
      <c r="B689" s="56" t="s">
        <v>1401</v>
      </c>
      <c r="C689" s="56" t="s">
        <v>1402</v>
      </c>
      <c r="D689" s="58">
        <v>0</v>
      </c>
      <c r="E689" s="58">
        <v>0</v>
      </c>
      <c r="F689" s="57">
        <v>0</v>
      </c>
      <c r="G689" s="58">
        <v>0</v>
      </c>
      <c r="H689" s="57">
        <v>0</v>
      </c>
      <c r="I689" s="57">
        <v>0</v>
      </c>
      <c r="J689" s="57">
        <v>0</v>
      </c>
      <c r="K689" s="58">
        <v>0</v>
      </c>
      <c r="L689" s="57">
        <v>0</v>
      </c>
    </row>
    <row r="690" spans="1:12" x14ac:dyDescent="0.25">
      <c r="A690" s="56">
        <v>44926</v>
      </c>
      <c r="B690" s="56" t="s">
        <v>1403</v>
      </c>
      <c r="C690" s="56" t="s">
        <v>1404</v>
      </c>
      <c r="D690" s="58">
        <v>0</v>
      </c>
      <c r="E690" s="58">
        <v>0</v>
      </c>
      <c r="F690" s="57">
        <v>0</v>
      </c>
      <c r="G690" s="57">
        <v>0</v>
      </c>
      <c r="H690" s="57">
        <v>0</v>
      </c>
      <c r="I690" s="58">
        <v>0</v>
      </c>
      <c r="J690" s="58">
        <v>0</v>
      </c>
      <c r="K690" s="58">
        <v>0</v>
      </c>
      <c r="L690" s="57">
        <v>0</v>
      </c>
    </row>
    <row r="691" spans="1:12" x14ac:dyDescent="0.25">
      <c r="A691" s="56">
        <v>44926</v>
      </c>
      <c r="B691" s="56" t="s">
        <v>1405</v>
      </c>
      <c r="C691" s="56" t="s">
        <v>1406</v>
      </c>
      <c r="D691" s="57">
        <v>0</v>
      </c>
      <c r="E691" s="57">
        <v>0</v>
      </c>
      <c r="F691" s="57">
        <v>0</v>
      </c>
      <c r="G691" s="57">
        <v>0</v>
      </c>
      <c r="H691" s="57">
        <v>0</v>
      </c>
      <c r="I691" s="57">
        <v>0</v>
      </c>
      <c r="J691" s="57">
        <v>0</v>
      </c>
      <c r="K691" s="57">
        <v>0</v>
      </c>
      <c r="L691" s="57">
        <v>0</v>
      </c>
    </row>
    <row r="692" spans="1:12" x14ac:dyDescent="0.25">
      <c r="A692" s="56">
        <v>44926</v>
      </c>
      <c r="B692" s="56" t="s">
        <v>1411</v>
      </c>
      <c r="C692" s="56" t="s">
        <v>1412</v>
      </c>
      <c r="D692" s="57">
        <v>0</v>
      </c>
      <c r="E692" s="57">
        <v>0</v>
      </c>
      <c r="F692" s="57">
        <v>0</v>
      </c>
      <c r="G692" s="57">
        <v>0</v>
      </c>
      <c r="H692" s="57">
        <v>0</v>
      </c>
      <c r="I692" s="57">
        <v>0</v>
      </c>
      <c r="J692" s="57">
        <v>0</v>
      </c>
      <c r="K692" s="57">
        <v>0</v>
      </c>
      <c r="L692" s="57">
        <v>0</v>
      </c>
    </row>
    <row r="693" spans="1:12" x14ac:dyDescent="0.25">
      <c r="A693" s="56">
        <v>44926</v>
      </c>
      <c r="B693" s="56" t="s">
        <v>1415</v>
      </c>
      <c r="C693" s="56" t="s">
        <v>1416</v>
      </c>
      <c r="D693" s="57">
        <v>0</v>
      </c>
      <c r="E693" s="57">
        <v>0</v>
      </c>
      <c r="F693" s="57">
        <v>0</v>
      </c>
      <c r="G693" s="57">
        <v>0</v>
      </c>
      <c r="H693" s="57">
        <v>0</v>
      </c>
      <c r="I693" s="57">
        <v>0</v>
      </c>
      <c r="J693" s="57">
        <v>0</v>
      </c>
      <c r="K693" s="57">
        <v>0</v>
      </c>
      <c r="L693" s="57">
        <v>0</v>
      </c>
    </row>
    <row r="694" spans="1:12" x14ac:dyDescent="0.25">
      <c r="A694" s="56">
        <v>44926</v>
      </c>
      <c r="B694" s="56" t="s">
        <v>1419</v>
      </c>
      <c r="C694" s="56" t="s">
        <v>1420</v>
      </c>
      <c r="D694" s="57">
        <v>0</v>
      </c>
      <c r="E694" s="57">
        <v>0</v>
      </c>
      <c r="F694" s="57">
        <v>0</v>
      </c>
      <c r="G694" s="58">
        <v>0</v>
      </c>
      <c r="H694" s="58">
        <v>0</v>
      </c>
      <c r="I694" s="57">
        <v>0</v>
      </c>
      <c r="J694" s="57">
        <v>0</v>
      </c>
      <c r="K694" s="57">
        <v>0</v>
      </c>
      <c r="L694" s="58">
        <v>0</v>
      </c>
    </row>
    <row r="695" spans="1:12" x14ac:dyDescent="0.25">
      <c r="A695" s="56">
        <v>44926</v>
      </c>
      <c r="B695" s="56" t="s">
        <v>1423</v>
      </c>
      <c r="C695" s="56" t="s">
        <v>1424</v>
      </c>
      <c r="D695" s="57">
        <v>0</v>
      </c>
      <c r="E695" s="57">
        <v>0</v>
      </c>
      <c r="F695" s="58">
        <v>0</v>
      </c>
      <c r="G695" s="57">
        <v>0</v>
      </c>
      <c r="H695" s="58">
        <v>0</v>
      </c>
      <c r="I695" s="58">
        <v>0</v>
      </c>
      <c r="J695" s="58">
        <v>0</v>
      </c>
      <c r="K695" s="57">
        <v>0</v>
      </c>
      <c r="L695" s="57">
        <v>0</v>
      </c>
    </row>
    <row r="696" spans="1:12" x14ac:dyDescent="0.25">
      <c r="A696" s="56">
        <v>44926</v>
      </c>
      <c r="B696" s="56" t="s">
        <v>1425</v>
      </c>
      <c r="C696" s="56" t="s">
        <v>1426</v>
      </c>
      <c r="D696" s="57">
        <v>0</v>
      </c>
      <c r="E696" s="57">
        <v>0</v>
      </c>
      <c r="F696" s="57">
        <v>0</v>
      </c>
      <c r="G696" s="57">
        <v>0</v>
      </c>
      <c r="H696" s="57">
        <v>0</v>
      </c>
      <c r="I696" s="57">
        <v>0</v>
      </c>
      <c r="J696" s="57">
        <v>0</v>
      </c>
      <c r="K696" s="57">
        <v>0</v>
      </c>
      <c r="L696" s="57">
        <v>0</v>
      </c>
    </row>
    <row r="697" spans="1:12" x14ac:dyDescent="0.25">
      <c r="A697" s="56">
        <v>44926</v>
      </c>
      <c r="B697" s="56" t="s">
        <v>1427</v>
      </c>
      <c r="C697" s="56" t="s">
        <v>1428</v>
      </c>
      <c r="D697" s="57">
        <v>0</v>
      </c>
      <c r="E697" s="58">
        <v>0</v>
      </c>
      <c r="F697" s="58">
        <v>0</v>
      </c>
      <c r="G697" s="58">
        <v>0</v>
      </c>
      <c r="H697" s="58">
        <v>0</v>
      </c>
      <c r="I697" s="58">
        <v>0</v>
      </c>
      <c r="J697" s="58">
        <v>0</v>
      </c>
      <c r="K697" s="58">
        <v>0</v>
      </c>
      <c r="L697" s="58">
        <v>0</v>
      </c>
    </row>
    <row r="698" spans="1:12" x14ac:dyDescent="0.25">
      <c r="A698" s="56">
        <v>44926</v>
      </c>
      <c r="B698" s="56" t="s">
        <v>1429</v>
      </c>
      <c r="C698" s="56" t="s">
        <v>1430</v>
      </c>
      <c r="D698" s="58">
        <v>0</v>
      </c>
      <c r="E698" s="58">
        <v>0</v>
      </c>
      <c r="F698" s="58">
        <v>0</v>
      </c>
      <c r="G698" s="58">
        <v>0</v>
      </c>
      <c r="H698" s="58">
        <v>0</v>
      </c>
      <c r="I698" s="58">
        <v>0</v>
      </c>
      <c r="J698" s="58">
        <v>0</v>
      </c>
      <c r="K698" s="58">
        <v>0</v>
      </c>
      <c r="L698" s="58">
        <v>0</v>
      </c>
    </row>
    <row r="699" spans="1:12" x14ac:dyDescent="0.25">
      <c r="A699" s="56">
        <v>44926</v>
      </c>
      <c r="B699" s="56" t="s">
        <v>1431</v>
      </c>
      <c r="C699" s="56" t="s">
        <v>1432</v>
      </c>
      <c r="D699" s="58">
        <v>72714.87</v>
      </c>
      <c r="E699" s="58">
        <v>0</v>
      </c>
      <c r="F699" s="58">
        <v>0</v>
      </c>
      <c r="G699" s="58">
        <v>0</v>
      </c>
      <c r="H699" s="58">
        <v>0</v>
      </c>
      <c r="I699" s="58">
        <v>0</v>
      </c>
      <c r="J699" s="58">
        <v>0</v>
      </c>
      <c r="K699" s="58">
        <v>0</v>
      </c>
      <c r="L699" s="58">
        <v>0</v>
      </c>
    </row>
    <row r="700" spans="1:12" x14ac:dyDescent="0.25">
      <c r="A700" s="56">
        <v>44926</v>
      </c>
      <c r="B700" s="56" t="s">
        <v>1433</v>
      </c>
      <c r="C700" s="56" t="s">
        <v>1434</v>
      </c>
      <c r="D700" s="57">
        <v>0</v>
      </c>
      <c r="E700" s="58">
        <v>0</v>
      </c>
      <c r="F700" s="58">
        <v>0</v>
      </c>
      <c r="G700" s="58">
        <v>0</v>
      </c>
      <c r="H700" s="58">
        <v>0</v>
      </c>
      <c r="I700" s="57">
        <v>0</v>
      </c>
      <c r="J700" s="58">
        <v>0</v>
      </c>
      <c r="K700" s="58">
        <v>0</v>
      </c>
      <c r="L700" s="58">
        <v>0</v>
      </c>
    </row>
    <row r="701" spans="1:12" x14ac:dyDescent="0.25">
      <c r="A701" s="56">
        <v>44926</v>
      </c>
      <c r="B701" s="56" t="s">
        <v>1435</v>
      </c>
      <c r="C701" s="56" t="s">
        <v>1436</v>
      </c>
      <c r="D701" s="57">
        <v>3000</v>
      </c>
      <c r="E701" s="58">
        <v>0</v>
      </c>
      <c r="F701" s="58">
        <v>0</v>
      </c>
      <c r="G701" s="58">
        <v>0</v>
      </c>
      <c r="H701" s="58">
        <v>0</v>
      </c>
      <c r="I701" s="58">
        <v>0</v>
      </c>
      <c r="J701" s="58">
        <v>0</v>
      </c>
      <c r="K701" s="58">
        <v>0</v>
      </c>
      <c r="L701" s="58">
        <v>0</v>
      </c>
    </row>
    <row r="702" spans="1:12" x14ac:dyDescent="0.25">
      <c r="A702" s="56">
        <v>44926</v>
      </c>
      <c r="B702" s="56" t="s">
        <v>1437</v>
      </c>
      <c r="C702" s="56" t="s">
        <v>1438</v>
      </c>
      <c r="D702" s="58">
        <v>0</v>
      </c>
      <c r="E702" s="58">
        <v>0</v>
      </c>
      <c r="F702" s="58">
        <v>0</v>
      </c>
      <c r="G702" s="58">
        <v>0</v>
      </c>
      <c r="H702" s="58">
        <v>0</v>
      </c>
      <c r="I702" s="58">
        <v>0</v>
      </c>
      <c r="J702" s="58">
        <v>0</v>
      </c>
      <c r="K702" s="58">
        <v>0</v>
      </c>
      <c r="L702" s="58">
        <v>0</v>
      </c>
    </row>
    <row r="703" spans="1:12" x14ac:dyDescent="0.25">
      <c r="A703" s="56">
        <v>44926</v>
      </c>
      <c r="B703" s="56" t="s">
        <v>1439</v>
      </c>
      <c r="C703" s="56" t="s">
        <v>1440</v>
      </c>
      <c r="D703" s="57">
        <v>3200000</v>
      </c>
      <c r="E703" s="57">
        <v>40000</v>
      </c>
      <c r="F703" s="57">
        <v>80000</v>
      </c>
      <c r="G703" s="57">
        <v>0</v>
      </c>
      <c r="H703" s="57">
        <v>80000</v>
      </c>
      <c r="I703" s="57">
        <v>0</v>
      </c>
      <c r="J703" s="57">
        <v>0</v>
      </c>
      <c r="K703" s="57">
        <v>40000</v>
      </c>
      <c r="L703" s="57">
        <v>40000</v>
      </c>
    </row>
    <row r="704" spans="1:12" x14ac:dyDescent="0.25">
      <c r="A704" s="56">
        <v>44926</v>
      </c>
      <c r="B704" s="56" t="s">
        <v>1441</v>
      </c>
      <c r="C704" s="56" t="s">
        <v>1442</v>
      </c>
      <c r="D704" s="57">
        <v>0</v>
      </c>
      <c r="E704" s="57">
        <v>0</v>
      </c>
      <c r="F704" s="57">
        <v>0</v>
      </c>
      <c r="G704" s="57">
        <v>0</v>
      </c>
      <c r="H704" s="57">
        <v>0</v>
      </c>
      <c r="I704" s="57">
        <v>0</v>
      </c>
      <c r="J704" s="57">
        <v>435000</v>
      </c>
      <c r="K704" s="57">
        <v>0</v>
      </c>
      <c r="L704" s="57">
        <v>0</v>
      </c>
    </row>
    <row r="705" spans="1:12" x14ac:dyDescent="0.25">
      <c r="A705" s="56">
        <v>44926</v>
      </c>
      <c r="B705" s="56" t="s">
        <v>1443</v>
      </c>
      <c r="C705" s="56" t="s">
        <v>1444</v>
      </c>
      <c r="D705" s="57">
        <v>0</v>
      </c>
      <c r="E705" s="57">
        <v>15000</v>
      </c>
      <c r="F705" s="57">
        <v>0</v>
      </c>
      <c r="G705" s="57">
        <v>0</v>
      </c>
      <c r="H705" s="57">
        <v>10000</v>
      </c>
      <c r="I705" s="57">
        <v>0</v>
      </c>
      <c r="J705" s="57">
        <v>9000</v>
      </c>
      <c r="K705" s="57">
        <v>94860</v>
      </c>
      <c r="L705" s="57">
        <v>57155</v>
      </c>
    </row>
    <row r="706" spans="1:12" x14ac:dyDescent="0.25">
      <c r="A706" s="56">
        <v>44926</v>
      </c>
      <c r="B706" s="56" t="s">
        <v>1575</v>
      </c>
      <c r="C706" s="56" t="s">
        <v>1576</v>
      </c>
      <c r="D706" s="58">
        <v>0</v>
      </c>
      <c r="E706" s="58">
        <v>0</v>
      </c>
      <c r="F706" s="58">
        <v>0</v>
      </c>
      <c r="G706" s="58">
        <v>0</v>
      </c>
      <c r="H706" s="58">
        <v>0</v>
      </c>
      <c r="I706" s="58">
        <v>0</v>
      </c>
      <c r="J706" s="58">
        <v>0</v>
      </c>
      <c r="K706" s="58">
        <v>0</v>
      </c>
      <c r="L706" s="58">
        <v>0</v>
      </c>
    </row>
    <row r="707" spans="1:12" x14ac:dyDescent="0.25">
      <c r="A707" s="56">
        <v>44926</v>
      </c>
      <c r="B707" s="56" t="s">
        <v>1445</v>
      </c>
      <c r="C707" s="56" t="s">
        <v>1446</v>
      </c>
      <c r="D707" s="58">
        <v>0</v>
      </c>
      <c r="E707" s="58">
        <v>146964.35999999999</v>
      </c>
      <c r="F707" s="57">
        <v>0</v>
      </c>
      <c r="G707" s="58">
        <v>0</v>
      </c>
      <c r="H707" s="58">
        <v>0</v>
      </c>
      <c r="I707" s="58">
        <v>0</v>
      </c>
      <c r="J707" s="58">
        <v>0</v>
      </c>
      <c r="K707" s="58">
        <v>0</v>
      </c>
      <c r="L707" s="58">
        <v>0</v>
      </c>
    </row>
    <row r="708" spans="1:12" x14ac:dyDescent="0.25">
      <c r="A708" s="56">
        <v>44926</v>
      </c>
      <c r="B708" s="56" t="s">
        <v>1447</v>
      </c>
      <c r="C708" s="56" t="s">
        <v>1448</v>
      </c>
      <c r="D708" s="58">
        <v>0</v>
      </c>
      <c r="E708" s="58">
        <v>0</v>
      </c>
      <c r="F708" s="58">
        <v>0</v>
      </c>
      <c r="G708" s="58">
        <v>0</v>
      </c>
      <c r="H708" s="58">
        <v>0</v>
      </c>
      <c r="I708" s="58">
        <v>0</v>
      </c>
      <c r="J708" s="58">
        <v>0</v>
      </c>
      <c r="K708" s="58">
        <v>0</v>
      </c>
      <c r="L708" s="58">
        <v>0</v>
      </c>
    </row>
    <row r="709" spans="1:12" x14ac:dyDescent="0.25">
      <c r="A709" s="56">
        <v>44926</v>
      </c>
      <c r="B709" s="56" t="s">
        <v>1449</v>
      </c>
      <c r="C709" s="56" t="s">
        <v>1450</v>
      </c>
      <c r="D709" s="58">
        <v>0</v>
      </c>
      <c r="E709" s="58">
        <v>0</v>
      </c>
      <c r="F709" s="58">
        <v>0</v>
      </c>
      <c r="G709" s="58">
        <v>0</v>
      </c>
      <c r="H709" s="58">
        <v>0</v>
      </c>
      <c r="I709" s="58">
        <v>0</v>
      </c>
      <c r="J709" s="58">
        <v>0</v>
      </c>
      <c r="K709" s="58">
        <v>0</v>
      </c>
      <c r="L709" s="58">
        <v>0</v>
      </c>
    </row>
    <row r="710" spans="1:12" x14ac:dyDescent="0.25">
      <c r="A710" s="56">
        <v>44926</v>
      </c>
      <c r="B710" s="56" t="s">
        <v>1457</v>
      </c>
      <c r="C710" s="56" t="s">
        <v>1458</v>
      </c>
      <c r="D710" s="58">
        <v>0</v>
      </c>
      <c r="E710" s="58">
        <v>500000</v>
      </c>
      <c r="F710" s="57">
        <v>0</v>
      </c>
      <c r="G710" s="57">
        <v>1265350</v>
      </c>
      <c r="H710" s="58">
        <v>398500</v>
      </c>
      <c r="I710" s="57">
        <v>1991929.01</v>
      </c>
      <c r="J710" s="57">
        <v>996900</v>
      </c>
      <c r="K710" s="58">
        <v>521200</v>
      </c>
      <c r="L710" s="58">
        <v>0</v>
      </c>
    </row>
    <row r="711" spans="1:12" x14ac:dyDescent="0.25">
      <c r="A711" s="56">
        <v>44926</v>
      </c>
      <c r="B711" s="56" t="s">
        <v>1459</v>
      </c>
      <c r="C711" s="56" t="s">
        <v>1460</v>
      </c>
      <c r="D711" s="58">
        <v>0</v>
      </c>
      <c r="E711" s="58">
        <v>0</v>
      </c>
      <c r="F711" s="58">
        <v>0</v>
      </c>
      <c r="G711" s="58">
        <v>0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topLeftCell="T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1578</v>
      </c>
      <c r="C1" s="63" t="s">
        <v>1604</v>
      </c>
      <c r="D1" s="63"/>
      <c r="E1" s="63"/>
      <c r="F1" s="63"/>
      <c r="G1" s="63"/>
      <c r="H1" s="63"/>
      <c r="I1" s="63"/>
      <c r="J1" s="63"/>
      <c r="K1" s="63"/>
      <c r="L1" s="64" t="s">
        <v>1615</v>
      </c>
      <c r="M1" s="64"/>
      <c r="N1" s="64"/>
      <c r="O1" s="64"/>
      <c r="P1" s="64"/>
      <c r="Q1" s="64"/>
      <c r="R1" s="64"/>
      <c r="S1" s="64"/>
      <c r="T1" s="64"/>
      <c r="W1" s="63" t="s">
        <v>1616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1577</v>
      </c>
      <c r="B2" s="6" t="s">
        <v>1582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1577</v>
      </c>
      <c r="V2" s="21" t="s">
        <v>1579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10" t="s">
        <v>76</v>
      </c>
      <c r="B3" s="11" t="str">
        <f>VLOOKUP($A3,'บัญชี ก.ย 65'!$B$2:$D$741,2,0)</f>
        <v>ลูกหนี้ค่ารักษา UC - IP</v>
      </c>
      <c r="C3" s="12">
        <f>VLOOKUP($A3,'บัญชี ก.ย 65'!$B$2:$BX$741,10,0)</f>
        <v>59663191.859999999</v>
      </c>
      <c r="D3" s="12">
        <f>VLOOKUP($A3,'บัญชี ก.ย 65'!$B$2:$BX$741,61,0)</f>
        <v>12535329.24</v>
      </c>
      <c r="E3" s="12">
        <f>VLOOKUP($A3,'บัญชี ก.ย 65'!$B$2:$BX$741,62,0)</f>
        <v>4307317.83</v>
      </c>
      <c r="F3" s="12">
        <f>VLOOKUP($A3,'บัญชี ก.ย 65'!$B$2:$BX$741,63,0)</f>
        <v>5206236.5</v>
      </c>
      <c r="G3" s="12">
        <f>VLOOKUP($A3,'บัญชี ก.ย 65'!$B$2:$BX$741,64,0)</f>
        <v>5547514.6600000001</v>
      </c>
      <c r="H3" s="12">
        <f>VLOOKUP($A3,'บัญชี ก.ย 65'!$B$2:$BX$741,65,0)</f>
        <v>105230340.23</v>
      </c>
      <c r="I3" s="12">
        <f>VLOOKUP($A3,'บัญชี ก.ย 65'!$B$2:$BX$741,68,0)</f>
        <v>9568073.5</v>
      </c>
      <c r="J3" s="12">
        <f>VLOOKUP($A3,'บัญชี ก.ย 65'!$B$2:$BX$741,73,0)</f>
        <v>9661.3700000000008</v>
      </c>
      <c r="K3" s="12">
        <f>VLOOKUP($A3,'บัญชี ก.ย 65'!$B$2:$BX$741,74,0)</f>
        <v>12862006.9</v>
      </c>
      <c r="L3" s="12">
        <f>VLOOKUP($A3,'บัญชี ธ.ค 65'!$B$2:$L$711,3,0)</f>
        <v>87516358.239999995</v>
      </c>
      <c r="M3" s="12">
        <f>VLOOKUP($A3,'บัญชี ธ.ค 65'!$B$2:$L$711,4,0)</f>
        <v>12841858.060000001</v>
      </c>
      <c r="N3" s="12">
        <f>VLOOKUP($A3,'บัญชี ธ.ค 65'!$B$2:$L$711,5,0)</f>
        <v>6858392.3600000003</v>
      </c>
      <c r="O3" s="12">
        <f>VLOOKUP($A3,'บัญชี ธ.ค 65'!$B$2:$L$711,6,0)</f>
        <v>6188530.75</v>
      </c>
      <c r="P3" s="12">
        <f>VLOOKUP($A3,'บัญชี ธ.ค 65'!$B$2:$L$711,7,0)</f>
        <v>6344583.1699999999</v>
      </c>
      <c r="Q3" s="12">
        <f>VLOOKUP($A3,'บัญชี ธ.ค 65'!$B$2:$L$711,8,0)</f>
        <v>109453558.31</v>
      </c>
      <c r="R3" s="12">
        <f>VLOOKUP($A3,'บัญชี ธ.ค 65'!$B$2:$L$711,9,0)</f>
        <v>6070473.25</v>
      </c>
      <c r="S3" s="12">
        <f>VLOOKUP($A3,'บัญชี ธ.ค 65'!$B$2:$L$711,10,0)</f>
        <v>9661.3700000000008</v>
      </c>
      <c r="T3" s="12">
        <f>VLOOKUP($A3,'บัญชี ธ.ค 65'!$B$2:$L$711,11,0)</f>
        <v>8271135.8499999996</v>
      </c>
      <c r="U3" s="23" t="s">
        <v>749</v>
      </c>
      <c r="V3" s="11" t="str">
        <f>VLOOKUP($U3,'บัญชี ก.ย 65'!$B$2:$D$741,2,0)</f>
        <v>รายได้ค่ารักษา UC-IP</v>
      </c>
      <c r="W3" s="12">
        <f>VLOOKUP($U3,'บัญชี ธ.ค 65'!$B$2:$L$711,3,0)</f>
        <v>168826270.50999999</v>
      </c>
      <c r="X3" s="12">
        <f>VLOOKUP($U3,'บัญชี ธ.ค 65'!$B$2:$L$711,4,0)</f>
        <v>2722030.98</v>
      </c>
      <c r="Y3" s="12">
        <f>VLOOKUP($U3,'บัญชี ธ.ค 65'!$B$2:$L$711,5,0)</f>
        <v>3750198</v>
      </c>
      <c r="Z3" s="12">
        <f>VLOOKUP($U3,'บัญชี ธ.ค 65'!$B$2:$L$711,6,0)</f>
        <v>9240083.75</v>
      </c>
      <c r="AA3" s="12">
        <f>VLOOKUP($U3,'บัญชี ธ.ค 65'!$B$2:$L$711,7,0)</f>
        <v>8568071.1600000001</v>
      </c>
      <c r="AB3" s="12">
        <f>VLOOKUP($U3,'บัญชี ธ.ค 65'!$B$2:$L$711,8,0)</f>
        <v>48020453.869999997</v>
      </c>
      <c r="AC3" s="12">
        <f>VLOOKUP($U3,'บัญชี ธ.ค 65'!$B$2:$L$711,9,0)</f>
        <v>3170500.67</v>
      </c>
      <c r="AD3" s="12">
        <f>VLOOKUP($U3,'บัญชี ธ.ค 65'!$B$2:$L$711,10,0)</f>
        <v>1521517</v>
      </c>
      <c r="AE3" s="12">
        <f>VLOOKUP($U3,'บัญชี ธ.ค 65'!$B$2:$L$711,11,0)</f>
        <v>3042368.75</v>
      </c>
    </row>
    <row r="4" spans="1:31" x14ac:dyDescent="0.6">
      <c r="A4" s="10" t="s">
        <v>78</v>
      </c>
      <c r="B4" s="11" t="str">
        <f>VLOOKUP($A4,'บัญชี ก.ย 65'!$B$2:$D$741,2,0)</f>
        <v>ลูกหนี้ค่ารักษา UC - OP นอก CUP (ในจังหวัดสังกัด สธ.)</v>
      </c>
      <c r="C4" s="12">
        <f>VLOOKUP($A4,'บัญชี ก.ย 65'!$B$2:$BX$741,10,0)</f>
        <v>5887026</v>
      </c>
      <c r="D4" s="12">
        <f>VLOOKUP($A4,'บัญชี ก.ย 65'!$B$2:$BX$741,61,0)</f>
        <v>472814.08000000002</v>
      </c>
      <c r="E4" s="12">
        <f>VLOOKUP($A4,'บัญชี ก.ย 65'!$B$2:$BX$741,62,0)</f>
        <v>324066</v>
      </c>
      <c r="F4" s="12">
        <f>VLOOKUP($A4,'บัญชี ก.ย 65'!$B$2:$BX$741,63,0)</f>
        <v>357917.25</v>
      </c>
      <c r="G4" s="12">
        <f>VLOOKUP($A4,'บัญชี ก.ย 65'!$B$2:$BX$741,64,0)</f>
        <v>115402</v>
      </c>
      <c r="H4" s="12">
        <f>VLOOKUP($A4,'บัญชี ก.ย 65'!$B$2:$BX$741,65,0)</f>
        <v>19992918.309999999</v>
      </c>
      <c r="I4" s="12">
        <f>VLOOKUP($A4,'บัญชี ก.ย 65'!$B$2:$BX$741,68,0)</f>
        <v>414364</v>
      </c>
      <c r="J4" s="12">
        <f>VLOOKUP($A4,'บัญชี ก.ย 65'!$B$2:$BX$741,73,0)</f>
        <v>54655.6</v>
      </c>
      <c r="K4" s="12">
        <f>VLOOKUP($A4,'บัญชี ก.ย 65'!$B$2:$BX$741,74,0)</f>
        <v>43439.25</v>
      </c>
      <c r="L4" s="12">
        <f>VLOOKUP($A4,'บัญชี ธ.ค 65'!$B$2:$L$711,3,0)</f>
        <v>6720515</v>
      </c>
      <c r="M4" s="12">
        <f>VLOOKUP($A4,'บัญชี ธ.ค 65'!$B$2:$L$711,4,0)</f>
        <v>564848.07999999996</v>
      </c>
      <c r="N4" s="12">
        <f>VLOOKUP($A4,'บัญชี ธ.ค 65'!$B$2:$L$711,5,0)</f>
        <v>348019</v>
      </c>
      <c r="O4" s="12">
        <f>VLOOKUP($A4,'บัญชี ธ.ค 65'!$B$2:$L$711,6,0)</f>
        <v>445664.25</v>
      </c>
      <c r="P4" s="12">
        <f>VLOOKUP($A4,'บัญชี ธ.ค 65'!$B$2:$L$711,7,0)</f>
        <v>100767</v>
      </c>
      <c r="Q4" s="12">
        <f>VLOOKUP($A4,'บัญชี ธ.ค 65'!$B$2:$L$711,8,0)</f>
        <v>22201135.710000001</v>
      </c>
      <c r="R4" s="12">
        <f>VLOOKUP($A4,'บัญชี ธ.ค 65'!$B$2:$L$711,9,0)</f>
        <v>491375</v>
      </c>
      <c r="S4" s="12">
        <f>VLOOKUP($A4,'บัญชี ธ.ค 65'!$B$2:$L$711,10,0)</f>
        <v>88393.1</v>
      </c>
      <c r="T4" s="12">
        <f>VLOOKUP($A4,'บัญชี ธ.ค 65'!$B$2:$L$711,11,0)</f>
        <v>79067</v>
      </c>
      <c r="U4" s="23" t="s">
        <v>751</v>
      </c>
      <c r="V4" s="11" t="str">
        <f>VLOOKUP($U4,'บัญชี ก.ย 65'!$B$2:$D$741,2,0)</f>
        <v>รายได้ค่ารักษา UC - OP นอก CUP ในจังหวัด</v>
      </c>
      <c r="W4" s="12">
        <f>VLOOKUP($U4,'บัญชี ธ.ค 65'!$B$2:$L$711,3,0)</f>
        <v>25200685</v>
      </c>
      <c r="X4" s="12">
        <f>VLOOKUP($U4,'บัญชี ธ.ค 65'!$B$2:$L$711,4,0)</f>
        <v>269535</v>
      </c>
      <c r="Y4" s="12">
        <f>VLOOKUP($U4,'บัญชี ธ.ค 65'!$B$2:$L$711,5,0)</f>
        <v>40312</v>
      </c>
      <c r="Z4" s="12">
        <f>VLOOKUP($U4,'บัญชี ธ.ค 65'!$B$2:$L$711,6,0)</f>
        <v>756155.5</v>
      </c>
      <c r="AA4" s="12">
        <f>VLOOKUP($U4,'บัญชี ธ.ค 65'!$B$2:$L$711,7,0)</f>
        <v>303262</v>
      </c>
      <c r="AB4" s="12">
        <f>VLOOKUP($U4,'บัญชี ธ.ค 65'!$B$2:$L$711,8,0)</f>
        <v>5437267.5599999996</v>
      </c>
      <c r="AC4" s="12">
        <f>VLOOKUP($U4,'บัญชี ธ.ค 65'!$B$2:$L$711,9,0)</f>
        <v>275208</v>
      </c>
      <c r="AD4" s="12">
        <f>VLOOKUP($U4,'บัญชี ธ.ค 65'!$B$2:$L$711,10,0)</f>
        <v>76029.5</v>
      </c>
      <c r="AE4" s="12">
        <f>VLOOKUP($U4,'บัญชี ธ.ค 65'!$B$2:$L$711,11,0)</f>
        <v>74613</v>
      </c>
    </row>
    <row r="5" spans="1:31" x14ac:dyDescent="0.6">
      <c r="A5" s="10" t="s">
        <v>80</v>
      </c>
      <c r="B5" s="11" t="str">
        <f>VLOOKUP($A5,'บัญชี ก.ย 65'!$B$2:$D$741,2,0)</f>
        <v>ลูกหนี้ค่ารักษา UC - OP นอก CUP (ต่างจังหวัดสังกัด สธ.)</v>
      </c>
      <c r="C5" s="12">
        <f>VLOOKUP($A5,'บัญชี ก.ย 65'!$B$2:$BX$741,10,0)</f>
        <v>1802392</v>
      </c>
      <c r="D5" s="12">
        <f>VLOOKUP($A5,'บัญชี ก.ย 65'!$B$2:$BX$741,61,0)</f>
        <v>0</v>
      </c>
      <c r="E5" s="12">
        <f>VLOOKUP($A5,'บัญชี ก.ย 65'!$B$2:$BX$741,62,0)</f>
        <v>0</v>
      </c>
      <c r="F5" s="12">
        <f>VLOOKUP($A5,'บัญชี ก.ย 65'!$B$2:$BX$741,63,0)</f>
        <v>0</v>
      </c>
      <c r="G5" s="12">
        <f>VLOOKUP($A5,'บัญชี ก.ย 65'!$B$2:$BX$741,64,0)</f>
        <v>0</v>
      </c>
      <c r="H5" s="12">
        <f>VLOOKUP($A5,'บัญชี ก.ย 65'!$B$2:$BX$741,65,0)</f>
        <v>0</v>
      </c>
      <c r="I5" s="12">
        <f>VLOOKUP($A5,'บัญชี ก.ย 65'!$B$2:$BX$741,68,0)</f>
        <v>41651</v>
      </c>
      <c r="J5" s="12">
        <f>VLOOKUP($A5,'บัญชี ก.ย 65'!$B$2:$BX$741,73,0)</f>
        <v>1872.5</v>
      </c>
      <c r="K5" s="12">
        <f>VLOOKUP($A5,'บัญชี ก.ย 65'!$B$2:$BX$741,74,0)</f>
        <v>0</v>
      </c>
      <c r="L5" s="12">
        <f>VLOOKUP($A5,'บัญชี ธ.ค 65'!$B$2:$L$711,3,0)</f>
        <v>1327376</v>
      </c>
      <c r="M5" s="12">
        <f>VLOOKUP($A5,'บัญชี ธ.ค 65'!$B$2:$L$711,4,0)</f>
        <v>0</v>
      </c>
      <c r="N5" s="12">
        <f>VLOOKUP($A5,'บัญชี ธ.ค 65'!$B$2:$L$711,5,0)</f>
        <v>0</v>
      </c>
      <c r="O5" s="12">
        <f>VLOOKUP($A5,'บัญชี ธ.ค 65'!$B$2:$L$711,6,0)</f>
        <v>0</v>
      </c>
      <c r="P5" s="12">
        <f>VLOOKUP($A5,'บัญชี ธ.ค 65'!$B$2:$L$711,7,0)</f>
        <v>0</v>
      </c>
      <c r="Q5" s="12">
        <f>VLOOKUP($A5,'บัญชี ธ.ค 65'!$B$2:$L$711,8,0)</f>
        <v>0</v>
      </c>
      <c r="R5" s="12">
        <f>VLOOKUP($A5,'บัญชี ธ.ค 65'!$B$2:$L$711,9,0)</f>
        <v>41651</v>
      </c>
      <c r="S5" s="12">
        <f>VLOOKUP($A5,'บัญชี ธ.ค 65'!$B$2:$L$711,10,0)</f>
        <v>1872.5</v>
      </c>
      <c r="T5" s="12">
        <f>VLOOKUP($A5,'บัญชี ธ.ค 65'!$B$2:$L$711,11,0)</f>
        <v>0</v>
      </c>
      <c r="U5" s="23" t="s">
        <v>753</v>
      </c>
      <c r="V5" s="11" t="str">
        <f>VLOOKUP($U5,'บัญชี ก.ย 65'!$B$2:$D$741,2,0)</f>
        <v>รายได้ค่ารักษา UC-OP  นอก CUP ต่างจังหวัด</v>
      </c>
      <c r="W5" s="12">
        <f>VLOOKUP($U5,'บัญชี ธ.ค 65'!$B$2:$L$711,3,0)</f>
        <v>0</v>
      </c>
      <c r="X5" s="12">
        <f>VLOOKUP($U5,'บัญชี ธ.ค 65'!$B$2:$L$711,4,0)</f>
        <v>0</v>
      </c>
      <c r="Y5" s="12">
        <f>VLOOKUP($U5,'บัญชี ธ.ค 65'!$B$2:$L$711,5,0)</f>
        <v>0</v>
      </c>
      <c r="Z5" s="12">
        <f>VLOOKUP($U5,'บัญชี ธ.ค 65'!$B$2:$L$711,6,0)</f>
        <v>0</v>
      </c>
      <c r="AA5" s="12">
        <f>VLOOKUP($U5,'บัญชี ธ.ค 65'!$B$2:$L$711,7,0)</f>
        <v>0</v>
      </c>
      <c r="AB5" s="12">
        <f>VLOOKUP($U5,'บัญชี ธ.ค 65'!$B$2:$L$711,8,0)</f>
        <v>0</v>
      </c>
      <c r="AC5" s="12">
        <f>VLOOKUP($U5,'บัญชี ธ.ค 65'!$B$2:$L$711,9,0)</f>
        <v>0</v>
      </c>
      <c r="AD5" s="12">
        <f>VLOOKUP($U5,'บัญชี ธ.ค 65'!$B$2:$L$711,10,0)</f>
        <v>0</v>
      </c>
      <c r="AE5" s="12">
        <f>VLOOKUP($U5,'บัญชี ธ.ค 65'!$B$2:$L$711,11,0)</f>
        <v>0</v>
      </c>
    </row>
    <row r="6" spans="1:31" x14ac:dyDescent="0.6">
      <c r="A6" s="10" t="s">
        <v>84</v>
      </c>
      <c r="B6" s="11" t="str">
        <f>VLOOKUP($A6,'บัญชี ก.ย 65'!$B$2:$D$741,2,0)</f>
        <v>ลูกหนี้ค่ารักษา UC - OP บริการเฉพาะ (CR)</v>
      </c>
      <c r="C6" s="12">
        <f>VLOOKUP($A6,'บัญชี ก.ย 65'!$B$2:$BX$741,10,0)</f>
        <v>7172290.5999999996</v>
      </c>
      <c r="D6" s="12">
        <f>VLOOKUP($A6,'บัญชี ก.ย 65'!$B$2:$BX$741,61,0)</f>
        <v>0</v>
      </c>
      <c r="E6" s="12">
        <f>VLOOKUP($A6,'บัญชี ก.ย 65'!$B$2:$BX$741,62,0)</f>
        <v>762136.72</v>
      </c>
      <c r="F6" s="12">
        <f>VLOOKUP($A6,'บัญชี ก.ย 65'!$B$2:$BX$741,63,0)</f>
        <v>2208790.25</v>
      </c>
      <c r="G6" s="12">
        <f>VLOOKUP($A6,'บัญชี ก.ย 65'!$B$2:$BX$741,64,0)</f>
        <v>1128348.8</v>
      </c>
      <c r="H6" s="12">
        <f>VLOOKUP($A6,'บัญชี ก.ย 65'!$B$2:$BX$741,65,0)</f>
        <v>26051800.579999998</v>
      </c>
      <c r="I6" s="12">
        <f>VLOOKUP($A6,'บัญชี ก.ย 65'!$B$2:$BX$741,68,0)</f>
        <v>2381371.15</v>
      </c>
      <c r="J6" s="12">
        <f>VLOOKUP($A6,'บัญชี ก.ย 65'!$B$2:$BX$741,73,0)</f>
        <v>217624.5</v>
      </c>
      <c r="K6" s="12">
        <f>VLOOKUP($A6,'บัญชี ก.ย 65'!$B$2:$BX$741,74,0)</f>
        <v>530814.47</v>
      </c>
      <c r="L6" s="12">
        <f>VLOOKUP($A6,'บัญชี ธ.ค 65'!$B$2:$L$711,3,0)</f>
        <v>6023100.5</v>
      </c>
      <c r="M6" s="12">
        <f>VLOOKUP($A6,'บัญชี ธ.ค 65'!$B$2:$L$711,4,0)</f>
        <v>24601</v>
      </c>
      <c r="N6" s="12">
        <f>VLOOKUP($A6,'บัญชี ธ.ค 65'!$B$2:$L$711,5,0)</f>
        <v>886240.97</v>
      </c>
      <c r="O6" s="12">
        <f>VLOOKUP($A6,'บัญชี ธ.ค 65'!$B$2:$L$711,6,0)</f>
        <v>994625.25</v>
      </c>
      <c r="P6" s="12">
        <f>VLOOKUP($A6,'บัญชี ธ.ค 65'!$B$2:$L$711,7,0)</f>
        <v>1029385.6</v>
      </c>
      <c r="Q6" s="12">
        <f>VLOOKUP($A6,'บัญชี ธ.ค 65'!$B$2:$L$711,8,0)</f>
        <v>28093468.07</v>
      </c>
      <c r="R6" s="12">
        <f>VLOOKUP($A6,'บัญชี ธ.ค 65'!$B$2:$L$711,9,0)</f>
        <v>619296.94999999995</v>
      </c>
      <c r="S6" s="12">
        <f>VLOOKUP($A6,'บัญชี ธ.ค 65'!$B$2:$L$711,10,0)</f>
        <v>81227.75</v>
      </c>
      <c r="T6" s="12">
        <f>VLOOKUP($A6,'บัญชี ธ.ค 65'!$B$2:$L$711,11,0)</f>
        <v>581415.22</v>
      </c>
      <c r="U6" s="23" t="s">
        <v>755</v>
      </c>
      <c r="V6" s="11" t="str">
        <f>VLOOKUP($U6,'บัญชี ก.ย 65'!$B$2:$D$741,2,0)</f>
        <v>รายได้ค่ารักษา UC-OP นอกสังกัด สป.</v>
      </c>
      <c r="W6" s="12">
        <f>VLOOKUP($U6,'บัญชี ธ.ค 65'!$B$2:$L$711,3,0)</f>
        <v>54080</v>
      </c>
      <c r="X6" s="12">
        <f>VLOOKUP($U6,'บัญชี ธ.ค 65'!$B$2:$L$711,4,0)</f>
        <v>882</v>
      </c>
      <c r="Y6" s="12">
        <f>VLOOKUP($U6,'บัญชี ธ.ค 65'!$B$2:$L$711,5,0)</f>
        <v>12739</v>
      </c>
      <c r="Z6" s="12">
        <f>VLOOKUP($U6,'บัญชี ธ.ค 65'!$B$2:$L$711,6,0)</f>
        <v>0</v>
      </c>
      <c r="AA6" s="12">
        <f>VLOOKUP($U6,'บัญชี ธ.ค 65'!$B$2:$L$711,7,0)</f>
        <v>5947</v>
      </c>
      <c r="AB6" s="12">
        <f>VLOOKUP($U6,'บัญชี ธ.ค 65'!$B$2:$L$711,8,0)</f>
        <v>89412.99</v>
      </c>
      <c r="AC6" s="12">
        <f>VLOOKUP($U6,'บัญชี ธ.ค 65'!$B$2:$L$711,9,0)</f>
        <v>2221</v>
      </c>
      <c r="AD6" s="12">
        <f>VLOOKUP($U6,'บัญชี ธ.ค 65'!$B$2:$L$711,10,0)</f>
        <v>0</v>
      </c>
      <c r="AE6" s="12">
        <f>VLOOKUP($U6,'บัญชี ธ.ค 65'!$B$2:$L$711,11,0)</f>
        <v>1763</v>
      </c>
    </row>
    <row r="7" spans="1:31" s="19" customFormat="1" ht="42" x14ac:dyDescent="0.25">
      <c r="A7" s="10" t="s">
        <v>86</v>
      </c>
      <c r="B7" s="20" t="str">
        <f>VLOOKUP($A7,'บัญชี ก.ย 65'!$B$2:$D$741,2,0)</f>
        <v>ลูกหนี้ค่ารักษา UC - IP  บริการเฉพาะ (CR)</v>
      </c>
      <c r="C7" s="18">
        <f>VLOOKUP($A7,'บัญชี ก.ย 65'!$B$2:$BX$741,10,0)</f>
        <v>1881359.91</v>
      </c>
      <c r="D7" s="18">
        <f>VLOOKUP($A7,'บัญชี ก.ย 65'!$B$2:$BX$741,61,0)</f>
        <v>4024024.13</v>
      </c>
      <c r="E7" s="18">
        <f>VLOOKUP($A7,'บัญชี ก.ย 65'!$B$2:$BX$741,62,0)</f>
        <v>4243512.5999999996</v>
      </c>
      <c r="F7" s="18">
        <f>VLOOKUP($A7,'บัญชี ก.ย 65'!$B$2:$BX$741,63,0)</f>
        <v>215299.75</v>
      </c>
      <c r="G7" s="18">
        <f>VLOOKUP($A7,'บัญชี ก.ย 65'!$B$2:$BX$741,64,0)</f>
        <v>373787.47</v>
      </c>
      <c r="H7" s="18">
        <f>VLOOKUP($A7,'บัญชี ก.ย 65'!$B$2:$BX$741,65,0)</f>
        <v>25396393.57</v>
      </c>
      <c r="I7" s="18">
        <f>VLOOKUP($A7,'บัญชี ก.ย 65'!$B$2:$BX$741,68,0)</f>
        <v>1517433</v>
      </c>
      <c r="J7" s="18">
        <f>VLOOKUP($A7,'บัญชี ก.ย 65'!$B$2:$BX$741,73,0)</f>
        <v>97231.74</v>
      </c>
      <c r="K7" s="18">
        <f>VLOOKUP($A7,'บัญชี ก.ย 65'!$B$2:$BX$741,74,0)</f>
        <v>4360425.43</v>
      </c>
      <c r="L7" s="18">
        <f>VLOOKUP($A7,'บัญชี ธ.ค 65'!$B$2:$L$711,3,0)</f>
        <v>947979</v>
      </c>
      <c r="M7" s="18">
        <f>VLOOKUP($A7,'บัญชี ธ.ค 65'!$B$2:$L$711,4,0)</f>
        <v>3978635.37</v>
      </c>
      <c r="N7" s="18">
        <f>VLOOKUP($A7,'บัญชี ธ.ค 65'!$B$2:$L$711,5,0)</f>
        <v>4424754.5999999996</v>
      </c>
      <c r="O7" s="18">
        <f>VLOOKUP($A7,'บัญชี ธ.ค 65'!$B$2:$L$711,6,0)</f>
        <v>386077.5</v>
      </c>
      <c r="P7" s="18">
        <f>VLOOKUP($A7,'บัญชี ธ.ค 65'!$B$2:$L$711,7,0)</f>
        <v>513460</v>
      </c>
      <c r="Q7" s="18">
        <f>VLOOKUP($A7,'บัญชี ธ.ค 65'!$B$2:$L$711,8,0)</f>
        <v>22485031.170000002</v>
      </c>
      <c r="R7" s="18">
        <f>VLOOKUP($A7,'บัญชี ธ.ค 65'!$B$2:$L$711,9,0)</f>
        <v>1251730.79</v>
      </c>
      <c r="S7" s="18">
        <f>VLOOKUP($A7,'บัญชี ธ.ค 65'!$B$2:$L$711,10,0)</f>
        <v>153522.74</v>
      </c>
      <c r="T7" s="18">
        <f>VLOOKUP($A7,'บัญชี ธ.ค 65'!$B$2:$L$711,11,0)</f>
        <v>2033194.02</v>
      </c>
      <c r="U7" s="23" t="s">
        <v>773</v>
      </c>
      <c r="V7" s="11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2">
        <f>VLOOKUP($U7,'บัญชี ธ.ค 65'!$B$2:$L$711,3,0)</f>
        <v>-72088578.420000002</v>
      </c>
      <c r="X7" s="12">
        <f>VLOOKUP($U7,'บัญชี ธ.ค 65'!$B$2:$L$711,4,0)</f>
        <v>-538274.34</v>
      </c>
      <c r="Y7" s="12">
        <f>VLOOKUP($U7,'บัญชี ธ.ค 65'!$B$2:$L$711,5,0)</f>
        <v>0</v>
      </c>
      <c r="Z7" s="12">
        <f>VLOOKUP($U7,'บัญชี ธ.ค 65'!$B$2:$L$711,6,0)</f>
        <v>-2694190.38</v>
      </c>
      <c r="AA7" s="12">
        <f>VLOOKUP($U7,'บัญชี ธ.ค 65'!$B$2:$L$711,7,0)</f>
        <v>-1369081.58</v>
      </c>
      <c r="AB7" s="12">
        <f>VLOOKUP($U7,'บัญชี ธ.ค 65'!$B$2:$L$711,8,0)</f>
        <v>-16514811.119999999</v>
      </c>
      <c r="AC7" s="12">
        <f>VLOOKUP($U7,'บัญชี ธ.ค 65'!$B$2:$L$711,9,0)</f>
        <v>-811864.89</v>
      </c>
      <c r="AD7" s="12">
        <f>VLOOKUP($U7,'บัญชี ธ.ค 65'!$B$2:$L$711,10,0)</f>
        <v>0</v>
      </c>
      <c r="AE7" s="12">
        <f>VLOOKUP($U7,'บัญชี ธ.ค 65'!$B$2:$L$711,11,0)</f>
        <v>0</v>
      </c>
    </row>
    <row r="8" spans="1:31" ht="42" x14ac:dyDescent="0.6">
      <c r="A8" s="13" t="s">
        <v>88</v>
      </c>
      <c r="B8" s="11" t="str">
        <f>VLOOKUP($A8,'บัญชี ก.ย 65'!$B$2:$D$741,2,0)</f>
        <v>ลูกหนี้ค่ารักษา OP - Refer</v>
      </c>
      <c r="C8" s="12">
        <f>VLOOKUP($A8,'บัญชี ก.ย 65'!$B$2:$BX$741,10,0)</f>
        <v>9398</v>
      </c>
      <c r="D8" s="12">
        <f>VLOOKUP($A8,'บัญชี ก.ย 65'!$B$2:$BX$741,61,0)</f>
        <v>0</v>
      </c>
      <c r="E8" s="12">
        <f>VLOOKUP($A8,'บัญชี ก.ย 65'!$B$2:$BX$741,62,0)</f>
        <v>0</v>
      </c>
      <c r="F8" s="12">
        <f>VLOOKUP($A8,'บัญชี ก.ย 65'!$B$2:$BX$741,63,0)</f>
        <v>0</v>
      </c>
      <c r="G8" s="12">
        <f>VLOOKUP($A8,'บัญชี ก.ย 65'!$B$2:$BX$741,64,0)</f>
        <v>0</v>
      </c>
      <c r="H8" s="12">
        <f>VLOOKUP($A8,'บัญชี ก.ย 65'!$B$2:$BX$741,65,0)</f>
        <v>0</v>
      </c>
      <c r="I8" s="12">
        <f>VLOOKUP($A8,'บัญชี ก.ย 65'!$B$2:$BX$741,68,0)</f>
        <v>0</v>
      </c>
      <c r="J8" s="12">
        <f>VLOOKUP($A8,'บัญชี ก.ย 65'!$B$2:$BX$741,73,0)</f>
        <v>0</v>
      </c>
      <c r="K8" s="12">
        <f>VLOOKUP($A8,'บัญชี ก.ย 65'!$B$2:$BX$741,74,0)</f>
        <v>0</v>
      </c>
      <c r="L8" s="12">
        <f>VLOOKUP($A8,'บัญชี ธ.ค 65'!$B$2:$L$711,3,0)</f>
        <v>5974</v>
      </c>
      <c r="M8" s="12">
        <f>VLOOKUP($A8,'บัญชี ธ.ค 65'!$B$2:$L$711,4,0)</f>
        <v>0</v>
      </c>
      <c r="N8" s="12">
        <f>VLOOKUP($A8,'บัญชี ธ.ค 65'!$B$2:$L$711,5,0)</f>
        <v>0</v>
      </c>
      <c r="O8" s="12">
        <f>VLOOKUP($A8,'บัญชี ธ.ค 65'!$B$2:$L$711,6,0)</f>
        <v>0</v>
      </c>
      <c r="P8" s="12">
        <f>VLOOKUP($A8,'บัญชี ธ.ค 65'!$B$2:$L$711,7,0)</f>
        <v>0</v>
      </c>
      <c r="Q8" s="12">
        <f>VLOOKUP($A8,'บัญชี ธ.ค 65'!$B$2:$L$711,8,0)</f>
        <v>0</v>
      </c>
      <c r="R8" s="12">
        <f>VLOOKUP($A8,'บัญชี ธ.ค 65'!$B$2:$L$711,9,0)</f>
        <v>0</v>
      </c>
      <c r="S8" s="12">
        <f>VLOOKUP($A8,'บัญชี ธ.ค 65'!$B$2:$L$711,10,0)</f>
        <v>0</v>
      </c>
      <c r="T8" s="12">
        <f>VLOOKUP($A8,'บัญชี ธ.ค 65'!$B$2:$L$711,11,0)</f>
        <v>0</v>
      </c>
      <c r="U8" s="23" t="s">
        <v>775</v>
      </c>
      <c r="V8" s="11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2">
        <f>VLOOKUP($U8,'บัญชี ธ.ค 65'!$B$2:$L$711,3,0)</f>
        <v>2215227.86</v>
      </c>
      <c r="X8" s="12">
        <f>VLOOKUP($U8,'บัญชี ธ.ค 65'!$B$2:$L$711,4,0)</f>
        <v>-235477.98</v>
      </c>
      <c r="Y8" s="12">
        <f>VLOOKUP($U8,'บัญชี ธ.ค 65'!$B$2:$L$711,5,0)</f>
        <v>3854</v>
      </c>
      <c r="Z8" s="12">
        <f>VLOOKUP($U8,'บัญชี ธ.ค 65'!$B$2:$L$711,6,0)</f>
        <v>1285764.3</v>
      </c>
      <c r="AA8" s="12">
        <f>VLOOKUP($U8,'บัญชี ธ.ค 65'!$B$2:$L$711,7,0)</f>
        <v>2020793.88</v>
      </c>
      <c r="AB8" s="12">
        <f>VLOOKUP($U8,'บัญชี ธ.ค 65'!$B$2:$L$711,8,0)</f>
        <v>0</v>
      </c>
      <c r="AC8" s="12">
        <f>VLOOKUP($U8,'บัญชี ธ.ค 65'!$B$2:$L$711,9,0)</f>
        <v>0</v>
      </c>
      <c r="AD8" s="12">
        <f>VLOOKUP($U8,'บัญชี ธ.ค 65'!$B$2:$L$711,10,0)</f>
        <v>240214.45</v>
      </c>
      <c r="AE8" s="12">
        <f>VLOOKUP($U8,'บัญชี ธ.ค 65'!$B$2:$L$711,11,0)</f>
        <v>0</v>
      </c>
    </row>
    <row r="9" spans="1:31" s="8" customFormat="1" ht="42" x14ac:dyDescent="0.6">
      <c r="A9" s="10" t="s">
        <v>154</v>
      </c>
      <c r="B9" s="20" t="str">
        <f>VLOOKUP($A9,'บัญชี ก.ย 65'!$B$2:$D$741,2,0)</f>
        <v>ลูกหนี้ค่ารักษา UC - OP นอกสังกัด สธ.</v>
      </c>
      <c r="C9" s="18">
        <f>VLOOKUP($A9,'บัญชี ก.ย 65'!$B$2:$BX$741,10,0)</f>
        <v>9101</v>
      </c>
      <c r="D9" s="18">
        <f>VLOOKUP($A9,'บัญชี ก.ย 65'!$B$2:$BX$741,61,0)</f>
        <v>31862</v>
      </c>
      <c r="E9" s="18">
        <f>VLOOKUP($A9,'บัญชี ก.ย 65'!$B$2:$BX$741,62,0)</f>
        <v>47766</v>
      </c>
      <c r="F9" s="18">
        <f>VLOOKUP($A9,'บัญชี ก.ย 65'!$B$2:$BX$741,63,0)</f>
        <v>0</v>
      </c>
      <c r="G9" s="18">
        <f>VLOOKUP($A9,'บัญชี ก.ย 65'!$B$2:$BX$741,64,0)</f>
        <v>9245</v>
      </c>
      <c r="H9" s="18">
        <f>VLOOKUP($A9,'บัญชี ก.ย 65'!$B$2:$BX$741,65,0)</f>
        <v>412960.85</v>
      </c>
      <c r="I9" s="18">
        <f>VLOOKUP($A9,'บัญชี ก.ย 65'!$B$2:$BX$741,68,0)</f>
        <v>12734</v>
      </c>
      <c r="J9" s="18">
        <f>VLOOKUP($A9,'บัญชี ก.ย 65'!$B$2:$BX$741,73,0)</f>
        <v>0</v>
      </c>
      <c r="K9" s="18">
        <f>VLOOKUP($A9,'บัญชี ก.ย 65'!$B$2:$BX$741,74,0)</f>
        <v>4604</v>
      </c>
      <c r="L9" s="18">
        <f>VLOOKUP($A9,'บัญชี ธ.ค 65'!$B$2:$L$711,3,0)</f>
        <v>26541</v>
      </c>
      <c r="M9" s="18">
        <f>VLOOKUP($A9,'บัญชี ธ.ค 65'!$B$2:$L$711,4,0)</f>
        <v>31901</v>
      </c>
      <c r="N9" s="18">
        <f>VLOOKUP($A9,'บัญชี ธ.ค 65'!$B$2:$L$711,5,0)</f>
        <v>52880</v>
      </c>
      <c r="O9" s="18">
        <f>VLOOKUP($A9,'บัญชี ธ.ค 65'!$B$2:$L$711,6,0)</f>
        <v>0</v>
      </c>
      <c r="P9" s="18">
        <f>VLOOKUP($A9,'บัญชี ธ.ค 65'!$B$2:$L$711,7,0)</f>
        <v>6877</v>
      </c>
      <c r="Q9" s="18">
        <f>VLOOKUP($A9,'บัญชี ธ.ค 65'!$B$2:$L$711,8,0)</f>
        <v>495878.84</v>
      </c>
      <c r="R9" s="18">
        <f>VLOOKUP($A9,'บัญชี ธ.ค 65'!$B$2:$L$711,9,0)</f>
        <v>13899</v>
      </c>
      <c r="S9" s="18">
        <f>VLOOKUP($A9,'บัญชี ธ.ค 65'!$B$2:$L$711,10,0)</f>
        <v>0</v>
      </c>
      <c r="T9" s="18">
        <f>VLOOKUP($A9,'บัญชี ธ.ค 65'!$B$2:$L$711,11,0)</f>
        <v>3667</v>
      </c>
      <c r="U9" s="23" t="s">
        <v>777</v>
      </c>
      <c r="V9" s="17" t="str">
        <f>VLOOKUP($U9,'บัญชี ก.ย 65'!$B$2:$D$741,2,0)</f>
        <v>ส่วนต่างค่ารักษาที่สูงกว่าข้อตกลงในการตามจ่าย UC OP</v>
      </c>
      <c r="W9" s="18">
        <f>VLOOKUP($U9,'บัญชี ธ.ค 65'!$B$2:$L$711,3,0)</f>
        <v>-17546438.199999999</v>
      </c>
      <c r="X9" s="18">
        <f>VLOOKUP($U9,'บัญชี ธ.ค 65'!$B$2:$L$711,4,0)</f>
        <v>-56118</v>
      </c>
      <c r="Y9" s="18">
        <f>VLOOKUP($U9,'บัญชี ธ.ค 65'!$B$2:$L$711,5,0)</f>
        <v>0</v>
      </c>
      <c r="Z9" s="18">
        <f>VLOOKUP($U9,'บัญชี ธ.ค 65'!$B$2:$L$711,6,0)</f>
        <v>-320144</v>
      </c>
      <c r="AA9" s="18">
        <f>VLOOKUP($U9,'บัญชี ธ.ค 65'!$B$2:$L$711,7,0)</f>
        <v>-186722</v>
      </c>
      <c r="AB9" s="18">
        <f>VLOOKUP($U9,'บัญชี ธ.ค 65'!$B$2:$L$711,8,0)</f>
        <v>-1642284.77</v>
      </c>
      <c r="AC9" s="18">
        <f>VLOOKUP($U9,'บัญชี ธ.ค 65'!$B$2:$L$711,9,0)</f>
        <v>0</v>
      </c>
      <c r="AD9" s="18">
        <f>VLOOKUP($U9,'บัญชี ธ.ค 65'!$B$2:$L$711,10,0)</f>
        <v>0</v>
      </c>
      <c r="AE9" s="18">
        <f>VLOOKUP($U9,'บัญชี ธ.ค 65'!$B$2:$L$711,11,0)</f>
        <v>-890</v>
      </c>
    </row>
    <row r="10" spans="1:31" ht="42" x14ac:dyDescent="0.6">
      <c r="U10" s="23" t="s">
        <v>779</v>
      </c>
      <c r="V10" s="11" t="str">
        <f>VLOOKUP($U10,'บัญชี ก.ย 65'!$B$2:$D$741,2,0)</f>
        <v>ส่วนต่างค่ารักษาที่ต่ำกว่าข้อตกลงในการตามจ่าย UC OP</v>
      </c>
      <c r="W10" s="12">
        <f>VLOOKUP($U10,'บัญชี ธ.ค 65'!$B$2:$L$711,3,0)</f>
        <v>0</v>
      </c>
      <c r="X10" s="12">
        <f>VLOOKUP($U10,'บัญชี ธ.ค 65'!$B$2:$L$711,4,0)</f>
        <v>96508.1</v>
      </c>
      <c r="Y10" s="12">
        <f>VLOOKUP($U10,'บัญชี ธ.ค 65'!$B$2:$L$711,5,0)</f>
        <v>1806882.1</v>
      </c>
      <c r="Z10" s="12">
        <f>VLOOKUP($U10,'บัญชี ธ.ค 65'!$B$2:$L$711,6,0)</f>
        <v>2672</v>
      </c>
      <c r="AA10" s="12">
        <f>VLOOKUP($U10,'บัญชี ธ.ค 65'!$B$2:$L$711,7,0)</f>
        <v>3192522.9</v>
      </c>
      <c r="AB10" s="12">
        <f>VLOOKUP($U10,'บัญชี ธ.ค 65'!$B$2:$L$711,8,0)</f>
        <v>1370335.5</v>
      </c>
      <c r="AC10" s="12">
        <f>VLOOKUP($U10,'บัญชี ธ.ค 65'!$B$2:$L$711,9,0)</f>
        <v>106909.36</v>
      </c>
      <c r="AD10" s="12">
        <f>VLOOKUP($U10,'บัญชี ธ.ค 65'!$B$2:$L$711,10,0)</f>
        <v>79824.5</v>
      </c>
      <c r="AE10" s="12">
        <f>VLOOKUP($U10,'บัญชี ธ.ค 65'!$B$2:$L$711,11,0)</f>
        <v>0</v>
      </c>
    </row>
    <row r="11" spans="1:31" x14ac:dyDescent="0.6">
      <c r="B11" s="7" t="str">
        <f>IF(ISERROR(VLOOKUP($Y11,#REF!,2+U$3,FALSE)),"",VLOOKUP($Y11,#REF!,2+U$3,FALSE))</f>
        <v/>
      </c>
      <c r="U11" s="23" t="s">
        <v>787</v>
      </c>
      <c r="V11" s="11" t="str">
        <f>VLOOKUP($U11,'บัญชี ก.ย 65'!$B$2:$D$741,2,0)</f>
        <v>รายได้ค่ารักษา UC- OP บริการกรณีเฉพาะ (CR)</v>
      </c>
      <c r="W11" s="12">
        <f>VLOOKUP($U11,'บัญชี ธ.ค 65'!$B$2:$L$711,3,0)</f>
        <v>13424087.560000001</v>
      </c>
      <c r="X11" s="12">
        <f>VLOOKUP($U11,'บัญชี ธ.ค 65'!$B$2:$L$711,4,0)</f>
        <v>56796.75</v>
      </c>
      <c r="Y11" s="12">
        <f>VLOOKUP($U11,'บัญชี ธ.ค 65'!$B$2:$L$711,5,0)</f>
        <v>146889</v>
      </c>
      <c r="Z11" s="12">
        <f>VLOOKUP($U11,'บัญชี ธ.ค 65'!$B$2:$L$711,6,0)</f>
        <v>470641.75</v>
      </c>
      <c r="AA11" s="12">
        <f>VLOOKUP($U11,'บัญชี ธ.ค 65'!$B$2:$L$711,7,0)</f>
        <v>577221.15</v>
      </c>
      <c r="AB11" s="12">
        <f>VLOOKUP($U11,'บัญชี ธ.ค 65'!$B$2:$L$711,8,0)</f>
        <v>4469284</v>
      </c>
      <c r="AC11" s="12">
        <f>VLOOKUP($U11,'บัญชี ธ.ค 65'!$B$2:$L$711,9,0)</f>
        <v>447519.84</v>
      </c>
      <c r="AD11" s="12">
        <f>VLOOKUP($U11,'บัญชี ธ.ค 65'!$B$2:$L$711,10,0)</f>
        <v>123339</v>
      </c>
      <c r="AE11" s="12">
        <f>VLOOKUP($U11,'บัญชี ธ.ค 65'!$B$2:$L$711,11,0)</f>
        <v>155905.25</v>
      </c>
    </row>
    <row r="12" spans="1:31" x14ac:dyDescent="0.6">
      <c r="U12" s="23" t="s">
        <v>789</v>
      </c>
      <c r="V12" s="11" t="str">
        <f>VLOOKUP($U12,'บัญชี ก.ย 65'!$B$2:$D$741,2,0)</f>
        <v>รายได้ค่ารักษา UC - IP  บริการกรณีเฉพาะ (CR)</v>
      </c>
      <c r="W12" s="12">
        <f>VLOOKUP($U12,'บัญชี ธ.ค 65'!$B$2:$L$711,3,0)</f>
        <v>5731588.8799999999</v>
      </c>
      <c r="X12" s="12">
        <f>VLOOKUP($U12,'บัญชี ธ.ค 65'!$B$2:$L$711,4,0)</f>
        <v>138868.04</v>
      </c>
      <c r="Y12" s="12">
        <f>VLOOKUP($U12,'บัญชี ธ.ค 65'!$B$2:$L$711,5,0)</f>
        <v>206866</v>
      </c>
      <c r="Z12" s="12">
        <f>VLOOKUP($U12,'บัญชี ธ.ค 65'!$B$2:$L$711,6,0)</f>
        <v>405696.25</v>
      </c>
      <c r="AA12" s="12">
        <f>VLOOKUP($U12,'บัญชี ธ.ค 65'!$B$2:$L$711,7,0)</f>
        <v>513553.52</v>
      </c>
      <c r="AB12" s="12">
        <f>VLOOKUP($U12,'บัญชี ธ.ค 65'!$B$2:$L$711,8,0)</f>
        <v>52153.66</v>
      </c>
      <c r="AC12" s="12">
        <f>VLOOKUP($U12,'บัญชี ธ.ค 65'!$B$2:$L$711,9,0)</f>
        <v>147394.35</v>
      </c>
      <c r="AD12" s="12">
        <f>VLOOKUP($U12,'บัญชี ธ.ค 65'!$B$2:$L$711,10,0)</f>
        <v>76660</v>
      </c>
      <c r="AE12" s="12">
        <f>VLOOKUP($U12,'บัญชี ธ.ค 65'!$B$2:$L$711,11,0)</f>
        <v>62213</v>
      </c>
    </row>
    <row r="13" spans="1:31" ht="42" x14ac:dyDescent="0.6">
      <c r="B13" s="7" t="s">
        <v>1580</v>
      </c>
      <c r="U13" s="23" t="s">
        <v>791</v>
      </c>
      <c r="V13" s="11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2">
        <f>VLOOKUP($U13,'บัญชี ธ.ค 65'!$B$2:$L$711,3,0)</f>
        <v>0</v>
      </c>
      <c r="X13" s="12">
        <f>VLOOKUP($U13,'บัญชี ธ.ค 65'!$B$2:$L$711,4,0)</f>
        <v>-36530.92</v>
      </c>
      <c r="Y13" s="12">
        <f>VLOOKUP($U13,'บัญชี ธ.ค 65'!$B$2:$L$711,5,0)</f>
        <v>0</v>
      </c>
      <c r="Z13" s="12">
        <f>VLOOKUP($U13,'บัญชี ธ.ค 65'!$B$2:$L$711,6,0)</f>
        <v>-88426.03</v>
      </c>
      <c r="AA13" s="12">
        <f>VLOOKUP($U13,'บัญชี ธ.ค 65'!$B$2:$L$711,7,0)</f>
        <v>-27612.06</v>
      </c>
      <c r="AB13" s="12">
        <f>VLOOKUP($U13,'บัญชี ธ.ค 65'!$B$2:$L$711,8,0)</f>
        <v>0</v>
      </c>
      <c r="AC13" s="12">
        <f>VLOOKUP($U13,'บัญชี ธ.ค 65'!$B$2:$L$711,9,0)</f>
        <v>-95746.67</v>
      </c>
      <c r="AD13" s="12">
        <f>VLOOKUP($U13,'บัญชี ธ.ค 65'!$B$2:$L$711,10,0)</f>
        <v>0</v>
      </c>
      <c r="AE13" s="12">
        <f>VLOOKUP($U13,'บัญชี ธ.ค 65'!$B$2:$L$711,11,0)</f>
        <v>0</v>
      </c>
    </row>
    <row r="14" spans="1:31" ht="42" x14ac:dyDescent="0.6">
      <c r="U14" s="23" t="s">
        <v>793</v>
      </c>
      <c r="V14" s="11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2">
        <f>VLOOKUP($U14,'บัญชี ธ.ค 65'!$B$2:$L$711,3,0)</f>
        <v>0</v>
      </c>
      <c r="X14" s="12">
        <f>VLOOKUP($U14,'บัญชี ธ.ค 65'!$B$2:$L$711,4,0)</f>
        <v>-4966.54</v>
      </c>
      <c r="Y14" s="12">
        <f>VLOOKUP($U14,'บัญชี ธ.ค 65'!$B$2:$L$711,5,0)</f>
        <v>0</v>
      </c>
      <c r="Z14" s="12">
        <f>VLOOKUP($U14,'บัญชี ธ.ค 65'!$B$2:$L$711,6,0)</f>
        <v>40143.06</v>
      </c>
      <c r="AA14" s="12">
        <f>VLOOKUP($U14,'บัญชี ธ.ค 65'!$B$2:$L$711,7,0)</f>
        <v>3139.33</v>
      </c>
      <c r="AB14" s="12">
        <f>VLOOKUP($U14,'บัญชี ธ.ค 65'!$B$2:$L$711,8,0)</f>
        <v>0</v>
      </c>
      <c r="AC14" s="12">
        <f>VLOOKUP($U14,'บัญชี ธ.ค 65'!$B$2:$L$711,9,0)</f>
        <v>0</v>
      </c>
      <c r="AD14" s="12">
        <f>VLOOKUP($U14,'บัญชี ธ.ค 65'!$B$2:$L$711,10,0)</f>
        <v>0</v>
      </c>
      <c r="AE14" s="12">
        <f>VLOOKUP($U14,'บัญชี ธ.ค 65'!$B$2:$L$711,11,0)</f>
        <v>0</v>
      </c>
    </row>
    <row r="15" spans="1:31" ht="42" x14ac:dyDescent="0.6">
      <c r="U15" s="24" t="s">
        <v>801</v>
      </c>
      <c r="V15" s="11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2">
        <f>VLOOKUP($U15,'บัญชี ธ.ค 65'!$B$2:$L$711,3,0)</f>
        <v>0</v>
      </c>
      <c r="X15" s="12">
        <f>VLOOKUP($U15,'บัญชี ธ.ค 65'!$B$2:$L$711,4,0)</f>
        <v>0</v>
      </c>
      <c r="Y15" s="12">
        <f>VLOOKUP($U15,'บัญชี ธ.ค 65'!$B$2:$L$711,5,0)</f>
        <v>0</v>
      </c>
      <c r="Z15" s="12">
        <f>VLOOKUP($U15,'บัญชี ธ.ค 65'!$B$2:$L$711,6,0)</f>
        <v>-2824.5</v>
      </c>
      <c r="AA15" s="12">
        <f>VLOOKUP($U15,'บัญชี ธ.ค 65'!$B$2:$L$711,7,0)</f>
        <v>-12810</v>
      </c>
      <c r="AB15" s="12">
        <f>VLOOKUP($U15,'บัญชี ธ.ค 65'!$B$2:$L$711,8,0)</f>
        <v>0</v>
      </c>
      <c r="AC15" s="12">
        <f>VLOOKUP($U15,'บัญชี ธ.ค 65'!$B$2:$L$711,9,0)</f>
        <v>0</v>
      </c>
      <c r="AD15" s="12">
        <f>VLOOKUP($U15,'บัญชี ธ.ค 65'!$B$2:$L$711,10,0)</f>
        <v>0</v>
      </c>
      <c r="AE15" s="12">
        <f>VLOOKUP($U15,'บัญชี ธ.ค 65'!$B$2:$L$711,11,0)</f>
        <v>0</v>
      </c>
    </row>
    <row r="16" spans="1:31" ht="42" x14ac:dyDescent="0.6">
      <c r="U16" s="24" t="s">
        <v>803</v>
      </c>
      <c r="V16" s="11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2">
        <f>VLOOKUP($U16,'บัญชี ธ.ค 65'!$B$2:$L$711,3,0)</f>
        <v>0</v>
      </c>
      <c r="X16" s="12">
        <f>VLOOKUP($U16,'บัญชี ธ.ค 65'!$B$2:$L$711,4,0)</f>
        <v>0</v>
      </c>
      <c r="Y16" s="12">
        <f>VLOOKUP($U16,'บัญชี ธ.ค 65'!$B$2:$L$711,5,0)</f>
        <v>0</v>
      </c>
      <c r="Z16" s="12">
        <f>VLOOKUP($U16,'บัญชี ธ.ค 65'!$B$2:$L$711,6,0)</f>
        <v>1877</v>
      </c>
      <c r="AA16" s="12">
        <f>VLOOKUP($U16,'บัญชี ธ.ค 65'!$B$2:$L$711,7,0)</f>
        <v>0</v>
      </c>
      <c r="AB16" s="12">
        <f>VLOOKUP($U16,'บัญชี ธ.ค 65'!$B$2:$L$711,8,0)</f>
        <v>294867.67</v>
      </c>
      <c r="AC16" s="12">
        <f>VLOOKUP($U16,'บัญชี ธ.ค 65'!$B$2:$L$711,9,0)</f>
        <v>0</v>
      </c>
      <c r="AD16" s="12">
        <f>VLOOKUP($U16,'บัญชี ธ.ค 65'!$B$2:$L$711,10,0)</f>
        <v>0</v>
      </c>
      <c r="AE16" s="12">
        <f>VLOOKUP($U16,'บัญชี ธ.ค 65'!$B$2:$L$711,11,0)</f>
        <v>0</v>
      </c>
    </row>
    <row r="17" spans="1:31" x14ac:dyDescent="0.6">
      <c r="U17" s="26" t="s">
        <v>805</v>
      </c>
      <c r="V17" s="11" t="str">
        <f>VLOOKUP($U17,'บัญชี ก.ย 65'!$B$2:$D$741,2,0)</f>
        <v>รายได้ค่ารักษา OP Refer</v>
      </c>
      <c r="W17" s="12">
        <f>VLOOKUP($U17,'บัญชี ธ.ค 65'!$B$2:$L$711,3,0)</f>
        <v>2446</v>
      </c>
      <c r="X17" s="12">
        <f>VLOOKUP($U17,'บัญชี ธ.ค 65'!$B$2:$L$711,4,0)</f>
        <v>0</v>
      </c>
      <c r="Y17" s="12">
        <f>VLOOKUP($U17,'บัญชี ธ.ค 65'!$B$2:$L$711,5,0)</f>
        <v>0</v>
      </c>
      <c r="Z17" s="12">
        <f>VLOOKUP($U17,'บัญชี ธ.ค 65'!$B$2:$L$711,6,0)</f>
        <v>0</v>
      </c>
      <c r="AA17" s="12">
        <f>VLOOKUP($U17,'บัญชี ธ.ค 65'!$B$2:$L$711,7,0)</f>
        <v>0</v>
      </c>
      <c r="AB17" s="12">
        <f>VLOOKUP($U17,'บัญชี ธ.ค 65'!$B$2:$L$711,8,0)</f>
        <v>0</v>
      </c>
      <c r="AC17" s="12">
        <f>VLOOKUP($U17,'บัญชี ธ.ค 65'!$B$2:$L$711,9,0)</f>
        <v>0</v>
      </c>
      <c r="AD17" s="12">
        <f>VLOOKUP($U17,'บัญชี ธ.ค 65'!$B$2:$L$711,10,0)</f>
        <v>0</v>
      </c>
      <c r="AE17" s="12">
        <f>VLOOKUP($U17,'บัญชี ธ.ค 65'!$B$2:$L$711,11,0)</f>
        <v>0</v>
      </c>
    </row>
    <row r="18" spans="1:31" s="32" customFormat="1" ht="24.6" x14ac:dyDescent="0.25">
      <c r="A18" s="27" t="s">
        <v>1581</v>
      </c>
      <c r="B18" s="28" t="s">
        <v>1583</v>
      </c>
      <c r="C18" s="29">
        <f>SUM(C3:C17)</f>
        <v>76424759.36999999</v>
      </c>
      <c r="D18" s="29">
        <f t="shared" ref="D18:E18" si="0">SUM(D3:D17)</f>
        <v>17064029.449999999</v>
      </c>
      <c r="E18" s="29">
        <f t="shared" si="0"/>
        <v>9684799.1499999985</v>
      </c>
      <c r="F18" s="29">
        <f t="shared" ref="F18" si="1">SUM(F3:F17)</f>
        <v>7988243.75</v>
      </c>
      <c r="G18" s="29">
        <f t="shared" ref="G18" si="2">SUM(G3:G17)</f>
        <v>7174297.9299999997</v>
      </c>
      <c r="H18" s="29">
        <f t="shared" ref="H18" si="3">SUM(H3:H17)</f>
        <v>177084413.53999999</v>
      </c>
      <c r="I18" s="30">
        <f t="shared" ref="I18" si="4">SUM(I3:I17)</f>
        <v>13935626.65</v>
      </c>
      <c r="J18" s="30">
        <f t="shared" ref="J18" si="5">SUM(J3:J17)</f>
        <v>381045.70999999996</v>
      </c>
      <c r="K18" s="30">
        <f t="shared" ref="K18" si="6">SUM(K3:K17)</f>
        <v>17801290.050000001</v>
      </c>
      <c r="L18" s="30">
        <f t="shared" ref="L18" si="7">SUM(L3:L17)</f>
        <v>102567843.73999999</v>
      </c>
      <c r="M18" s="30">
        <f t="shared" ref="M18" si="8">SUM(M3:M17)</f>
        <v>17441843.510000002</v>
      </c>
      <c r="N18" s="30">
        <f t="shared" ref="N18" si="9">SUM(N3:N17)</f>
        <v>12570286.93</v>
      </c>
      <c r="O18" s="30">
        <f t="shared" ref="O18" si="10">SUM(O3:O17)</f>
        <v>8014897.75</v>
      </c>
      <c r="P18" s="30">
        <f t="shared" ref="P18" si="11">SUM(P3:P17)</f>
        <v>7995072.7699999996</v>
      </c>
      <c r="Q18" s="30">
        <f t="shared" ref="Q18" si="12">SUM(Q3:Q17)</f>
        <v>182729072.09999999</v>
      </c>
      <c r="R18" s="30">
        <f t="shared" ref="R18" si="13">SUM(R3:R17)</f>
        <v>8488425.9900000002</v>
      </c>
      <c r="S18" s="30">
        <f t="shared" ref="S18" si="14">SUM(S3:S17)</f>
        <v>334677.45999999996</v>
      </c>
      <c r="T18" s="30">
        <f t="shared" ref="T18" si="15">SUM(T3:T17)</f>
        <v>10968479.09</v>
      </c>
      <c r="U18" s="31"/>
      <c r="V18" s="28"/>
      <c r="W18" s="29">
        <f>SUM(W3:W17)</f>
        <v>125819369.18999998</v>
      </c>
      <c r="X18" s="29">
        <f t="shared" ref="X18" si="16">SUM(X3:X17)</f>
        <v>2413253.0900000003</v>
      </c>
      <c r="Y18" s="29">
        <f t="shared" ref="Y18" si="17">SUM(Y3:Y17)</f>
        <v>5967740.0999999996</v>
      </c>
      <c r="Z18" s="29">
        <f t="shared" ref="Z18" si="18">SUM(Z3:Z17)</f>
        <v>9097448.7000000011</v>
      </c>
      <c r="AA18" s="29">
        <f t="shared" ref="AA18" si="19">SUM(AA3:AA17)</f>
        <v>13588285.300000001</v>
      </c>
      <c r="AB18" s="29">
        <f t="shared" ref="AB18" si="20">SUM(AB3:AB17)</f>
        <v>41576679.359999999</v>
      </c>
      <c r="AC18" s="30">
        <f t="shared" ref="AC18" si="21">SUM(AC3:AC17)</f>
        <v>3242141.6599999997</v>
      </c>
      <c r="AD18" s="30">
        <f t="shared" ref="AD18" si="22">SUM(AD3:AD17)</f>
        <v>2117584.4500000002</v>
      </c>
      <c r="AE18" s="30">
        <f t="shared" ref="AE18" si="23">SUM(AE3:AE17)</f>
        <v>3335973</v>
      </c>
    </row>
    <row r="19" spans="1:31" x14ac:dyDescent="0.6">
      <c r="B19" s="7" t="s">
        <v>1584</v>
      </c>
    </row>
    <row r="20" spans="1:31" x14ac:dyDescent="0.6">
      <c r="B20" s="7" t="s">
        <v>1585</v>
      </c>
    </row>
    <row r="21" spans="1:31" x14ac:dyDescent="0.6">
      <c r="B21" s="7" t="s">
        <v>1586</v>
      </c>
    </row>
    <row r="22" spans="1:31" x14ac:dyDescent="0.6">
      <c r="B22" s="7" t="s">
        <v>1587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tabSelected="1"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1597</v>
      </c>
      <c r="C1" s="63" t="s">
        <v>1604</v>
      </c>
      <c r="D1" s="63"/>
      <c r="E1" s="63"/>
      <c r="F1" s="63"/>
      <c r="G1" s="63"/>
      <c r="H1" s="63"/>
      <c r="I1" s="63"/>
      <c r="J1" s="63"/>
      <c r="K1" s="63"/>
      <c r="L1" s="64" t="s">
        <v>1615</v>
      </c>
      <c r="M1" s="64"/>
      <c r="N1" s="64"/>
      <c r="O1" s="64"/>
      <c r="P1" s="64"/>
      <c r="Q1" s="64"/>
      <c r="R1" s="64"/>
      <c r="S1" s="64"/>
      <c r="T1" s="64"/>
      <c r="W1" s="63" t="s">
        <v>1616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1596</v>
      </c>
      <c r="B2" s="6" t="s">
        <v>1582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1596</v>
      </c>
      <c r="V2" s="21" t="s">
        <v>1598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66</v>
      </c>
      <c r="B3" s="11" t="str">
        <f>VLOOKUP($A3,'บัญชี ก.ย 65'!$B$2:$D$741,2,0)</f>
        <v>ลูกหนี้ค่าตรวจสุขภาพหน่วยงานภาครัฐ</v>
      </c>
      <c r="C3" s="12">
        <f>VLOOKUP($A3,'บัญชี ก.ย 65'!$B$2:$BX$741,10,0)</f>
        <v>734875</v>
      </c>
      <c r="D3" s="12">
        <f>VLOOKUP($A3,'บัญชี ก.ย 65'!$B$2:$BX$741,61,0)</f>
        <v>173995.5</v>
      </c>
      <c r="E3" s="12">
        <f>VLOOKUP($A3,'บัญชี ก.ย 65'!$B$2:$BX$741,62,0)</f>
        <v>99220</v>
      </c>
      <c r="F3" s="12">
        <f>VLOOKUP($A3,'บัญชี ก.ย 65'!$B$2:$BX$741,63,0)</f>
        <v>151380</v>
      </c>
      <c r="G3" s="12">
        <f>VLOOKUP($A3,'บัญชี ก.ย 65'!$B$2:$BX$741,64,0)</f>
        <v>52150</v>
      </c>
      <c r="H3" s="12">
        <f>VLOOKUP($A3,'บัญชี ก.ย 65'!$B$2:$BX$741,65,0)</f>
        <v>113340</v>
      </c>
      <c r="I3" s="12">
        <f>VLOOKUP($A3,'บัญชี ก.ย 65'!$B$2:$BX$741,68,0)</f>
        <v>0</v>
      </c>
      <c r="J3" s="12">
        <f>VLOOKUP($A3,'บัญชี ก.ย 65'!$B$2:$BX$741,73,0)</f>
        <v>87590</v>
      </c>
      <c r="K3" s="12">
        <f>VLOOKUP($A3,'บัญชี ก.ย 65'!$B$2:$BX$741,74,0)</f>
        <v>0</v>
      </c>
      <c r="L3" s="12">
        <f>VLOOKUP($A3,'บัญชี ธ.ค 65'!$B$2:$L$711,3,0)</f>
        <v>361119</v>
      </c>
      <c r="M3" s="12">
        <f>VLOOKUP($A3,'บัญชี ธ.ค 65'!$B$2:$L$711,4,0)</f>
        <v>161245.5</v>
      </c>
      <c r="N3" s="12">
        <f>VLOOKUP($A3,'บัญชี ธ.ค 65'!$B$2:$L$711,5,0)</f>
        <v>93125</v>
      </c>
      <c r="O3" s="12">
        <f>VLOOKUP($A3,'บัญชี ธ.ค 65'!$B$2:$L$711,6,0)</f>
        <v>153860</v>
      </c>
      <c r="P3" s="12">
        <f>VLOOKUP($A3,'บัญชี ธ.ค 65'!$B$2:$L$711,7,0)</f>
        <v>62870</v>
      </c>
      <c r="Q3" s="12">
        <f>VLOOKUP($A3,'บัญชี ธ.ค 65'!$B$2:$L$711,8,0)</f>
        <v>120725</v>
      </c>
      <c r="R3" s="12">
        <f>VLOOKUP($A3,'บัญชี ธ.ค 65'!$B$2:$L$711,9,0)</f>
        <v>0</v>
      </c>
      <c r="S3" s="12">
        <f>VLOOKUP($A3,'บัญชี ธ.ค 65'!$B$2:$L$711,10,0)</f>
        <v>82910</v>
      </c>
      <c r="T3" s="12">
        <f>VLOOKUP($A3,'บัญชี ธ.ค 65'!$B$2:$L$711,11,0)</f>
        <v>0</v>
      </c>
      <c r="U3" s="33" t="s">
        <v>697</v>
      </c>
      <c r="V3" s="11" t="str">
        <f>VLOOKUP($U3,'บัญชี ก.ย 65'!$B$2:$D$741,2,0)</f>
        <v>รายได้ค่าตรวจสุขภาพ-หน่วยงานภาครัฐ</v>
      </c>
      <c r="W3" s="12">
        <f>VLOOKUP($U3,'บัญชี ธ.ค 65'!$B$2:$L$711,3,0)</f>
        <v>234422</v>
      </c>
      <c r="X3" s="12">
        <f>VLOOKUP($U3,'บัญชี ธ.ค 65'!$B$2:$L$711,4,0)</f>
        <v>0</v>
      </c>
      <c r="Y3" s="12">
        <f>VLOOKUP($U3,'บัญชี ธ.ค 65'!$B$2:$L$711,5,0)</f>
        <v>0</v>
      </c>
      <c r="Z3" s="12">
        <f>VLOOKUP($U3,'บัญชี ธ.ค 65'!$B$2:$L$711,6,0)</f>
        <v>17590</v>
      </c>
      <c r="AA3" s="12">
        <f>VLOOKUP($U3,'บัญชี ธ.ค 65'!$B$2:$L$711,7,0)</f>
        <v>124060</v>
      </c>
      <c r="AB3" s="12">
        <f>VLOOKUP($U3,'บัญชี ธ.ค 65'!$B$2:$L$711,8,0)</f>
        <v>7385</v>
      </c>
      <c r="AC3" s="12">
        <f>VLOOKUP($U3,'บัญชี ธ.ค 65'!$B$2:$L$711,9,0)</f>
        <v>0</v>
      </c>
      <c r="AD3" s="12">
        <f>VLOOKUP($U3,'บัญชี ธ.ค 65'!$B$2:$L$711,10,0)</f>
        <v>0</v>
      </c>
      <c r="AE3" s="12">
        <f>VLOOKUP($U3,'บัญชี ธ.ค 65'!$B$2:$L$711,11,0)</f>
        <v>0</v>
      </c>
    </row>
    <row r="4" spans="1:31" x14ac:dyDescent="0.6">
      <c r="A4" s="33" t="s">
        <v>110</v>
      </c>
      <c r="B4" s="11" t="str">
        <f>VLOOKUP($A4,'บัญชี ก.ย 65'!$B$2:$D$741,2,0)</f>
        <v>ลูกหนี้ค่ารักษา-เบิกจ่ายตรงกรมบัญชีกลาง OP</v>
      </c>
      <c r="C4" s="12">
        <f>VLOOKUP($A4,'บัญชี ก.ย 65'!$B$2:$BX$741,10,0)</f>
        <v>4329137.67</v>
      </c>
      <c r="D4" s="12">
        <f>VLOOKUP($A4,'บัญชี ก.ย 65'!$B$2:$BX$741,61,0)</f>
        <v>436631</v>
      </c>
      <c r="E4" s="12">
        <f>VLOOKUP($A4,'บัญชี ก.ย 65'!$B$2:$BX$741,62,0)</f>
        <v>1409523.24</v>
      </c>
      <c r="F4" s="12">
        <f>VLOOKUP($A4,'บัญชี ก.ย 65'!$B$2:$BX$741,63,0)</f>
        <v>3664105.75</v>
      </c>
      <c r="G4" s="12">
        <f>VLOOKUP($A4,'บัญชี ก.ย 65'!$B$2:$BX$741,64,0)</f>
        <v>2072636.78</v>
      </c>
      <c r="H4" s="12">
        <f>VLOOKUP($A4,'บัญชี ก.ย 65'!$B$2:$BX$741,65,0)</f>
        <v>16474309.16</v>
      </c>
      <c r="I4" s="12">
        <f>VLOOKUP($A4,'บัญชี ก.ย 65'!$B$2:$BX$741,68,0)</f>
        <v>751332</v>
      </c>
      <c r="J4" s="12">
        <f>VLOOKUP($A4,'บัญชี ก.ย 65'!$B$2:$BX$741,73,0)</f>
        <v>683357.04</v>
      </c>
      <c r="K4" s="12">
        <f>VLOOKUP($A4,'บัญชี ก.ย 65'!$B$2:$BX$741,74,0)</f>
        <v>207791</v>
      </c>
      <c r="L4" s="12">
        <f>VLOOKUP($A4,'บัญชี ธ.ค 65'!$B$2:$L$711,3,0)</f>
        <v>7607523.2300000004</v>
      </c>
      <c r="M4" s="12">
        <f>VLOOKUP($A4,'บัญชี ธ.ค 65'!$B$2:$L$711,4,0)</f>
        <v>730328.5</v>
      </c>
      <c r="N4" s="12">
        <f>VLOOKUP($A4,'บัญชี ธ.ค 65'!$B$2:$L$711,5,0)</f>
        <v>1572204.32</v>
      </c>
      <c r="O4" s="12">
        <f>VLOOKUP($A4,'บัญชี ธ.ค 65'!$B$2:$L$711,6,0)</f>
        <v>1702994.75</v>
      </c>
      <c r="P4" s="12">
        <f>VLOOKUP($A4,'บัญชี ธ.ค 65'!$B$2:$L$711,7,0)</f>
        <v>2719751.27</v>
      </c>
      <c r="Q4" s="12">
        <f>VLOOKUP($A4,'บัญชี ธ.ค 65'!$B$2:$L$711,8,0)</f>
        <v>20238285.670000002</v>
      </c>
      <c r="R4" s="12">
        <f>VLOOKUP($A4,'บัญชี ธ.ค 65'!$B$2:$L$711,9,0)</f>
        <v>830236.36</v>
      </c>
      <c r="S4" s="12">
        <f>VLOOKUP($A4,'บัญชี ธ.ค 65'!$B$2:$L$711,10,0)</f>
        <v>880212.74</v>
      </c>
      <c r="T4" s="12">
        <f>VLOOKUP($A4,'บัญชี ธ.ค 65'!$B$2:$L$711,11,0)</f>
        <v>334060.25</v>
      </c>
      <c r="U4" s="33" t="s">
        <v>719</v>
      </c>
      <c r="V4" s="11" t="str">
        <f>VLOOKUP($U4,'บัญชี ก.ย 65'!$B$2:$D$741,2,0)</f>
        <v>รายได้ค่ารักษาเบิกจ่ายตรงกรมบัญชีกลาง OP</v>
      </c>
      <c r="W4" s="12">
        <f>VLOOKUP($U4,'บัญชี ธ.ค 65'!$B$2:$L$711,3,0)</f>
        <v>18196406.77</v>
      </c>
      <c r="X4" s="12">
        <f>VLOOKUP($U4,'บัญชี ธ.ค 65'!$B$2:$L$711,4,0)</f>
        <v>749098.5</v>
      </c>
      <c r="Y4" s="12">
        <f>VLOOKUP($U4,'บัญชี ธ.ค 65'!$B$2:$L$711,5,0)</f>
        <v>877251.81</v>
      </c>
      <c r="Z4" s="12">
        <f>VLOOKUP($U4,'บัญชี ธ.ค 65'!$B$2:$L$711,6,0)</f>
        <v>1706246.75</v>
      </c>
      <c r="AA4" s="12">
        <f>VLOOKUP($U4,'บัญชี ธ.ค 65'!$B$2:$L$711,7,0)</f>
        <v>2683924.86</v>
      </c>
      <c r="AB4" s="12">
        <f>VLOOKUP($U4,'บัญชี ธ.ค 65'!$B$2:$L$711,8,0)</f>
        <v>8657537.6400000006</v>
      </c>
      <c r="AC4" s="12">
        <f>VLOOKUP($U4,'บัญชี ธ.ค 65'!$B$2:$L$711,9,0)</f>
        <v>674962.98</v>
      </c>
      <c r="AD4" s="12">
        <f>VLOOKUP($U4,'บัญชี ธ.ค 65'!$B$2:$L$711,10,0)</f>
        <v>408479.5</v>
      </c>
      <c r="AE4" s="12">
        <f>VLOOKUP($U4,'บัญชี ธ.ค 65'!$B$2:$L$711,11,0)</f>
        <v>858982.75</v>
      </c>
    </row>
    <row r="5" spans="1:31" x14ac:dyDescent="0.6">
      <c r="A5" s="33" t="s">
        <v>112</v>
      </c>
      <c r="B5" s="11" t="str">
        <f>VLOOKUP($A5,'บัญชี ก.ย 65'!$B$2:$D$741,2,0)</f>
        <v>ลูกหนี้ค่ารักษา - เบิกจ่ายตรงกรมบัญชีกลาง IP</v>
      </c>
      <c r="C5" s="12">
        <f>VLOOKUP($A5,'บัญชี ก.ย 65'!$B$2:$BX$741,10,0)</f>
        <v>7726731.2999999998</v>
      </c>
      <c r="D5" s="12">
        <f>VLOOKUP($A5,'บัญชี ก.ย 65'!$B$2:$BX$741,61,0)</f>
        <v>809732.63</v>
      </c>
      <c r="E5" s="12">
        <f>VLOOKUP($A5,'บัญชี ก.ย 65'!$B$2:$BX$741,62,0)</f>
        <v>275354.2</v>
      </c>
      <c r="F5" s="12">
        <f>VLOOKUP($A5,'บัญชี ก.ย 65'!$B$2:$BX$741,63,0)</f>
        <v>320668.25</v>
      </c>
      <c r="G5" s="12">
        <f>VLOOKUP($A5,'บัญชี ก.ย 65'!$B$2:$BX$741,64,0)</f>
        <v>836725.65</v>
      </c>
      <c r="H5" s="12">
        <f>VLOOKUP($A5,'บัญชี ก.ย 65'!$B$2:$BX$741,65,0)</f>
        <v>10330975.710000001</v>
      </c>
      <c r="I5" s="12">
        <f>VLOOKUP($A5,'บัญชี ก.ย 65'!$B$2:$BX$741,68,0)</f>
        <v>702066.75</v>
      </c>
      <c r="J5" s="12">
        <f>VLOOKUP($A5,'บัญชี ก.ย 65'!$B$2:$BX$741,73,0)</f>
        <v>1038404.84</v>
      </c>
      <c r="K5" s="12">
        <f>VLOOKUP($A5,'บัญชี ก.ย 65'!$B$2:$BX$741,74,0)</f>
        <v>1297179.3400000001</v>
      </c>
      <c r="L5" s="12">
        <f>VLOOKUP($A5,'บัญชี ธ.ค 65'!$B$2:$L$711,3,0)</f>
        <v>13622834.130000001</v>
      </c>
      <c r="M5" s="12">
        <f>VLOOKUP($A5,'บัญชี ธ.ค 65'!$B$2:$L$711,4,0)</f>
        <v>876796.93</v>
      </c>
      <c r="N5" s="12">
        <f>VLOOKUP($A5,'บัญชี ธ.ค 65'!$B$2:$L$711,5,0)</f>
        <v>191476.2</v>
      </c>
      <c r="O5" s="12">
        <f>VLOOKUP($A5,'บัญชี ธ.ค 65'!$B$2:$L$711,6,0)</f>
        <v>382095.5</v>
      </c>
      <c r="P5" s="12">
        <f>VLOOKUP($A5,'บัญชี ธ.ค 65'!$B$2:$L$711,7,0)</f>
        <v>1079122.18</v>
      </c>
      <c r="Q5" s="12">
        <f>VLOOKUP($A5,'บัญชี ธ.ค 65'!$B$2:$L$711,8,0)</f>
        <v>10700619.310000001</v>
      </c>
      <c r="R5" s="12">
        <f>VLOOKUP($A5,'บัญชี ธ.ค 65'!$B$2:$L$711,9,0)</f>
        <v>362734.42</v>
      </c>
      <c r="S5" s="12">
        <f>VLOOKUP($A5,'บัญชี ธ.ค 65'!$B$2:$L$711,10,0)</f>
        <v>1080416.29</v>
      </c>
      <c r="T5" s="12">
        <f>VLOOKUP($A5,'บัญชี ธ.ค 65'!$B$2:$L$711,11,0)</f>
        <v>1487839.4</v>
      </c>
      <c r="U5" s="33" t="s">
        <v>721</v>
      </c>
      <c r="V5" s="11" t="str">
        <f>VLOOKUP($U5,'บัญชี ก.ย 65'!$B$2:$D$741,2,0)</f>
        <v>รายได้ค่ารักษาเบิกจ่ายตรงกรมบัญชีกลาง IP</v>
      </c>
      <c r="W5" s="12">
        <f>VLOOKUP($U5,'บัญชี ธ.ค 65'!$B$2:$L$711,3,0)</f>
        <v>12301433.93</v>
      </c>
      <c r="X5" s="12">
        <f>VLOOKUP($U5,'บัญชี ธ.ค 65'!$B$2:$L$711,4,0)</f>
        <v>313183.75</v>
      </c>
      <c r="Y5" s="12">
        <f>VLOOKUP($U5,'บัญชี ธ.ค 65'!$B$2:$L$711,5,0)</f>
        <v>245731.5</v>
      </c>
      <c r="Z5" s="12">
        <f>VLOOKUP($U5,'บัญชี ธ.ค 65'!$B$2:$L$711,6,0)</f>
        <v>232624.5</v>
      </c>
      <c r="AA5" s="12">
        <f>VLOOKUP($U5,'บัญชี ธ.ค 65'!$B$2:$L$711,7,0)</f>
        <v>1031880.15</v>
      </c>
      <c r="AB5" s="12">
        <f>VLOOKUP($U5,'บัญชี ธ.ค 65'!$B$2:$L$711,8,0)</f>
        <v>6602682.8399999999</v>
      </c>
      <c r="AC5" s="12">
        <f>VLOOKUP($U5,'บัญชี ธ.ค 65'!$B$2:$L$711,9,0)</f>
        <v>436514.5</v>
      </c>
      <c r="AD5" s="12">
        <f>VLOOKUP($U5,'บัญชี ธ.ค 65'!$B$2:$L$711,10,0)</f>
        <v>42011.45</v>
      </c>
      <c r="AE5" s="12">
        <f>VLOOKUP($U5,'บัญชี ธ.ค 65'!$B$2:$L$711,11,0)</f>
        <v>289450.5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723</v>
      </c>
      <c r="V6" s="11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2">
        <f>VLOOKUP($U6,'บัญชี ธ.ค 65'!$B$2:$L$711,3,0)</f>
        <v>-1605257.26</v>
      </c>
      <c r="X6" s="12">
        <f>VLOOKUP($U6,'บัญชี ธ.ค 65'!$B$2:$L$711,4,0)</f>
        <v>-2764.53</v>
      </c>
      <c r="Y6" s="12">
        <f>VLOOKUP($U6,'บัญชี ธ.ค 65'!$B$2:$L$711,5,0)</f>
        <v>0</v>
      </c>
      <c r="Z6" s="12">
        <f>VLOOKUP($U6,'บัญชี ธ.ค 65'!$B$2:$L$711,6,0)</f>
        <v>-149194.14000000001</v>
      </c>
      <c r="AA6" s="12">
        <f>VLOOKUP($U6,'บัญชี ธ.ค 65'!$B$2:$L$711,7,0)</f>
        <v>-69338.039999999994</v>
      </c>
      <c r="AB6" s="12">
        <f>VLOOKUP($U6,'บัญชี ธ.ค 65'!$B$2:$L$711,8,0)</f>
        <v>-105170.38</v>
      </c>
      <c r="AC6" s="12">
        <f>VLOOKUP($U6,'บัญชี ธ.ค 65'!$B$2:$L$711,9,0)</f>
        <v>-247338.64</v>
      </c>
      <c r="AD6" s="12">
        <f>VLOOKUP($U6,'บัญชี ธ.ค 65'!$B$2:$L$711,10,0)</f>
        <v>0</v>
      </c>
      <c r="AE6" s="12">
        <f>VLOOKUP($U6,'บัญชี ธ.ค 65'!$B$2:$L$711,11,0)</f>
        <v>0</v>
      </c>
    </row>
    <row r="7" spans="1:31" s="19" customFormat="1" ht="42" x14ac:dyDescent="0.2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3" t="s">
        <v>725</v>
      </c>
      <c r="V7" s="11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2">
        <f>VLOOKUP($U7,'บัญชี ธ.ค 65'!$B$2:$L$711,3,0)</f>
        <v>827211.55</v>
      </c>
      <c r="X7" s="12">
        <f>VLOOKUP($U7,'บัญชี ธ.ค 65'!$B$2:$L$711,4,0)</f>
        <v>0</v>
      </c>
      <c r="Y7" s="12">
        <f>VLOOKUP($U7,'บัญชี ธ.ค 65'!$B$2:$L$711,5,0)</f>
        <v>0</v>
      </c>
      <c r="Z7" s="12">
        <f>VLOOKUP($U7,'บัญชี ธ.ค 65'!$B$2:$L$711,6,0)</f>
        <v>62680.14</v>
      </c>
      <c r="AA7" s="12">
        <f>VLOOKUP($U7,'บัญชี ธ.ค 65'!$B$2:$L$711,7,0)</f>
        <v>0</v>
      </c>
      <c r="AB7" s="12">
        <f>VLOOKUP($U7,'บัญชี ธ.ค 65'!$B$2:$L$711,8,0)</f>
        <v>106544.73</v>
      </c>
      <c r="AC7" s="12">
        <f>VLOOKUP($U7,'บัญชี ธ.ค 65'!$B$2:$L$711,9,0)</f>
        <v>0</v>
      </c>
      <c r="AD7" s="12">
        <f>VLOOKUP($U7,'บัญชี ธ.ค 65'!$B$2:$L$711,10,0)</f>
        <v>0</v>
      </c>
      <c r="AE7" s="12">
        <f>VLOOKUP($U7,'บัญชี ธ.ค 65'!$B$2:$L$711,11,0)</f>
        <v>0</v>
      </c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B11" s="7" t="str">
        <f>IF(ISERROR(VLOOKUP($Y11,#REF!,2+U$3,FALSE)),"",VLOOKUP($Y11,#REF!,2+U$3,FALSE))</f>
        <v/>
      </c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1580</v>
      </c>
      <c r="G13" s="54"/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1581</v>
      </c>
      <c r="B18" s="28" t="s">
        <v>1583</v>
      </c>
      <c r="C18" s="29">
        <f>SUM(C3:C17)</f>
        <v>12790743.969999999</v>
      </c>
      <c r="D18" s="29">
        <f t="shared" ref="D18:T18" si="0">SUM(D3:D17)</f>
        <v>1420359.13</v>
      </c>
      <c r="E18" s="29">
        <f t="shared" si="0"/>
        <v>1784097.44</v>
      </c>
      <c r="F18" s="29">
        <f t="shared" si="0"/>
        <v>4136154</v>
      </c>
      <c r="G18" s="29">
        <f t="shared" si="0"/>
        <v>2961512.43</v>
      </c>
      <c r="H18" s="29">
        <f t="shared" si="0"/>
        <v>26918624.870000001</v>
      </c>
      <c r="I18" s="30">
        <f t="shared" si="0"/>
        <v>1453398.75</v>
      </c>
      <c r="J18" s="30">
        <f t="shared" si="0"/>
        <v>1809351.88</v>
      </c>
      <c r="K18" s="30">
        <f t="shared" si="0"/>
        <v>1504970.34</v>
      </c>
      <c r="L18" s="34">
        <f t="shared" si="0"/>
        <v>21591476.359999999</v>
      </c>
      <c r="M18" s="34">
        <f t="shared" si="0"/>
        <v>1768370.9300000002</v>
      </c>
      <c r="N18" s="34">
        <f t="shared" si="0"/>
        <v>1856805.52</v>
      </c>
      <c r="O18" s="34">
        <f t="shared" si="0"/>
        <v>2238950.25</v>
      </c>
      <c r="P18" s="34">
        <f t="shared" si="0"/>
        <v>3861743.45</v>
      </c>
      <c r="Q18" s="34">
        <f t="shared" si="0"/>
        <v>31059629.980000004</v>
      </c>
      <c r="R18" s="34">
        <f t="shared" si="0"/>
        <v>1192970.78</v>
      </c>
      <c r="S18" s="34">
        <f t="shared" si="0"/>
        <v>2043539.03</v>
      </c>
      <c r="T18" s="34">
        <f t="shared" si="0"/>
        <v>1821899.65</v>
      </c>
      <c r="U18" s="31"/>
      <c r="V18" s="28"/>
      <c r="W18" s="29">
        <f>SUM(W3:W17)</f>
        <v>29954216.989999998</v>
      </c>
      <c r="X18" s="29">
        <f t="shared" ref="X18:AE18" si="1">SUM(X3:X17)</f>
        <v>1059517.72</v>
      </c>
      <c r="Y18" s="29">
        <f t="shared" si="1"/>
        <v>1122983.31</v>
      </c>
      <c r="Z18" s="29">
        <f t="shared" si="1"/>
        <v>1869947.2499999998</v>
      </c>
      <c r="AA18" s="29">
        <f t="shared" si="1"/>
        <v>3770526.9699999997</v>
      </c>
      <c r="AB18" s="29">
        <f t="shared" si="1"/>
        <v>15268979.83</v>
      </c>
      <c r="AC18" s="30">
        <f t="shared" si="1"/>
        <v>864138.84</v>
      </c>
      <c r="AD18" s="30">
        <f t="shared" si="1"/>
        <v>450490.95</v>
      </c>
      <c r="AE18" s="30">
        <f t="shared" si="1"/>
        <v>1148433.25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5.296875" style="7" bestFit="1" customWidth="1"/>
    <col min="9" max="9" width="15.8984375" style="7" customWidth="1"/>
    <col min="10" max="10" width="15.69921875" style="7" customWidth="1"/>
    <col min="11" max="11" width="13.8984375" style="5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1593</v>
      </c>
      <c r="C1" s="63" t="s">
        <v>1604</v>
      </c>
      <c r="D1" s="63"/>
      <c r="E1" s="63"/>
      <c r="F1" s="63"/>
      <c r="G1" s="63"/>
      <c r="H1" s="63"/>
      <c r="I1" s="63"/>
      <c r="J1" s="63"/>
      <c r="K1" s="63"/>
      <c r="L1" s="64" t="s">
        <v>1615</v>
      </c>
      <c r="M1" s="64"/>
      <c r="N1" s="64"/>
      <c r="O1" s="64"/>
      <c r="P1" s="64"/>
      <c r="Q1" s="64"/>
      <c r="R1" s="64"/>
      <c r="S1" s="64"/>
      <c r="T1" s="64"/>
      <c r="W1" s="63" t="s">
        <v>1616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1594</v>
      </c>
      <c r="B2" s="6" t="s">
        <v>1582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1594</v>
      </c>
      <c r="V2" s="21" t="s">
        <v>1595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94</v>
      </c>
      <c r="B3" s="11" t="str">
        <f>VLOOKUP($A3,'บัญชี ก.ย 65'!$B$2:$D$741,2,0)</f>
        <v>ลูกหนี้ค่ารักษาประกันสังคม OP -เครือข่าย</v>
      </c>
      <c r="C3" s="12">
        <f>VLOOKUP($A3,'บัญชี ก.ย 65'!$B$2:$BX$741,10,0)</f>
        <v>8266959.0800000001</v>
      </c>
      <c r="D3" s="12">
        <f>VLOOKUP($A3,'บัญชี ก.ย 65'!$B$2:$BX$741,61,0)</f>
        <v>939874</v>
      </c>
      <c r="E3" s="12">
        <f>VLOOKUP($A3,'บัญชี ก.ย 65'!$B$2:$BX$741,62,0)</f>
        <v>997969.26</v>
      </c>
      <c r="F3" s="12">
        <f>VLOOKUP($A3,'บัญชี ก.ย 65'!$B$2:$BX$741,63,0)</f>
        <v>573155.37</v>
      </c>
      <c r="G3" s="12">
        <f>VLOOKUP($A3,'บัญชี ก.ย 65'!$B$2:$BX$741,64,0)</f>
        <v>3344479.05</v>
      </c>
      <c r="H3" s="12">
        <f>VLOOKUP($A3,'บัญชี ก.ย 65'!$B$2:$BX$741,65,0)</f>
        <v>11816978.1</v>
      </c>
      <c r="I3" s="12">
        <f>VLOOKUP($A3,'บัญชี ก.ย 65'!$B$2:$BX$741,68,0)</f>
        <v>501728.05</v>
      </c>
      <c r="J3" s="12">
        <f>VLOOKUP($A3,'บัญชี ก.ย 65'!$B$2:$BX$741,73,0)</f>
        <v>2410505.36</v>
      </c>
      <c r="K3" s="12">
        <f>VLOOKUP($A3,'บัญชี ก.ย 65'!$B$2:$BX$741,74,0)</f>
        <v>1497460.35</v>
      </c>
      <c r="L3" s="12">
        <f>VLOOKUP($A3,'บัญชี ธ.ค 65'!$B$2:$L$711,3,0)</f>
        <v>12275097</v>
      </c>
      <c r="M3" s="12">
        <f>VLOOKUP($A3,'บัญชี ธ.ค 65'!$B$2:$L$711,4,0)</f>
        <v>1080227.25</v>
      </c>
      <c r="N3" s="12">
        <f>VLOOKUP($A3,'บัญชี ธ.ค 65'!$B$2:$L$711,5,0)</f>
        <v>939592.29</v>
      </c>
      <c r="O3" s="12">
        <f>VLOOKUP($A3,'บัญชี ธ.ค 65'!$B$2:$L$711,6,0)</f>
        <v>608944.53</v>
      </c>
      <c r="P3" s="12">
        <f>VLOOKUP($A3,'บัญชี ธ.ค 65'!$B$2:$L$711,7,0)</f>
        <v>2782756.48</v>
      </c>
      <c r="Q3" s="12">
        <f>VLOOKUP($A3,'บัญชี ธ.ค 65'!$B$2:$L$711,8,0)</f>
        <v>13821559.66</v>
      </c>
      <c r="R3" s="12">
        <f>VLOOKUP($A3,'บัญชี ธ.ค 65'!$B$2:$L$711,9,0)</f>
        <v>618809.59999999998</v>
      </c>
      <c r="S3" s="12">
        <f>VLOOKUP($A3,'บัญชี ธ.ค 65'!$B$2:$L$711,10,0)</f>
        <v>2345886.21</v>
      </c>
      <c r="T3" s="12">
        <f>VLOOKUP($A3,'บัญชี ธ.ค 65'!$B$2:$L$711,11,0)</f>
        <v>1452696.1</v>
      </c>
      <c r="U3" s="33" t="s">
        <v>823</v>
      </c>
      <c r="V3" s="11" t="str">
        <f>VLOOKUP($U3,'บัญชี ก.ย 65'!$B$2:$D$741,2,0)</f>
        <v>รายได้ค่ารักษาประกันสังคม OP-เครือข่าย</v>
      </c>
      <c r="W3" s="12">
        <f>VLOOKUP($U3,'บัญชี ธ.ค 65'!$B$2:$L$711,3,0)</f>
        <v>12275097</v>
      </c>
      <c r="X3" s="12">
        <f>VLOOKUP($U3,'บัญชี ธ.ค 65'!$B$2:$L$711,4,0)</f>
        <v>380603.25</v>
      </c>
      <c r="Y3" s="12">
        <f>VLOOKUP($U3,'บัญชี ธ.ค 65'!$B$2:$L$711,5,0)</f>
        <v>284840.64</v>
      </c>
      <c r="Z3" s="12">
        <f>VLOOKUP($U3,'บัญชี ธ.ค 65'!$B$2:$L$711,6,0)</f>
        <v>936837.75</v>
      </c>
      <c r="AA3" s="12">
        <f>VLOOKUP($U3,'บัญชี ธ.ค 65'!$B$2:$L$711,7,0)</f>
        <v>2068402.13</v>
      </c>
      <c r="AB3" s="12">
        <f>VLOOKUP($U3,'บัญชี ธ.ค 65'!$B$2:$L$711,8,0)</f>
        <v>2381023.14</v>
      </c>
      <c r="AC3" s="12">
        <f>VLOOKUP($U3,'บัญชี ธ.ค 65'!$B$2:$L$711,9,0)</f>
        <v>486560.74</v>
      </c>
      <c r="AD3" s="12">
        <f>VLOOKUP($U3,'บัญชี ธ.ค 65'!$B$2:$L$711,10,0)</f>
        <v>321897.25</v>
      </c>
      <c r="AE3" s="12">
        <f>VLOOKUP($U3,'บัญชี ธ.ค 65'!$B$2:$L$711,11,0)</f>
        <v>278906.5</v>
      </c>
    </row>
    <row r="4" spans="1:31" x14ac:dyDescent="0.6">
      <c r="A4" s="33" t="s">
        <v>96</v>
      </c>
      <c r="B4" s="11" t="str">
        <f>VLOOKUP($A4,'บัญชี ก.ย 65'!$B$2:$D$741,2,0)</f>
        <v>ลูกหนี้ค่ารักษาประกันสังคม IP - เครือข่าย</v>
      </c>
      <c r="C4" s="12">
        <f>VLOOKUP($A4,'บัญชี ก.ย 65'!$B$2:$BX$741,10,0)</f>
        <v>13190721.57</v>
      </c>
      <c r="D4" s="12">
        <f>VLOOKUP($A4,'บัญชี ก.ย 65'!$B$2:$BX$741,61,0)</f>
        <v>2068435.55</v>
      </c>
      <c r="E4" s="12">
        <f>VLOOKUP($A4,'บัญชี ก.ย 65'!$B$2:$BX$741,62,0)</f>
        <v>496057.93</v>
      </c>
      <c r="F4" s="12">
        <f>VLOOKUP($A4,'บัญชี ก.ย 65'!$B$2:$BX$741,63,0)</f>
        <v>560619.98</v>
      </c>
      <c r="G4" s="12">
        <f>VLOOKUP($A4,'บัญชี ก.ย 65'!$B$2:$BX$741,64,0)</f>
        <v>918744.3</v>
      </c>
      <c r="H4" s="12">
        <f>VLOOKUP($A4,'บัญชี ก.ย 65'!$B$2:$BX$741,65,0)</f>
        <v>5278728.5999999996</v>
      </c>
      <c r="I4" s="12">
        <f>VLOOKUP($A4,'บัญชี ก.ย 65'!$B$2:$BX$741,68,0)</f>
        <v>3406174.76</v>
      </c>
      <c r="J4" s="12">
        <f>VLOOKUP($A4,'บัญชี ก.ย 65'!$B$2:$BX$741,73,0)</f>
        <v>64733.02</v>
      </c>
      <c r="K4" s="12">
        <f>VLOOKUP($A4,'บัญชี ก.ย 65'!$B$2:$BX$741,74,0)</f>
        <v>2983547.46</v>
      </c>
      <c r="L4" s="12">
        <f>VLOOKUP($A4,'บัญชี ธ.ค 65'!$B$2:$L$711,3,0)</f>
        <v>10505725</v>
      </c>
      <c r="M4" s="12">
        <f>VLOOKUP($A4,'บัญชี ธ.ค 65'!$B$2:$L$711,4,0)</f>
        <v>1514739.5</v>
      </c>
      <c r="N4" s="12">
        <f>VLOOKUP($A4,'บัญชี ธ.ค 65'!$B$2:$L$711,5,0)</f>
        <v>555738.68000000005</v>
      </c>
      <c r="O4" s="12">
        <f>VLOOKUP($A4,'บัญชี ธ.ค 65'!$B$2:$L$711,6,0)</f>
        <v>647400.34</v>
      </c>
      <c r="P4" s="12">
        <f>VLOOKUP($A4,'บัญชี ธ.ค 65'!$B$2:$L$711,7,0)</f>
        <v>671857.89</v>
      </c>
      <c r="Q4" s="12">
        <f>VLOOKUP($A4,'บัญชี ธ.ค 65'!$B$2:$L$711,8,0)</f>
        <v>7393259</v>
      </c>
      <c r="R4" s="12">
        <f>VLOOKUP($A4,'บัญชี ธ.ค 65'!$B$2:$L$711,9,0)</f>
        <v>2908127.64</v>
      </c>
      <c r="S4" s="12">
        <f>VLOOKUP($A4,'บัญชี ธ.ค 65'!$B$2:$L$711,10,0)</f>
        <v>56669.120000000003</v>
      </c>
      <c r="T4" s="12">
        <f>VLOOKUP($A4,'บัญชี ธ.ค 65'!$B$2:$L$711,11,0)</f>
        <v>2784275.71</v>
      </c>
      <c r="U4" s="33" t="s">
        <v>825</v>
      </c>
      <c r="V4" s="11" t="str">
        <f>VLOOKUP($U4,'บัญชี ก.ย 65'!$B$2:$D$741,2,0)</f>
        <v>รายได้ค่ารักษาประกันสังคม IP-เครือข่าย</v>
      </c>
      <c r="W4" s="12">
        <f>VLOOKUP($U4,'บัญชี ธ.ค 65'!$B$2:$L$711,3,0)</f>
        <v>10497725</v>
      </c>
      <c r="X4" s="12">
        <f>VLOOKUP($U4,'บัญชี ธ.ค 65'!$B$2:$L$711,4,0)</f>
        <v>40254.75</v>
      </c>
      <c r="Y4" s="12">
        <f>VLOOKUP($U4,'บัญชี ธ.ค 65'!$B$2:$L$711,5,0)</f>
        <v>136961</v>
      </c>
      <c r="Z4" s="12">
        <f>VLOOKUP($U4,'บัญชี ธ.ค 65'!$B$2:$L$711,6,0)</f>
        <v>145987</v>
      </c>
      <c r="AA4" s="12">
        <f>VLOOKUP($U4,'บัญชี ธ.ค 65'!$B$2:$L$711,7,0)</f>
        <v>298834.24</v>
      </c>
      <c r="AB4" s="12">
        <f>VLOOKUP($U4,'บัญชี ธ.ค 65'!$B$2:$L$711,8,0)</f>
        <v>2844640.36</v>
      </c>
      <c r="AC4" s="12">
        <f>VLOOKUP($U4,'บัญชี ธ.ค 65'!$B$2:$L$711,9,0)</f>
        <v>50489.48</v>
      </c>
      <c r="AD4" s="12">
        <f>VLOOKUP($U4,'บัญชี ธ.ค 65'!$B$2:$L$711,10,0)</f>
        <v>12422.5</v>
      </c>
      <c r="AE4" s="12">
        <f>VLOOKUP($U4,'บัญชี ธ.ค 65'!$B$2:$L$711,11,0)</f>
        <v>61360.25</v>
      </c>
    </row>
    <row r="5" spans="1:31" ht="42" x14ac:dyDescent="0.6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3" t="s">
        <v>843</v>
      </c>
      <c r="V5" s="11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2">
        <f>VLOOKUP($U5,'บัญชี ธ.ค 65'!$B$2:$L$711,3,0)</f>
        <v>0</v>
      </c>
      <c r="X5" s="12">
        <f>VLOOKUP($U5,'บัญชี ธ.ค 65'!$B$2:$L$711,4,0)</f>
        <v>0</v>
      </c>
      <c r="Y5" s="12">
        <f>VLOOKUP($U5,'บัญชี ธ.ค 65'!$B$2:$L$711,5,0)</f>
        <v>0</v>
      </c>
      <c r="Z5" s="12">
        <f>VLOOKUP($U5,'บัญชี ธ.ค 65'!$B$2:$L$711,6,0)</f>
        <v>-501798.59</v>
      </c>
      <c r="AA5" s="12">
        <f>VLOOKUP($U5,'บัญชี ธ.ค 65'!$B$2:$L$711,7,0)</f>
        <v>0</v>
      </c>
      <c r="AB5" s="12">
        <f>VLOOKUP($U5,'บัญชี ธ.ค 65'!$B$2:$L$711,8,0)</f>
        <v>-8598.5499999999993</v>
      </c>
      <c r="AC5" s="12">
        <f>VLOOKUP($U5,'บัญชี ธ.ค 65'!$B$2:$L$711,9,0)</f>
        <v>-129199.49</v>
      </c>
      <c r="AD5" s="12">
        <f>VLOOKUP($U5,'บัญชี ธ.ค 65'!$B$2:$L$711,10,0)</f>
        <v>0</v>
      </c>
      <c r="AE5" s="12">
        <f>VLOOKUP($U5,'บัญชี ธ.ค 65'!$B$2:$L$711,11,0)</f>
        <v>0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845</v>
      </c>
      <c r="V6" s="11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2">
        <f>VLOOKUP($U6,'บัญชี ธ.ค 65'!$B$2:$L$711,3,0)</f>
        <v>0</v>
      </c>
      <c r="X6" s="12">
        <f>VLOOKUP($U6,'บัญชี ธ.ค 65'!$B$2:$L$711,4,0)</f>
        <v>0</v>
      </c>
      <c r="Y6" s="12">
        <f>VLOOKUP($U6,'บัญชี ธ.ค 65'!$B$2:$L$711,5,0)</f>
        <v>0</v>
      </c>
      <c r="Z6" s="12">
        <f>VLOOKUP($U6,'บัญชี ธ.ค 65'!$B$2:$L$711,6,0)</f>
        <v>-51095.45</v>
      </c>
      <c r="AA6" s="12">
        <f>VLOOKUP($U6,'บัญชี ธ.ค 65'!$B$2:$L$711,7,0)</f>
        <v>0</v>
      </c>
      <c r="AB6" s="12">
        <f>VLOOKUP($U6,'บัญชี ธ.ค 65'!$B$2:$L$711,8,0)</f>
        <v>0</v>
      </c>
      <c r="AC6" s="12">
        <f>VLOOKUP($U6,'บัญชี ธ.ค 65'!$B$2:$L$711,9,0)</f>
        <v>-28625.1</v>
      </c>
      <c r="AD6" s="12">
        <f>VLOOKUP($U6,'บัญชี ธ.ค 65'!$B$2:$L$711,10,0)</f>
        <v>0</v>
      </c>
      <c r="AE6" s="12">
        <f>VLOOKUP($U6,'บัญชี ธ.ค 65'!$B$2:$L$711,11,0)</f>
        <v>-29419</v>
      </c>
    </row>
    <row r="7" spans="1:31" s="19" customFormat="1" x14ac:dyDescent="0.25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3"/>
      <c r="V7" s="11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1580</v>
      </c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1581</v>
      </c>
      <c r="B18" s="28" t="s">
        <v>1583</v>
      </c>
      <c r="C18" s="29">
        <f>SUM(C3:C17)</f>
        <v>21457680.649999999</v>
      </c>
      <c r="D18" s="29">
        <f t="shared" ref="D18:T18" si="0">SUM(D3:D17)</f>
        <v>3008309.55</v>
      </c>
      <c r="E18" s="29">
        <f t="shared" si="0"/>
        <v>1494027.19</v>
      </c>
      <c r="F18" s="29">
        <f t="shared" si="0"/>
        <v>1133775.3500000001</v>
      </c>
      <c r="G18" s="29">
        <f t="shared" si="0"/>
        <v>4263223.3499999996</v>
      </c>
      <c r="H18" s="29">
        <f t="shared" si="0"/>
        <v>17095706.699999999</v>
      </c>
      <c r="I18" s="29">
        <f t="shared" si="0"/>
        <v>3907902.8099999996</v>
      </c>
      <c r="J18" s="29">
        <f t="shared" si="0"/>
        <v>2475238.38</v>
      </c>
      <c r="K18" s="30">
        <f t="shared" si="0"/>
        <v>4481007.8100000005</v>
      </c>
      <c r="L18" s="30">
        <f t="shared" si="0"/>
        <v>22780822</v>
      </c>
      <c r="M18" s="30">
        <f t="shared" si="0"/>
        <v>2594966.75</v>
      </c>
      <c r="N18" s="30">
        <f t="shared" si="0"/>
        <v>1495330.9700000002</v>
      </c>
      <c r="O18" s="30">
        <f t="shared" si="0"/>
        <v>1256344.8700000001</v>
      </c>
      <c r="P18" s="30">
        <f t="shared" si="0"/>
        <v>3454614.37</v>
      </c>
      <c r="Q18" s="30">
        <f t="shared" si="0"/>
        <v>21214818.66</v>
      </c>
      <c r="R18" s="30">
        <f t="shared" si="0"/>
        <v>3526937.24</v>
      </c>
      <c r="S18" s="30">
        <f t="shared" si="0"/>
        <v>2402555.33</v>
      </c>
      <c r="T18" s="30">
        <f t="shared" si="0"/>
        <v>4236971.8100000005</v>
      </c>
      <c r="U18" s="31"/>
      <c r="V18" s="28"/>
      <c r="W18" s="29">
        <f>SUM(W3:W17)</f>
        <v>22772822</v>
      </c>
      <c r="X18" s="29">
        <f t="shared" ref="X18:AE18" si="1">SUM(X3:X17)</f>
        <v>420858</v>
      </c>
      <c r="Y18" s="29">
        <f t="shared" si="1"/>
        <v>421801.64</v>
      </c>
      <c r="Z18" s="29">
        <f t="shared" si="1"/>
        <v>529930.71</v>
      </c>
      <c r="AA18" s="29">
        <f t="shared" si="1"/>
        <v>2367236.37</v>
      </c>
      <c r="AB18" s="29">
        <f t="shared" si="1"/>
        <v>5217064.95</v>
      </c>
      <c r="AC18" s="30">
        <f t="shared" si="1"/>
        <v>379225.63</v>
      </c>
      <c r="AD18" s="30">
        <f t="shared" si="1"/>
        <v>334319.75</v>
      </c>
      <c r="AE18" s="30">
        <f t="shared" si="1"/>
        <v>310847.75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zoomScale="80" zoomScaleNormal="80" workbookViewId="0">
      <selection activeCell="K5" sqref="K5"/>
    </sheetView>
  </sheetViews>
  <sheetFormatPr defaultColWidth="9.09765625" defaultRowHeight="16.8" x14ac:dyDescent="0.5"/>
  <cols>
    <col min="1" max="1" width="29.3984375" style="38" customWidth="1"/>
    <col min="2" max="2" width="14.5" style="50" customWidth="1"/>
    <col min="3" max="9" width="13.296875" style="50" customWidth="1"/>
    <col min="10" max="10" width="12.296875" style="50" customWidth="1"/>
    <col min="11" max="11" width="65.09765625" style="38" customWidth="1"/>
    <col min="12" max="16384" width="9.09765625" style="38"/>
  </cols>
  <sheetData>
    <row r="1" spans="1:11" ht="31.5" customHeight="1" x14ac:dyDescent="0.5">
      <c r="A1" s="65" t="s">
        <v>1619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s="41" customFormat="1" ht="48" customHeight="1" x14ac:dyDescent="0.25">
      <c r="A2" s="39" t="s">
        <v>1590</v>
      </c>
      <c r="B2" s="36" t="str" cm="1">
        <f t="array" ref="B2:J2">'Average Collection Period_UC'!C2:K2</f>
        <v>10699 สมเด็จพระยุพราชสระแก้ว,รพท_</v>
      </c>
      <c r="C2" s="36" t="str">
        <v>10866 คลองหาด,รพช_</v>
      </c>
      <c r="D2" s="36" t="str">
        <v>10867 ตาพระยา,รพช_</v>
      </c>
      <c r="E2" s="36" t="str">
        <v>10868 วังน้ำเย็น,รพช_</v>
      </c>
      <c r="F2" s="35" t="str">
        <v>10869 วัฒนานคร,รพช_</v>
      </c>
      <c r="G2" s="36" t="str">
        <v>10870 อรัญประเทศ,รพท_</v>
      </c>
      <c r="H2" s="36" t="str">
        <v>13817 เขาฉกรรจ์,รพช_</v>
      </c>
      <c r="I2" s="36" t="str">
        <v>28849 วังสมบูรณ์,รพช_</v>
      </c>
      <c r="J2" s="36" t="str">
        <v>28850 โคกสูง,รพช_</v>
      </c>
      <c r="K2" s="40"/>
    </row>
    <row r="3" spans="1:11" s="41" customFormat="1" ht="21" x14ac:dyDescent="0.6">
      <c r="A3" s="42" t="s">
        <v>1587</v>
      </c>
      <c r="B3" s="66" t="s">
        <v>1602</v>
      </c>
      <c r="C3" s="67"/>
      <c r="D3" s="67"/>
      <c r="E3" s="67"/>
      <c r="F3" s="67"/>
      <c r="G3" s="67"/>
      <c r="H3" s="67"/>
      <c r="I3" s="67"/>
      <c r="J3" s="68"/>
    </row>
    <row r="4" spans="1:11" ht="24.6" x14ac:dyDescent="0.5">
      <c r="A4" s="43" t="s">
        <v>1583</v>
      </c>
      <c r="B4" s="59">
        <f>'Average Collection Period_UC'!C18</f>
        <v>76424759.36999999</v>
      </c>
      <c r="C4" s="59">
        <f>'Average Collection Period_UC'!D18</f>
        <v>17064029.449999999</v>
      </c>
      <c r="D4" s="59">
        <f>'Average Collection Period_UC'!E18</f>
        <v>9684799.1499999985</v>
      </c>
      <c r="E4" s="59">
        <f>'Average Collection Period_UC'!F18</f>
        <v>7988243.75</v>
      </c>
      <c r="F4" s="59">
        <f>'Average Collection Period_UC'!G18</f>
        <v>7174297.9299999997</v>
      </c>
      <c r="G4" s="59">
        <f>'Average Collection Period_UC'!H18</f>
        <v>177084413.53999999</v>
      </c>
      <c r="H4" s="59">
        <f>'Average Collection Period_UC'!I18</f>
        <v>13935626.65</v>
      </c>
      <c r="I4" s="59">
        <f>'Average Collection Period_UC'!J18</f>
        <v>381045.70999999996</v>
      </c>
      <c r="J4" s="59">
        <f>'Average Collection Period_UC'!K18</f>
        <v>17801290.050000001</v>
      </c>
    </row>
    <row r="5" spans="1:11" ht="21" x14ac:dyDescent="0.6">
      <c r="A5" s="44" t="s">
        <v>1618</v>
      </c>
      <c r="B5" s="60">
        <f>'Average Collection Period_UC'!L18</f>
        <v>102567843.73999999</v>
      </c>
      <c r="C5" s="60">
        <f>'Average Collection Period_UC'!M18</f>
        <v>17441843.510000002</v>
      </c>
      <c r="D5" s="60">
        <f>'Average Collection Period_UC'!N18</f>
        <v>12570286.93</v>
      </c>
      <c r="E5" s="60">
        <f>'Average Collection Period_UC'!O18</f>
        <v>8014897.75</v>
      </c>
      <c r="F5" s="60">
        <f>'Average Collection Period_UC'!P18</f>
        <v>7995072.7699999996</v>
      </c>
      <c r="G5" s="60">
        <f>'Average Collection Period_UC'!Q18</f>
        <v>182729072.09999999</v>
      </c>
      <c r="H5" s="60">
        <f>'Average Collection Period_UC'!R18</f>
        <v>8488425.9900000002</v>
      </c>
      <c r="I5" s="60">
        <f>'Average Collection Period_UC'!S18</f>
        <v>334677.45999999996</v>
      </c>
      <c r="J5" s="60">
        <f>'Average Collection Period_UC'!T18</f>
        <v>10968479.09</v>
      </c>
    </row>
    <row r="6" spans="1:11" ht="21" x14ac:dyDescent="0.6">
      <c r="A6" s="44" t="s">
        <v>1600</v>
      </c>
      <c r="B6" s="60">
        <f>(B4+B5)/2</f>
        <v>89496301.554999992</v>
      </c>
      <c r="C6" s="60">
        <f>AVERAGE(C4:C5)</f>
        <v>17252936.48</v>
      </c>
      <c r="D6" s="60">
        <f t="shared" ref="D6:J6" si="0">AVERAGE(D4:D5)</f>
        <v>11127543.039999999</v>
      </c>
      <c r="E6" s="60">
        <f t="shared" si="0"/>
        <v>8001570.75</v>
      </c>
      <c r="F6" s="60">
        <f t="shared" si="0"/>
        <v>7584685.3499999996</v>
      </c>
      <c r="G6" s="60">
        <f t="shared" si="0"/>
        <v>179906742.81999999</v>
      </c>
      <c r="H6" s="60">
        <f t="shared" si="0"/>
        <v>11212026.32</v>
      </c>
      <c r="I6" s="60">
        <f t="shared" si="0"/>
        <v>357861.58499999996</v>
      </c>
      <c r="J6" s="60">
        <f t="shared" si="0"/>
        <v>14384884.57</v>
      </c>
    </row>
    <row r="7" spans="1:11" ht="21" x14ac:dyDescent="0.6">
      <c r="A7" s="44" t="s">
        <v>1601</v>
      </c>
      <c r="B7" s="60">
        <f>'Average Collection Period_UC'!W18</f>
        <v>125819369.18999998</v>
      </c>
      <c r="C7" s="60">
        <f>'Average Collection Period_UC'!X18</f>
        <v>2413253.0900000003</v>
      </c>
      <c r="D7" s="60">
        <f>'Average Collection Period_UC'!Y18</f>
        <v>5967740.0999999996</v>
      </c>
      <c r="E7" s="60">
        <f>'Average Collection Period_UC'!Z18</f>
        <v>9097448.7000000011</v>
      </c>
      <c r="F7" s="60">
        <f>'Average Collection Period_UC'!AA18</f>
        <v>13588285.300000001</v>
      </c>
      <c r="G7" s="60">
        <f>'Average Collection Period_UC'!AB18</f>
        <v>41576679.359999999</v>
      </c>
      <c r="H7" s="60">
        <f>'Average Collection Period_UC'!AC18</f>
        <v>3242141.6599999997</v>
      </c>
      <c r="I7" s="60">
        <f>'Average Collection Period_UC'!AD18</f>
        <v>2117584.4500000002</v>
      </c>
      <c r="J7" s="60">
        <f>'Average Collection Period_UC'!AE18</f>
        <v>3335973</v>
      </c>
    </row>
    <row r="8" spans="1:11" ht="21" x14ac:dyDescent="0.6">
      <c r="A8" s="44" t="s">
        <v>1617</v>
      </c>
      <c r="B8" s="45">
        <f>30*3</f>
        <v>90</v>
      </c>
      <c r="C8" s="45">
        <f t="shared" ref="C8:J8" si="1">30*3</f>
        <v>90</v>
      </c>
      <c r="D8" s="45">
        <f t="shared" si="1"/>
        <v>90</v>
      </c>
      <c r="E8" s="45">
        <f t="shared" si="1"/>
        <v>90</v>
      </c>
      <c r="F8" s="45">
        <f t="shared" si="1"/>
        <v>90</v>
      </c>
      <c r="G8" s="45">
        <f t="shared" si="1"/>
        <v>90</v>
      </c>
      <c r="H8" s="45">
        <f t="shared" si="1"/>
        <v>90</v>
      </c>
      <c r="I8" s="45">
        <f t="shared" si="1"/>
        <v>90</v>
      </c>
      <c r="J8" s="45">
        <f t="shared" si="1"/>
        <v>90</v>
      </c>
    </row>
    <row r="9" spans="1:11" x14ac:dyDescent="0.5">
      <c r="A9" s="46" t="s">
        <v>1599</v>
      </c>
      <c r="B9" s="47">
        <f>(B6/B7)*B8</f>
        <v>64.017704045127076</v>
      </c>
      <c r="C9" s="47">
        <f t="shared" ref="C9:J9" si="2">(C6/C7)*C8</f>
        <v>643.43200869992449</v>
      </c>
      <c r="D9" s="47">
        <f t="shared" si="2"/>
        <v>167.81543043404321</v>
      </c>
      <c r="E9" s="47">
        <f t="shared" si="2"/>
        <v>79.158607126853042</v>
      </c>
      <c r="F9" s="47">
        <f t="shared" si="2"/>
        <v>50.236042769870302</v>
      </c>
      <c r="G9" s="47">
        <f t="shared" si="2"/>
        <v>389.43963546491364</v>
      </c>
      <c r="H9" s="47">
        <f t="shared" si="2"/>
        <v>311.23944436160144</v>
      </c>
      <c r="I9" s="47">
        <f t="shared" si="2"/>
        <v>15.209567037574342</v>
      </c>
      <c r="J9" s="47">
        <f t="shared" si="2"/>
        <v>388.08455922754769</v>
      </c>
    </row>
    <row r="10" spans="1:11" x14ac:dyDescent="0.5">
      <c r="A10" s="37"/>
      <c r="B10" s="48" t="str">
        <f>IF(B9&lt;=60,"ผ่าน","ไม่ผ่าน")</f>
        <v>ไม่ผ่าน</v>
      </c>
      <c r="C10" s="48" t="str">
        <f t="shared" ref="C10:J10" si="3">IF(C9&lt;=60,"ผ่าน","ไม่ผ่าน")</f>
        <v>ไม่ผ่าน</v>
      </c>
      <c r="D10" s="48" t="str">
        <f t="shared" si="3"/>
        <v>ไม่ผ่าน</v>
      </c>
      <c r="E10" s="48" t="str">
        <f t="shared" si="3"/>
        <v>ไม่ผ่าน</v>
      </c>
      <c r="F10" s="49" t="str">
        <f t="shared" si="3"/>
        <v>ผ่าน</v>
      </c>
      <c r="G10" s="48" t="str">
        <f t="shared" si="3"/>
        <v>ไม่ผ่าน</v>
      </c>
      <c r="H10" s="48" t="str">
        <f t="shared" si="3"/>
        <v>ไม่ผ่าน</v>
      </c>
      <c r="I10" s="49" t="str">
        <f t="shared" si="3"/>
        <v>ผ่าน</v>
      </c>
      <c r="J10" s="48" t="str">
        <f t="shared" si="3"/>
        <v>ไม่ผ่าน</v>
      </c>
    </row>
    <row r="11" spans="1:11" ht="21" x14ac:dyDescent="0.6">
      <c r="A11" s="42" t="s">
        <v>1588</v>
      </c>
      <c r="B11" s="66" t="s">
        <v>1602</v>
      </c>
      <c r="C11" s="67"/>
      <c r="D11" s="67"/>
      <c r="E11" s="67"/>
      <c r="F11" s="67"/>
      <c r="G11" s="67"/>
      <c r="H11" s="67"/>
      <c r="I11" s="67"/>
      <c r="J11" s="68"/>
    </row>
    <row r="12" spans="1:11" ht="24.6" x14ac:dyDescent="0.5">
      <c r="A12" s="43" t="s">
        <v>1583</v>
      </c>
      <c r="B12" s="60">
        <f>'Average Collection Period_CSMBS'!C18</f>
        <v>12790743.969999999</v>
      </c>
      <c r="C12" s="60">
        <f>'Average Collection Period_CSMBS'!D18</f>
        <v>1420359.13</v>
      </c>
      <c r="D12" s="60">
        <f>'Average Collection Period_CSMBS'!E18</f>
        <v>1784097.44</v>
      </c>
      <c r="E12" s="60">
        <f>'Average Collection Period_CSMBS'!F18</f>
        <v>4136154</v>
      </c>
      <c r="F12" s="60">
        <f>'Average Collection Period_CSMBS'!G18</f>
        <v>2961512.43</v>
      </c>
      <c r="G12" s="60">
        <f>'Average Collection Period_CSMBS'!H18</f>
        <v>26918624.870000001</v>
      </c>
      <c r="H12" s="60">
        <f>'Average Collection Period_CSMBS'!I18</f>
        <v>1453398.75</v>
      </c>
      <c r="I12" s="60">
        <f>'Average Collection Period_CSMBS'!J18</f>
        <v>1809351.88</v>
      </c>
      <c r="J12" s="60">
        <f>'Average Collection Period_CSMBS'!K18</f>
        <v>1504970.34</v>
      </c>
    </row>
    <row r="13" spans="1:11" ht="21" x14ac:dyDescent="0.6">
      <c r="A13" s="44" t="s">
        <v>1618</v>
      </c>
      <c r="B13" s="60">
        <f>'Average Collection Period_CSMBS'!L18</f>
        <v>21591476.359999999</v>
      </c>
      <c r="C13" s="60">
        <f>'Average Collection Period_CSMBS'!M18</f>
        <v>1768370.9300000002</v>
      </c>
      <c r="D13" s="60">
        <f>'Average Collection Period_CSMBS'!N18</f>
        <v>1856805.52</v>
      </c>
      <c r="E13" s="60">
        <f>'Average Collection Period_CSMBS'!O18</f>
        <v>2238950.25</v>
      </c>
      <c r="F13" s="60">
        <f>'Average Collection Period_CSMBS'!P18</f>
        <v>3861743.45</v>
      </c>
      <c r="G13" s="60">
        <f>'Average Collection Period_CSMBS'!Q18</f>
        <v>31059629.980000004</v>
      </c>
      <c r="H13" s="60">
        <f>'Average Collection Period_CSMBS'!R18</f>
        <v>1192970.78</v>
      </c>
      <c r="I13" s="60">
        <f>'Average Collection Period_CSMBS'!S18</f>
        <v>2043539.03</v>
      </c>
      <c r="J13" s="60">
        <f>'Average Collection Period_CSMBS'!T18</f>
        <v>1821899.65</v>
      </c>
    </row>
    <row r="14" spans="1:11" ht="21" x14ac:dyDescent="0.6">
      <c r="A14" s="44" t="s">
        <v>1585</v>
      </c>
      <c r="B14" s="60">
        <f t="shared" ref="B14:J14" si="4">(B12+B13)/2</f>
        <v>17191110.164999999</v>
      </c>
      <c r="C14" s="60">
        <f t="shared" si="4"/>
        <v>1594365.03</v>
      </c>
      <c r="D14" s="60">
        <f t="shared" si="4"/>
        <v>1820451.48</v>
      </c>
      <c r="E14" s="60">
        <f t="shared" si="4"/>
        <v>3187552.125</v>
      </c>
      <c r="F14" s="60">
        <f t="shared" si="4"/>
        <v>3411627.9400000004</v>
      </c>
      <c r="G14" s="60">
        <f t="shared" si="4"/>
        <v>28989127.425000004</v>
      </c>
      <c r="H14" s="60">
        <f t="shared" si="4"/>
        <v>1323184.7650000001</v>
      </c>
      <c r="I14" s="60">
        <f t="shared" si="4"/>
        <v>1926445.4550000001</v>
      </c>
      <c r="J14" s="60">
        <f t="shared" si="4"/>
        <v>1663434.9950000001</v>
      </c>
    </row>
    <row r="15" spans="1:11" ht="21" x14ac:dyDescent="0.6">
      <c r="A15" s="44" t="s">
        <v>1591</v>
      </c>
      <c r="B15" s="60">
        <f>'Average Collection Period_CSMBS'!W18</f>
        <v>29954216.989999998</v>
      </c>
      <c r="C15" s="60">
        <f>'Average Collection Period_CSMBS'!X18</f>
        <v>1059517.72</v>
      </c>
      <c r="D15" s="60">
        <f>'Average Collection Period_CSMBS'!Y18</f>
        <v>1122983.31</v>
      </c>
      <c r="E15" s="60">
        <f>'Average Collection Period_CSMBS'!Z18</f>
        <v>1869947.2499999998</v>
      </c>
      <c r="F15" s="60">
        <f>'Average Collection Period_CSMBS'!AA18</f>
        <v>3770526.9699999997</v>
      </c>
      <c r="G15" s="60">
        <f>'Average Collection Period_CSMBS'!AB18</f>
        <v>15268979.83</v>
      </c>
      <c r="H15" s="60">
        <f>'Average Collection Period_CSMBS'!AC18</f>
        <v>864138.84</v>
      </c>
      <c r="I15" s="60">
        <f>'Average Collection Period_CSMBS'!AD18</f>
        <v>450490.95</v>
      </c>
      <c r="J15" s="60">
        <f>'Average Collection Period_CSMBS'!AE18</f>
        <v>1148433.25</v>
      </c>
    </row>
    <row r="16" spans="1:11" ht="21" x14ac:dyDescent="0.6">
      <c r="A16" s="44" t="s">
        <v>1617</v>
      </c>
      <c r="B16" s="45">
        <f>30*3</f>
        <v>90</v>
      </c>
      <c r="C16" s="45">
        <f t="shared" ref="C16:J16" si="5">30*3</f>
        <v>90</v>
      </c>
      <c r="D16" s="45">
        <f t="shared" si="5"/>
        <v>90</v>
      </c>
      <c r="E16" s="45">
        <f t="shared" si="5"/>
        <v>90</v>
      </c>
      <c r="F16" s="45">
        <f t="shared" si="5"/>
        <v>90</v>
      </c>
      <c r="G16" s="45">
        <f t="shared" si="5"/>
        <v>90</v>
      </c>
      <c r="H16" s="45">
        <f t="shared" si="5"/>
        <v>90</v>
      </c>
      <c r="I16" s="45">
        <f t="shared" si="5"/>
        <v>90</v>
      </c>
      <c r="J16" s="45">
        <f t="shared" si="5"/>
        <v>90</v>
      </c>
    </row>
    <row r="17" spans="1:10" x14ac:dyDescent="0.5">
      <c r="A17" s="46" t="s">
        <v>1599</v>
      </c>
      <c r="B17" s="47">
        <f t="shared" ref="B17:J17" si="6">(B14/B15)*B16</f>
        <v>51.652156868814885</v>
      </c>
      <c r="C17" s="47">
        <f t="shared" si="6"/>
        <v>135.43223486625595</v>
      </c>
      <c r="D17" s="47">
        <f t="shared" si="6"/>
        <v>145.89765648431586</v>
      </c>
      <c r="E17" s="47">
        <f t="shared" si="6"/>
        <v>153.41592724072834</v>
      </c>
      <c r="F17" s="47">
        <f t="shared" si="6"/>
        <v>81.433316096927442</v>
      </c>
      <c r="G17" s="47">
        <f t="shared" si="6"/>
        <v>170.87071286346708</v>
      </c>
      <c r="H17" s="47">
        <f t="shared" si="6"/>
        <v>137.80960111687608</v>
      </c>
      <c r="I17" s="47">
        <f t="shared" si="6"/>
        <v>384.86919870421372</v>
      </c>
      <c r="J17" s="47">
        <f t="shared" si="6"/>
        <v>130.35946978198342</v>
      </c>
    </row>
    <row r="18" spans="1:10" x14ac:dyDescent="0.5">
      <c r="A18" s="37"/>
      <c r="B18" s="49" t="str">
        <f t="shared" ref="B18:J18" si="7">IF(B17&lt;=60,"ผ่าน","ไม่ผ่าน")</f>
        <v>ผ่าน</v>
      </c>
      <c r="C18" s="48" t="str">
        <f t="shared" si="7"/>
        <v>ไม่ผ่าน</v>
      </c>
      <c r="D18" s="48" t="str">
        <f t="shared" si="7"/>
        <v>ไม่ผ่าน</v>
      </c>
      <c r="E18" s="48" t="str">
        <f t="shared" si="7"/>
        <v>ไม่ผ่าน</v>
      </c>
      <c r="F18" s="49" t="str">
        <f t="shared" si="7"/>
        <v>ไม่ผ่าน</v>
      </c>
      <c r="G18" s="48" t="str">
        <f t="shared" si="7"/>
        <v>ไม่ผ่าน</v>
      </c>
      <c r="H18" s="48" t="str">
        <f t="shared" si="7"/>
        <v>ไม่ผ่าน</v>
      </c>
      <c r="I18" s="48" t="str">
        <f t="shared" si="7"/>
        <v>ไม่ผ่าน</v>
      </c>
      <c r="J18" s="48" t="str">
        <f t="shared" si="7"/>
        <v>ไม่ผ่าน</v>
      </c>
    </row>
    <row r="19" spans="1:10" ht="21" x14ac:dyDescent="0.6">
      <c r="A19" s="42" t="s">
        <v>1589</v>
      </c>
      <c r="B19" s="66" t="s">
        <v>1603</v>
      </c>
      <c r="C19" s="67"/>
      <c r="D19" s="67"/>
      <c r="E19" s="67"/>
      <c r="F19" s="67"/>
      <c r="G19" s="67"/>
      <c r="H19" s="67"/>
      <c r="I19" s="67"/>
      <c r="J19" s="68"/>
    </row>
    <row r="20" spans="1:10" ht="24.6" x14ac:dyDescent="0.5">
      <c r="A20" s="43" t="s">
        <v>1583</v>
      </c>
      <c r="B20" s="60">
        <f>'Average Collection Period_SSS'!C18</f>
        <v>21457680.649999999</v>
      </c>
      <c r="C20" s="60">
        <f>'Average Collection Period_SSS'!D18</f>
        <v>3008309.55</v>
      </c>
      <c r="D20" s="60">
        <f>'Average Collection Period_SSS'!E18</f>
        <v>1494027.19</v>
      </c>
      <c r="E20" s="60">
        <f>'Average Collection Period_SSS'!F18</f>
        <v>1133775.3500000001</v>
      </c>
      <c r="F20" s="60">
        <f>'Average Collection Period_SSS'!G18</f>
        <v>4263223.3499999996</v>
      </c>
      <c r="G20" s="60">
        <f>'Average Collection Period_SSS'!H18</f>
        <v>17095706.699999999</v>
      </c>
      <c r="H20" s="60">
        <f>'Average Collection Period_SSS'!I18</f>
        <v>3907902.8099999996</v>
      </c>
      <c r="I20" s="60">
        <f>'Average Collection Period_SSS'!J18</f>
        <v>2475238.38</v>
      </c>
      <c r="J20" s="60">
        <f>'Average Collection Period_SSS'!K18</f>
        <v>4481007.8100000005</v>
      </c>
    </row>
    <row r="21" spans="1:10" ht="21" x14ac:dyDescent="0.6">
      <c r="A21" s="44" t="s">
        <v>1618</v>
      </c>
      <c r="B21" s="60">
        <f>'Average Collection Period_SSS'!L18</f>
        <v>22780822</v>
      </c>
      <c r="C21" s="60">
        <f>'Average Collection Period_SSS'!M18</f>
        <v>2594966.75</v>
      </c>
      <c r="D21" s="60">
        <f>'Average Collection Period_SSS'!N18</f>
        <v>1495330.9700000002</v>
      </c>
      <c r="E21" s="60">
        <f>'Average Collection Period_SSS'!O18</f>
        <v>1256344.8700000001</v>
      </c>
      <c r="F21" s="60">
        <f>'Average Collection Period_SSS'!P18</f>
        <v>3454614.37</v>
      </c>
      <c r="G21" s="60">
        <f>'Average Collection Period_SSS'!Q18</f>
        <v>21214818.66</v>
      </c>
      <c r="H21" s="60">
        <f>'Average Collection Period_SSS'!R18</f>
        <v>3526937.24</v>
      </c>
      <c r="I21" s="60">
        <f>'Average Collection Period_SSS'!S18</f>
        <v>2402555.33</v>
      </c>
      <c r="J21" s="60">
        <f>'Average Collection Period_SSS'!T18</f>
        <v>4236971.8100000005</v>
      </c>
    </row>
    <row r="22" spans="1:10" ht="21" x14ac:dyDescent="0.6">
      <c r="A22" s="44" t="s">
        <v>1585</v>
      </c>
      <c r="B22" s="60">
        <f t="shared" ref="B22:J22" si="8">(B20+B21)/2</f>
        <v>22119251.324999999</v>
      </c>
      <c r="C22" s="60">
        <f t="shared" si="8"/>
        <v>2801638.15</v>
      </c>
      <c r="D22" s="60">
        <f t="shared" si="8"/>
        <v>1494679.08</v>
      </c>
      <c r="E22" s="60">
        <f t="shared" si="8"/>
        <v>1195060.1100000001</v>
      </c>
      <c r="F22" s="60">
        <f t="shared" si="8"/>
        <v>3858918.86</v>
      </c>
      <c r="G22" s="60">
        <f t="shared" si="8"/>
        <v>19155262.68</v>
      </c>
      <c r="H22" s="60">
        <f t="shared" si="8"/>
        <v>3717420.0249999999</v>
      </c>
      <c r="I22" s="60">
        <f t="shared" si="8"/>
        <v>2438896.855</v>
      </c>
      <c r="J22" s="60">
        <f t="shared" si="8"/>
        <v>4358989.8100000005</v>
      </c>
    </row>
    <row r="23" spans="1:10" ht="21" x14ac:dyDescent="0.6">
      <c r="A23" s="44" t="s">
        <v>1592</v>
      </c>
      <c r="B23" s="60">
        <f>'Average Collection Period_SSS'!W18</f>
        <v>22772822</v>
      </c>
      <c r="C23" s="61">
        <f>'Average Collection Period_SSS'!X18</f>
        <v>420858</v>
      </c>
      <c r="D23" s="60">
        <f>'Average Collection Period_SSS'!Y18</f>
        <v>421801.64</v>
      </c>
      <c r="E23" s="60">
        <f>'Average Collection Period_SSS'!Z18</f>
        <v>529930.71</v>
      </c>
      <c r="F23" s="60">
        <f>'Average Collection Period_SSS'!AA18</f>
        <v>2367236.37</v>
      </c>
      <c r="G23" s="60">
        <f>'Average Collection Period_SSS'!AB18</f>
        <v>5217064.95</v>
      </c>
      <c r="H23" s="60">
        <f>'Average Collection Period_SSS'!AC18</f>
        <v>379225.63</v>
      </c>
      <c r="I23" s="60">
        <f>'Average Collection Period_SSS'!AD18</f>
        <v>334319.75</v>
      </c>
      <c r="J23" s="60">
        <f>'Average Collection Period_SSS'!AE18</f>
        <v>310847.75</v>
      </c>
    </row>
    <row r="24" spans="1:10" ht="21" x14ac:dyDescent="0.6">
      <c r="A24" s="44" t="s">
        <v>1617</v>
      </c>
      <c r="B24" s="45">
        <f>30*3</f>
        <v>90</v>
      </c>
      <c r="C24" s="45">
        <f t="shared" ref="C24:J24" si="9">30*3</f>
        <v>90</v>
      </c>
      <c r="D24" s="45">
        <f t="shared" si="9"/>
        <v>90</v>
      </c>
      <c r="E24" s="45">
        <f t="shared" si="9"/>
        <v>90</v>
      </c>
      <c r="F24" s="45">
        <f t="shared" si="9"/>
        <v>90</v>
      </c>
      <c r="G24" s="45">
        <f t="shared" si="9"/>
        <v>90</v>
      </c>
      <c r="H24" s="45">
        <f t="shared" si="9"/>
        <v>90</v>
      </c>
      <c r="I24" s="45">
        <f t="shared" si="9"/>
        <v>90</v>
      </c>
      <c r="J24" s="45">
        <f t="shared" si="9"/>
        <v>90</v>
      </c>
    </row>
    <row r="25" spans="1:10" x14ac:dyDescent="0.5">
      <c r="A25" s="46" t="s">
        <v>1599</v>
      </c>
      <c r="B25" s="47">
        <f t="shared" ref="B25" si="10">(B22/B23)*B24</f>
        <v>87.41703681915223</v>
      </c>
      <c r="C25" s="62">
        <f t="shared" ref="C25" si="11">(C22/C23)*C24</f>
        <v>599.12710106496729</v>
      </c>
      <c r="D25" s="47">
        <f t="shared" ref="D25" si="12">(D22/D23)*D24</f>
        <v>318.92032757388046</v>
      </c>
      <c r="E25" s="47">
        <f t="shared" ref="E25" si="13">(E22/E23)*E24</f>
        <v>202.96126997433308</v>
      </c>
      <c r="F25" s="47">
        <f t="shared" ref="F25" si="14">(F22/F23)*F24</f>
        <v>146.71230207569005</v>
      </c>
      <c r="G25" s="47">
        <f t="shared" ref="G25" si="15">(G22/G23)*G24</f>
        <v>330.4489512249603</v>
      </c>
      <c r="H25" s="47">
        <f t="shared" ref="H25" si="16">(H22/H23)*H24</f>
        <v>882.23942630143426</v>
      </c>
      <c r="I25" s="47">
        <f t="shared" ref="I25" si="17">(I22/I23)*I24</f>
        <v>656.55922795467507</v>
      </c>
      <c r="J25" s="47">
        <f t="shared" ref="J25" si="18">(J22/J23)*J24</f>
        <v>1262.0618386332217</v>
      </c>
    </row>
    <row r="26" spans="1:10" x14ac:dyDescent="0.5">
      <c r="B26" s="48" t="str">
        <f>IF(B25&lt;=60,"ผ่าน","ไม่ผ่าน")</f>
        <v>ไม่ผ่าน</v>
      </c>
      <c r="C26" s="48" t="str">
        <f t="shared" ref="C26:J26" si="19">IF(C25&lt;=60,"ผ่าน","ไม่ผ่าน")</f>
        <v>ไม่ผ่าน</v>
      </c>
      <c r="D26" s="48" t="str">
        <f t="shared" si="19"/>
        <v>ไม่ผ่าน</v>
      </c>
      <c r="E26" s="48" t="str">
        <f t="shared" si="19"/>
        <v>ไม่ผ่าน</v>
      </c>
      <c r="F26" s="48" t="str">
        <f t="shared" si="19"/>
        <v>ไม่ผ่าน</v>
      </c>
      <c r="G26" s="48" t="str">
        <f t="shared" si="19"/>
        <v>ไม่ผ่าน</v>
      </c>
      <c r="H26" s="48" t="str">
        <f t="shared" si="19"/>
        <v>ไม่ผ่าน</v>
      </c>
      <c r="I26" s="48" t="str">
        <f t="shared" si="19"/>
        <v>ไม่ผ่าน</v>
      </c>
      <c r="J26" s="48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ธ.ค 65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ธ.ค 65'!Query2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2023-08-29T02:11:37Z</cp:lastPrinted>
  <dcterms:created xsi:type="dcterms:W3CDTF">2023-07-17T06:53:29Z</dcterms:created>
  <dcterms:modified xsi:type="dcterms:W3CDTF">2023-08-30T03:44:02Z</dcterms:modified>
</cp:coreProperties>
</file>