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 activeTab="1"/>
  </bookViews>
  <sheets>
    <sheet name="แบบบันทึก OPD" sheetId="2" r:id="rId1"/>
    <sheet name="FOAM A1" sheetId="1" r:id="rId2"/>
    <sheet name="สรุป OPD" sheetId="3" r:id="rId3"/>
    <sheet name="แบบบันทึกIPD" sheetId="4" r:id="rId4"/>
    <sheet name="FOAM A3" sheetId="6" r:id="rId5"/>
    <sheet name="สรุป IPD" sheetId="5" r:id="rId6"/>
  </sheets>
  <calcPr calcId="144525"/>
</workbook>
</file>

<file path=xl/calcChain.xml><?xml version="1.0" encoding="utf-8"?>
<calcChain xmlns="http://schemas.openxmlformats.org/spreadsheetml/2006/main">
  <c r="C36" i="2" l="1"/>
  <c r="C12" i="3"/>
  <c r="D12" i="3" s="1"/>
  <c r="C11" i="3"/>
  <c r="D11" i="3" s="1"/>
  <c r="C13" i="3"/>
  <c r="C10" i="3"/>
  <c r="D10" i="3" s="1"/>
  <c r="C9" i="3"/>
  <c r="D9" i="3" s="1"/>
  <c r="C14" i="3"/>
  <c r="C14" i="5"/>
  <c r="F44" i="1"/>
  <c r="G44" i="1"/>
  <c r="H44" i="1"/>
  <c r="I44" i="1"/>
  <c r="J44" i="1"/>
  <c r="E44" i="1"/>
  <c r="B9" i="3"/>
  <c r="C9" i="5"/>
  <c r="C10" i="5"/>
  <c r="C11" i="5"/>
  <c r="C12" i="5"/>
  <c r="C13" i="5"/>
  <c r="C15" i="5"/>
  <c r="C16" i="5"/>
  <c r="L17" i="6"/>
  <c r="C116" i="4"/>
  <c r="L32" i="6"/>
  <c r="C108" i="4"/>
  <c r="G108" i="4" s="1"/>
  <c r="B20" i="5" s="1"/>
  <c r="C115" i="4"/>
  <c r="C114" i="4"/>
  <c r="C113" i="4"/>
  <c r="C112" i="4"/>
  <c r="C111" i="4"/>
  <c r="C110" i="4"/>
  <c r="G109" i="4" s="1"/>
  <c r="B22" i="5" s="1"/>
  <c r="B19" i="5" s="1"/>
  <c r="C109" i="4"/>
  <c r="L6" i="6" l="1"/>
  <c r="L31" i="6"/>
  <c r="L33" i="6"/>
  <c r="L34" i="6"/>
  <c r="M34" i="6"/>
  <c r="M33" i="6"/>
  <c r="M32" i="6"/>
  <c r="M31" i="6"/>
  <c r="G111" i="4" l="1"/>
  <c r="D19" i="5" s="1"/>
  <c r="F31" i="2"/>
  <c r="B17" i="3" s="1"/>
  <c r="E45" i="6"/>
  <c r="B10" i="5" s="1"/>
  <c r="D10" i="5" s="1"/>
  <c r="F45" i="6"/>
  <c r="B11" i="5" s="1"/>
  <c r="D11" i="5" s="1"/>
  <c r="G45" i="6"/>
  <c r="B12" i="5" s="1"/>
  <c r="D12" i="5" s="1"/>
  <c r="H45" i="6"/>
  <c r="B13" i="5" s="1"/>
  <c r="D13" i="5" s="1"/>
  <c r="I45" i="6"/>
  <c r="J45" i="6"/>
  <c r="B15" i="5" s="1"/>
  <c r="D15" i="5" s="1"/>
  <c r="K45" i="6"/>
  <c r="B16" i="5" s="1"/>
  <c r="D16" i="5" s="1"/>
  <c r="D45" i="6"/>
  <c r="B9" i="5" s="1"/>
  <c r="D9" i="5" s="1"/>
  <c r="B30" i="5"/>
  <c r="D30" i="5" s="1"/>
  <c r="B29" i="5"/>
  <c r="D29" i="5" s="1"/>
  <c r="B28" i="5"/>
  <c r="D28" i="5" s="1"/>
  <c r="B27" i="5"/>
  <c r="D27" i="5" s="1"/>
  <c r="B26" i="5"/>
  <c r="D26" i="5" s="1"/>
  <c r="B24" i="5"/>
  <c r="D24" i="5" s="1"/>
  <c r="B25" i="5"/>
  <c r="D25" i="5" s="1"/>
  <c r="M5" i="6"/>
  <c r="M19" i="6"/>
  <c r="M20" i="6"/>
  <c r="M21" i="6"/>
  <c r="M22" i="6"/>
  <c r="M23" i="6"/>
  <c r="M24" i="6"/>
  <c r="M25" i="6"/>
  <c r="M26" i="6"/>
  <c r="M27" i="6"/>
  <c r="M28" i="6"/>
  <c r="M29" i="6"/>
  <c r="M30" i="6"/>
  <c r="M35" i="6"/>
  <c r="M36" i="6"/>
  <c r="M37" i="6"/>
  <c r="M38" i="6"/>
  <c r="M39" i="6"/>
  <c r="M40" i="6"/>
  <c r="M41" i="6"/>
  <c r="M42" i="6"/>
  <c r="M43" i="6"/>
  <c r="M4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5" i="6"/>
  <c r="L36" i="6"/>
  <c r="L37" i="6"/>
  <c r="L38" i="6"/>
  <c r="L39" i="6"/>
  <c r="L40" i="6"/>
  <c r="L41" i="6"/>
  <c r="L42" i="6"/>
  <c r="L43" i="6"/>
  <c r="L44" i="6"/>
  <c r="L5" i="6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" i="1"/>
  <c r="F29" i="2"/>
  <c r="B14" i="3"/>
  <c r="D14" i="3" s="1"/>
  <c r="B13" i="3"/>
  <c r="D13" i="3" s="1"/>
  <c r="B12" i="3"/>
  <c r="B11" i="3"/>
  <c r="B10" i="3"/>
  <c r="C35" i="2"/>
  <c r="B28" i="3" s="1"/>
  <c r="C34" i="2"/>
  <c r="B27" i="3" s="1"/>
  <c r="C33" i="2"/>
  <c r="C32" i="2"/>
  <c r="B25" i="3" s="1"/>
  <c r="C31" i="2"/>
  <c r="B24" i="3" s="1"/>
  <c r="C30" i="2"/>
  <c r="B23" i="3" s="1"/>
  <c r="C29" i="2"/>
  <c r="B22" i="3" s="1"/>
  <c r="C28" i="2"/>
  <c r="B26" i="3"/>
  <c r="L4" i="1"/>
  <c r="B14" i="5" l="1"/>
  <c r="D14" i="5" s="1"/>
  <c r="C37" i="2"/>
  <c r="C20" i="3" s="1"/>
  <c r="B21" i="3"/>
  <c r="C17" i="3"/>
  <c r="D17" i="3" s="1"/>
  <c r="F28" i="2"/>
  <c r="G110" i="4"/>
  <c r="D20" i="5" s="1"/>
  <c r="B23" i="5"/>
  <c r="D23" i="5" s="1"/>
  <c r="L45" i="6"/>
  <c r="C8" i="5" s="1"/>
  <c r="M45" i="6"/>
  <c r="K44" i="1"/>
  <c r="C8" i="3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4" i="1"/>
  <c r="L35" i="1"/>
  <c r="L36" i="1"/>
  <c r="L37" i="1"/>
  <c r="L38" i="1"/>
  <c r="L39" i="1"/>
  <c r="L40" i="1"/>
  <c r="L41" i="1"/>
  <c r="L42" i="1"/>
  <c r="L43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9" i="1"/>
  <c r="L47" i="6" l="1"/>
  <c r="D8" i="5" s="1"/>
  <c r="B8" i="5"/>
  <c r="C21" i="3"/>
  <c r="C22" i="3" s="1"/>
  <c r="C23" i="3" s="1"/>
  <c r="C24" i="3" s="1"/>
  <c r="C25" i="3" s="1"/>
  <c r="C26" i="3" s="1"/>
  <c r="C27" i="3" s="1"/>
  <c r="C28" i="3" s="1"/>
  <c r="B18" i="3"/>
  <c r="F30" i="2"/>
  <c r="L44" i="1"/>
  <c r="C18" i="3" l="1"/>
  <c r="D18" i="3"/>
  <c r="B8" i="3"/>
  <c r="D8" i="3" s="1"/>
</calcChain>
</file>

<file path=xl/sharedStrings.xml><?xml version="1.0" encoding="utf-8"?>
<sst xmlns="http://schemas.openxmlformats.org/spreadsheetml/2006/main" count="174" uniqueCount="93">
  <si>
    <t>HN</t>
  </si>
  <si>
    <t>วันที่</t>
  </si>
  <si>
    <t>เวลา</t>
  </si>
  <si>
    <t>CC</t>
  </si>
  <si>
    <t>คําวินจฉัย</t>
  </si>
  <si>
    <t>การรักษา</t>
  </si>
  <si>
    <t>การวนิจฉัย หรือ เหตุผลที่มารับบริการ</t>
  </si>
  <si>
    <t>ลําดับ</t>
  </si>
  <si>
    <t>ประเภท</t>
  </si>
  <si>
    <t>ICD</t>
  </si>
  <si>
    <t>AuditICD</t>
  </si>
  <si>
    <t>ผลการตรวจ</t>
  </si>
  <si>
    <t xml:space="preserve"> </t>
  </si>
  <si>
    <t xml:space="preserve">ผลการตรวจสอบการบันทึกข้อมูล  </t>
  </si>
  <si>
    <t xml:space="preserve">คะแนนเฉลี่ยคุณภาพข้อมูล </t>
  </si>
  <si>
    <t xml:space="preserve">คุณภาพเฉลี่ยโดยรวม </t>
  </si>
  <si>
    <t xml:space="preserve">คุณภาพการบันทึกอาการสําคัญ </t>
  </si>
  <si>
    <t xml:space="preserve">คุณภาพการบันทึกวันเวลา </t>
  </si>
  <si>
    <t>คุณภาพการบันทึกประวัติ</t>
  </si>
  <si>
    <t>คุณภาพการบันทึกตรวจร่างกาย</t>
  </si>
  <si>
    <t>คุณภาพการบันทึกคําวินิจฉัยโรค</t>
  </si>
  <si>
    <t xml:space="preserve">คุณภาพการบันทึกการรักษา </t>
  </si>
  <si>
    <t xml:space="preserve">ผลการตรวจสอบการให้รหัส ICD </t>
  </si>
  <si>
    <t xml:space="preserve"> - ให้รหัสถูกต้อง  </t>
  </si>
  <si>
    <t xml:space="preserve"> - ให้รหัสผิด  </t>
  </si>
  <si>
    <t xml:space="preserve">ลักษณะความผิดพลาด </t>
  </si>
  <si>
    <t xml:space="preserve">  A ให้รหัสผิดพลาด</t>
  </si>
  <si>
    <t xml:space="preserve">  C รหัสด้อยคุณภาพ กํากวม  </t>
  </si>
  <si>
    <t xml:space="preserve">  B มีรหัสโรคหลักทั้งๆที่ไม่มีคําวนิจฉัยโรคในบันทึก</t>
  </si>
  <si>
    <t xml:space="preserve">  D ให้รหัสไม่ครบทุกตําแหน่ง    </t>
  </si>
  <si>
    <t xml:space="preserve">  E ใช้รหัสสาเหตุการบาดเจ็บเป็นรหัสโรคหลัก   </t>
  </si>
  <si>
    <t xml:space="preserve">  F รหัสมีตัวเลขมากเกินไป  </t>
  </si>
  <si>
    <t xml:space="preserve">  G ให้รหัสไม่ครบ      </t>
  </si>
  <si>
    <t xml:space="preserve">  H ให้รหัสมากเกิน    </t>
  </si>
  <si>
    <t>%</t>
  </si>
  <si>
    <t>No.</t>
  </si>
  <si>
    <t>วัน/เวลา</t>
  </si>
  <si>
    <t>คะแนนที่ได้</t>
  </si>
  <si>
    <t>คะแนนเต็ม</t>
  </si>
  <si>
    <t>หมายเหตุ</t>
  </si>
  <si>
    <t>ประวัติ</t>
  </si>
  <si>
    <t xml:space="preserve">ตารางบันทึกผลการตรวจสอบคุณภาพการให้รหัส ICD ผู้ป่วยนอก  </t>
  </si>
  <si>
    <t>AN</t>
  </si>
  <si>
    <t>ผลการตรววจ</t>
  </si>
  <si>
    <t>A</t>
  </si>
  <si>
    <t>H</t>
  </si>
  <si>
    <t>G</t>
  </si>
  <si>
    <t>Y</t>
  </si>
  <si>
    <t>วันที่จำหนาย</t>
  </si>
  <si>
    <t xml:space="preserve">ตารางบันทึกผลการตรวจสอบคุณภาพการให้รหัส ICD ผู้ป่วยใน </t>
  </si>
  <si>
    <t>รายงานผลการตรวจสอบคุณภาพข้อมูล และคุณภาพการให้รหัสผู้ป่วยใน</t>
  </si>
  <si>
    <t xml:space="preserve">คุณภาพการบันทึกประวัติ    </t>
  </si>
  <si>
    <t>คุณภาพการบันทึก Progess Note</t>
  </si>
  <si>
    <t xml:space="preserve">คุณภาพการบันทึก Operative Note  </t>
  </si>
  <si>
    <t xml:space="preserve">คุณภาพการบันทึก Labour Record </t>
  </si>
  <si>
    <t xml:space="preserve">คุณภาพการบันทึก Nurses’ Note  </t>
  </si>
  <si>
    <t>B</t>
  </si>
  <si>
    <t>C</t>
  </si>
  <si>
    <t>D</t>
  </si>
  <si>
    <t>E</t>
  </si>
  <si>
    <t>F</t>
  </si>
  <si>
    <t>สรุปผลการตรวจ Error</t>
  </si>
  <si>
    <t>ผิดพลาด</t>
  </si>
  <si>
    <t>รหัสทั้งหมด</t>
  </si>
  <si>
    <t>จํานวนรหัสที่ผิด</t>
  </si>
  <si>
    <t>รหัส</t>
  </si>
  <si>
    <t>วันที่จำหน่าย</t>
  </si>
  <si>
    <t>DS1</t>
  </si>
  <si>
    <t>DS2</t>
  </si>
  <si>
    <t>HX</t>
  </si>
  <si>
    <t>PE</t>
  </si>
  <si>
    <t>PROGRESS</t>
  </si>
  <si>
    <t>OP</t>
  </si>
  <si>
    <t>OB</t>
  </si>
  <si>
    <t>Nurse</t>
  </si>
  <si>
    <t>ถ้าเป็นn/aให้ใส่เป็น -</t>
  </si>
  <si>
    <t>คะแนนสูงสุด</t>
  </si>
  <si>
    <t>Total</t>
  </si>
  <si>
    <t>รหัสถูกต้อง</t>
  </si>
  <si>
    <t>สถานพยาบาล __โรงพยาบาลวังน้ำเย็น</t>
  </si>
  <si>
    <t>วันที่ตรวจสอบ __15 พฤษภาคม 2560______ ช่วงระยะเวลาของข้อมูลที่ตรวจสอบ  _ ตุลาคม 2559 - มีนาคม 2560_______</t>
  </si>
  <si>
    <t>คุณภาพการบันทึก Discharge Summary ส่วนของแพทย์</t>
  </si>
  <si>
    <t xml:space="preserve">คุณภาพการบันทึก Discharge Summary ส่วนอื่น  </t>
  </si>
  <si>
    <t xml:space="preserve">คุณภาพการบันทึกตรวจร่างกาย   </t>
  </si>
  <si>
    <t>ให้รหัสถูกต้อง</t>
  </si>
  <si>
    <t xml:space="preserve">ให้รหัสผิด  </t>
  </si>
  <si>
    <t>ตรวจร่างกาย</t>
  </si>
  <si>
    <t xml:space="preserve"> รหัสสถานพยาบาล 10868  โรงพยาบาลวังน้ำเย็น วันที่ 15 พฤษภาคม 2560 ตรวจโดยนางอำพร ทองดีนอกและนางธิตินัฐฎา สานันต์</t>
  </si>
  <si>
    <t>รายงานผลการตรวจสอบคุณภาพข้อมูล และคุณภาพการให้รหัสผู้ป่วยนอก</t>
  </si>
  <si>
    <r>
      <t>สุ่มตัวอย่างข้อมูลผู้ป่วย จํานวน  ___40__  คน มีรหัส ICD ทั้งหมด ____</t>
    </r>
    <r>
      <rPr>
        <sz val="16"/>
        <color rgb="FFFF0000"/>
        <rFont val="Angsana New"/>
        <family val="1"/>
      </rPr>
      <t>91</t>
    </r>
    <r>
      <rPr>
        <sz val="16"/>
        <color rgb="FF000000"/>
        <rFont val="Angsana New"/>
        <family val="1"/>
      </rPr>
      <t xml:space="preserve">_______  รหัส </t>
    </r>
  </si>
  <si>
    <t>ได้</t>
  </si>
  <si>
    <t>เต็ม</t>
  </si>
  <si>
    <r>
      <t>สุ่มตัวอย่างข้อมูลผู้ป่วย จํานวน  ___40__  คน มีรหัส ICD ทั้งหมด ___</t>
    </r>
    <r>
      <rPr>
        <sz val="16"/>
        <color rgb="FF000000"/>
        <rFont val="Angsana New"/>
        <family val="1"/>
      </rPr>
      <t xml:space="preserve">_______  รหัส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</si>
</sst>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04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6"/>
      <color rgb="FF000000"/>
      <name val="TH SarabunPSK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Angsana New"/>
      <family val="1"/>
    </font>
    <font>
      <b/>
      <sz val="12"/>
      <color rgb="FF000000"/>
      <name val="TH SarabunPSK"/>
      <family val="2"/>
    </font>
    <font>
      <b/>
      <sz val="11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/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" fontId="2" fillId="0" borderId="5" xfId="0" applyNumberFormat="1" applyFont="1" applyBorder="1" applyAlignment="1">
      <alignment horizontal="left" vertical="top"/>
    </xf>
    <xf numFmtId="0" fontId="0" fillId="0" borderId="2" xfId="0" applyBorder="1"/>
    <xf numFmtId="0" fontId="1" fillId="0" borderId="6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0" xfId="0" applyFont="1"/>
    <xf numFmtId="1" fontId="2" fillId="0" borderId="5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2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14" fontId="11" fillId="0" borderId="2" xfId="0" applyNumberFormat="1" applyFont="1" applyBorder="1"/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/>
    <xf numFmtId="14" fontId="11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/>
    <xf numFmtId="0" fontId="12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4" fontId="7" fillId="0" borderId="11" xfId="0" applyNumberFormat="1" applyFont="1" applyBorder="1"/>
    <xf numFmtId="14" fontId="7" fillId="0" borderId="13" xfId="0" applyNumberFormat="1" applyFont="1" applyBorder="1"/>
    <xf numFmtId="0" fontId="7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4" fontId="9" fillId="0" borderId="0" xfId="0" applyNumberFormat="1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2" fillId="0" borderId="2" xfId="0" applyFont="1" applyBorder="1" applyAlignment="1">
      <alignment horizontal="left" vertical="top"/>
    </xf>
    <xf numFmtId="0" fontId="9" fillId="0" borderId="0" xfId="0" applyFont="1" applyAlignment="1"/>
    <xf numFmtId="4" fontId="8" fillId="0" borderId="0" xfId="0" applyNumberFormat="1" applyFont="1" applyAlignment="1"/>
    <xf numFmtId="4" fontId="2" fillId="0" borderId="0" xfId="0" applyNumberFormat="1" applyFont="1"/>
    <xf numFmtId="4" fontId="8" fillId="0" borderId="0" xfId="0" applyNumberFormat="1" applyFont="1" applyAlignment="1">
      <alignment horizontal="center"/>
    </xf>
    <xf numFmtId="4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4" workbookViewId="0">
      <selection activeCell="J5" sqref="J5:J7"/>
    </sheetView>
  </sheetViews>
  <sheetFormatPr defaultRowHeight="21" x14ac:dyDescent="0.35"/>
  <cols>
    <col min="1" max="1" width="6" style="2" bestFit="1" customWidth="1"/>
    <col min="2" max="2" width="32" style="2" bestFit="1" customWidth="1"/>
    <col min="3" max="3" width="7" style="2" bestFit="1" customWidth="1"/>
    <col min="4" max="4" width="7.42578125" style="2" bestFit="1" customWidth="1"/>
    <col min="5" max="5" width="51.85546875" style="2" bestFit="1" customWidth="1"/>
    <col min="6" max="6" width="11.28515625" style="2" bestFit="1" customWidth="1"/>
    <col min="7" max="7" width="11.5703125" style="2" bestFit="1" customWidth="1"/>
    <col min="8" max="8" width="6.28515625" style="2" bestFit="1" customWidth="1"/>
    <col min="9" max="9" width="14" style="2" bestFit="1" customWidth="1"/>
    <col min="10" max="10" width="17.85546875" style="2" bestFit="1" customWidth="1"/>
    <col min="11" max="11" width="14.28515625" style="2" bestFit="1" customWidth="1"/>
    <col min="12" max="16384" width="9.140625" style="2"/>
  </cols>
  <sheetData>
    <row r="1" spans="1:14" x14ac:dyDescent="0.35">
      <c r="B1" s="115" t="s">
        <v>41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1:14" x14ac:dyDescent="0.35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4" spans="1:14" s="12" customFormat="1" x14ac:dyDescent="0.35">
      <c r="A4" s="9" t="s">
        <v>35</v>
      </c>
      <c r="B4" s="10" t="s">
        <v>0</v>
      </c>
      <c r="C4" s="11" t="s">
        <v>1</v>
      </c>
      <c r="D4" s="11" t="s">
        <v>2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39</v>
      </c>
    </row>
    <row r="5" spans="1:14" x14ac:dyDescent="0.35">
      <c r="A5" s="7"/>
      <c r="B5" s="13"/>
      <c r="C5" s="8"/>
      <c r="D5" s="8"/>
      <c r="E5" s="8"/>
      <c r="F5" s="6"/>
      <c r="G5" s="6"/>
      <c r="H5" s="8"/>
      <c r="I5" s="8"/>
      <c r="J5" s="6"/>
      <c r="K5" s="8"/>
    </row>
    <row r="6" spans="1:14" x14ac:dyDescent="0.35">
      <c r="A6" s="7"/>
      <c r="B6" s="5"/>
      <c r="C6" s="8"/>
      <c r="D6" s="8"/>
      <c r="E6" s="8"/>
      <c r="F6" s="6"/>
      <c r="G6" s="6"/>
      <c r="H6" s="8"/>
      <c r="I6" s="8"/>
      <c r="J6" s="6"/>
      <c r="K6" s="8"/>
    </row>
    <row r="7" spans="1:14" x14ac:dyDescent="0.35">
      <c r="A7" s="7"/>
      <c r="B7" s="5"/>
      <c r="C7" s="8"/>
      <c r="D7" s="8"/>
      <c r="E7" s="8"/>
      <c r="F7" s="6"/>
      <c r="G7" s="6"/>
      <c r="H7" s="8"/>
      <c r="I7" s="8"/>
      <c r="J7" s="6"/>
      <c r="K7" s="8"/>
    </row>
    <row r="8" spans="1:14" x14ac:dyDescent="0.35">
      <c r="A8" s="7"/>
      <c r="B8" s="5"/>
      <c r="C8" s="8"/>
      <c r="D8" s="8"/>
      <c r="E8" s="8"/>
      <c r="F8" s="6"/>
      <c r="G8" s="6"/>
      <c r="H8" s="8"/>
      <c r="I8" s="6"/>
      <c r="J8" s="6"/>
      <c r="K8" s="8"/>
    </row>
    <row r="9" spans="1:14" x14ac:dyDescent="0.35">
      <c r="A9" s="7"/>
      <c r="B9" s="5"/>
      <c r="C9" s="8"/>
      <c r="D9" s="8"/>
      <c r="E9" s="8"/>
      <c r="F9" s="6"/>
      <c r="G9" s="6"/>
      <c r="H9" s="8"/>
      <c r="I9" s="8"/>
      <c r="J9" s="6"/>
      <c r="K9" s="8"/>
    </row>
    <row r="10" spans="1:14" x14ac:dyDescent="0.35">
      <c r="A10" s="7"/>
      <c r="B10" s="5"/>
      <c r="C10" s="8"/>
      <c r="D10" s="8"/>
      <c r="E10" s="8"/>
      <c r="F10" s="6"/>
      <c r="G10" s="6"/>
      <c r="H10" s="6"/>
      <c r="I10" s="6"/>
      <c r="J10" s="6"/>
      <c r="K10" s="8"/>
    </row>
    <row r="11" spans="1:14" x14ac:dyDescent="0.35">
      <c r="A11" s="7"/>
      <c r="B11" s="5"/>
      <c r="C11" s="8"/>
      <c r="D11" s="8"/>
      <c r="E11" s="8"/>
      <c r="F11" s="6"/>
      <c r="G11" s="6"/>
      <c r="H11" s="8"/>
      <c r="I11" s="8"/>
      <c r="J11" s="6"/>
      <c r="K11" s="8"/>
    </row>
    <row r="12" spans="1:14" x14ac:dyDescent="0.35">
      <c r="A12" s="7"/>
      <c r="B12" s="5"/>
      <c r="C12" s="8"/>
      <c r="D12" s="8"/>
      <c r="E12" s="8"/>
      <c r="F12" s="6"/>
      <c r="G12" s="6"/>
      <c r="H12" s="8"/>
      <c r="I12" s="6"/>
      <c r="J12" s="6"/>
      <c r="K12" s="8"/>
    </row>
    <row r="13" spans="1:14" x14ac:dyDescent="0.35">
      <c r="A13" s="7"/>
      <c r="B13" s="5"/>
      <c r="C13" s="8"/>
      <c r="D13" s="8"/>
      <c r="E13" s="8"/>
      <c r="F13" s="6"/>
      <c r="G13" s="6"/>
      <c r="H13" s="8"/>
      <c r="I13" s="8"/>
      <c r="J13" s="6"/>
      <c r="K13" s="8"/>
    </row>
    <row r="14" spans="1:14" x14ac:dyDescent="0.35">
      <c r="A14" s="7"/>
      <c r="B14" s="5"/>
      <c r="C14" s="8"/>
      <c r="D14" s="8"/>
      <c r="E14" s="8"/>
      <c r="F14" s="6"/>
      <c r="G14" s="6"/>
      <c r="H14" s="6"/>
      <c r="I14" s="8"/>
      <c r="J14" s="6"/>
      <c r="K14" s="8"/>
    </row>
    <row r="15" spans="1:14" x14ac:dyDescent="0.35">
      <c r="A15" s="7"/>
      <c r="B15" s="5"/>
      <c r="C15" s="8"/>
      <c r="D15" s="8"/>
      <c r="E15" s="8"/>
      <c r="F15" s="6"/>
      <c r="G15" s="6"/>
      <c r="H15" s="6"/>
      <c r="I15" s="8"/>
      <c r="J15" s="6"/>
      <c r="K15" s="8"/>
    </row>
    <row r="16" spans="1:14" x14ac:dyDescent="0.35">
      <c r="A16" s="7"/>
      <c r="B16" s="5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5">
      <c r="A17" s="7"/>
      <c r="B17" s="5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5">
      <c r="A18" s="7"/>
      <c r="B18" s="5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5">
      <c r="A19" s="7"/>
      <c r="B19" s="5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35">
      <c r="A20" s="7"/>
      <c r="B20" s="5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35">
      <c r="A21" s="7"/>
      <c r="B21" s="5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35">
      <c r="A22" s="7"/>
      <c r="B22" s="5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5">
      <c r="A23" s="7"/>
      <c r="B23" s="5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35">
      <c r="A24" s="7"/>
      <c r="B24" s="5"/>
      <c r="C24" s="8"/>
      <c r="D24" s="8"/>
      <c r="E24" s="8"/>
      <c r="F24" s="6"/>
      <c r="G24" s="6"/>
      <c r="H24" s="8"/>
      <c r="I24" s="8"/>
      <c r="J24" s="6"/>
      <c r="K24" s="8"/>
    </row>
    <row r="25" spans="1:11" x14ac:dyDescent="0.35">
      <c r="A25" s="7"/>
      <c r="B25" s="5"/>
      <c r="C25" s="8"/>
      <c r="D25" s="8"/>
      <c r="E25" s="8"/>
      <c r="F25" s="6"/>
      <c r="G25" s="6"/>
      <c r="H25" s="8"/>
      <c r="I25" s="8"/>
      <c r="J25" s="6"/>
      <c r="K25" s="8"/>
    </row>
    <row r="27" spans="1:11" x14ac:dyDescent="0.35">
      <c r="B27" s="4" t="s">
        <v>61</v>
      </c>
    </row>
    <row r="28" spans="1:11" x14ac:dyDescent="0.35">
      <c r="B28" s="2" t="s">
        <v>44</v>
      </c>
      <c r="C28" s="2">
        <f>COUNTIF($J$5:$J$25,"A")</f>
        <v>0</v>
      </c>
      <c r="D28" s="2" t="s">
        <v>65</v>
      </c>
      <c r="E28" s="15" t="s">
        <v>64</v>
      </c>
      <c r="F28" s="2">
        <f>SUM(C28:C35)</f>
        <v>0</v>
      </c>
      <c r="G28" s="2" t="s">
        <v>65</v>
      </c>
    </row>
    <row r="29" spans="1:11" x14ac:dyDescent="0.35">
      <c r="B29" s="2" t="s">
        <v>56</v>
      </c>
      <c r="C29" s="2">
        <f>COUNTIF($J$5:$J$25,"B")</f>
        <v>0</v>
      </c>
      <c r="D29" s="2" t="s">
        <v>65</v>
      </c>
      <c r="E29" s="15" t="s">
        <v>63</v>
      </c>
      <c r="F29" s="2">
        <f>COUNTA(J5:J25)</f>
        <v>0</v>
      </c>
      <c r="G29" s="2" t="s">
        <v>65</v>
      </c>
    </row>
    <row r="30" spans="1:11" x14ac:dyDescent="0.35">
      <c r="B30" s="2" t="s">
        <v>57</v>
      </c>
      <c r="C30" s="2">
        <f>COUNTIF($J$5:$J$25,"C")</f>
        <v>0</v>
      </c>
      <c r="D30" s="2" t="s">
        <v>65</v>
      </c>
      <c r="E30" s="15" t="s">
        <v>62</v>
      </c>
      <c r="F30" s="2" t="e">
        <f>F28*100/F29</f>
        <v>#DIV/0!</v>
      </c>
      <c r="G30" s="2" t="s">
        <v>34</v>
      </c>
    </row>
    <row r="31" spans="1:11" x14ac:dyDescent="0.35">
      <c r="B31" s="2" t="s">
        <v>58</v>
      </c>
      <c r="C31" s="2">
        <f>COUNTIF($J$5:$J$25,"D")</f>
        <v>0</v>
      </c>
      <c r="D31" s="2" t="s">
        <v>65</v>
      </c>
      <c r="E31" s="15" t="s">
        <v>78</v>
      </c>
      <c r="F31" s="2">
        <f>COUNTIF($J$5:$J$25,"Y")</f>
        <v>0</v>
      </c>
      <c r="G31" s="2" t="s">
        <v>65</v>
      </c>
    </row>
    <row r="32" spans="1:11" x14ac:dyDescent="0.35">
      <c r="B32" s="2" t="s">
        <v>59</v>
      </c>
      <c r="C32" s="2">
        <f>COUNTIF($J$5:$J$25,"E")</f>
        <v>0</v>
      </c>
      <c r="D32" s="2" t="s">
        <v>65</v>
      </c>
    </row>
    <row r="33" spans="2:4" x14ac:dyDescent="0.35">
      <c r="B33" s="2" t="s">
        <v>60</v>
      </c>
      <c r="C33" s="2">
        <f>COUNTIF($J$5:$J$25,"F")</f>
        <v>0</v>
      </c>
      <c r="D33" s="2" t="s">
        <v>65</v>
      </c>
    </row>
    <row r="34" spans="2:4" x14ac:dyDescent="0.35">
      <c r="B34" s="2" t="s">
        <v>46</v>
      </c>
      <c r="C34" s="2">
        <f>COUNTIF($J$5:$J$25,"G")</f>
        <v>0</v>
      </c>
      <c r="D34" s="2" t="s">
        <v>65</v>
      </c>
    </row>
    <row r="35" spans="2:4" x14ac:dyDescent="0.35">
      <c r="B35" s="2" t="s">
        <v>45</v>
      </c>
      <c r="C35" s="2">
        <f>COUNTIF($J$5:$J$25,"H")</f>
        <v>0</v>
      </c>
      <c r="D35" s="2" t="s">
        <v>65</v>
      </c>
    </row>
    <row r="36" spans="2:4" x14ac:dyDescent="0.35">
      <c r="B36" s="2" t="s">
        <v>47</v>
      </c>
      <c r="C36" s="2">
        <f>COUNTIF($J$5:$J$25,"Y")</f>
        <v>0</v>
      </c>
      <c r="D36" s="2" t="s">
        <v>65</v>
      </c>
    </row>
    <row r="37" spans="2:4" x14ac:dyDescent="0.35">
      <c r="C37" s="2">
        <f>SUM(C28:C36)</f>
        <v>0</v>
      </c>
    </row>
  </sheetData>
  <mergeCells count="2">
    <mergeCell ref="B1:K1"/>
    <mergeCell ref="A2:N2"/>
  </mergeCells>
  <pageMargins left="0.38" right="0.14000000000000001" top="0.42" bottom="0.47" header="0.31496062992125984" footer="0.2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I4" sqref="I4:J9"/>
    </sheetView>
  </sheetViews>
  <sheetFormatPr defaultRowHeight="15" x14ac:dyDescent="0.25"/>
  <cols>
    <col min="1" max="1" width="6" style="18" bestFit="1" customWidth="1"/>
    <col min="2" max="2" width="5.42578125" bestFit="1" customWidth="1"/>
    <col min="3" max="3" width="7" bestFit="1" customWidth="1"/>
    <col min="4" max="4" width="12" bestFit="1" customWidth="1"/>
    <col min="5" max="5" width="11.85546875" bestFit="1" customWidth="1"/>
    <col min="6" max="6" width="5.5703125" bestFit="1" customWidth="1"/>
    <col min="7" max="7" width="9.85546875" bestFit="1" customWidth="1"/>
    <col min="8" max="8" width="18.85546875" bestFit="1" customWidth="1"/>
    <col min="9" max="10" width="19.140625" bestFit="1" customWidth="1"/>
    <col min="11" max="11" width="15.7109375" bestFit="1" customWidth="1"/>
    <col min="12" max="12" width="16.42578125" bestFit="1" customWidth="1"/>
    <col min="13" max="13" width="14.28515625" bestFit="1" customWidth="1"/>
  </cols>
  <sheetData>
    <row r="1" spans="1:13" x14ac:dyDescent="0.25">
      <c r="I1" s="30" t="s">
        <v>75</v>
      </c>
      <c r="J1" s="30" t="s">
        <v>75</v>
      </c>
    </row>
    <row r="2" spans="1:13" ht="18.75" x14ac:dyDescent="0.3">
      <c r="D2" t="s">
        <v>76</v>
      </c>
      <c r="E2" s="28">
        <v>1</v>
      </c>
      <c r="F2" s="28">
        <v>2</v>
      </c>
      <c r="G2" s="28">
        <v>3</v>
      </c>
      <c r="H2" s="28">
        <v>4</v>
      </c>
      <c r="I2" s="28">
        <v>4</v>
      </c>
      <c r="J2" s="28">
        <v>3</v>
      </c>
      <c r="K2" s="29"/>
    </row>
    <row r="3" spans="1:13" ht="19.7" customHeight="1" x14ac:dyDescent="0.35">
      <c r="A3" s="9" t="s">
        <v>35</v>
      </c>
      <c r="B3" s="10" t="s">
        <v>0</v>
      </c>
      <c r="C3" s="11" t="s">
        <v>1</v>
      </c>
      <c r="D3" s="11" t="s">
        <v>2</v>
      </c>
      <c r="E3" s="11" t="s">
        <v>36</v>
      </c>
      <c r="F3" s="11" t="s">
        <v>3</v>
      </c>
      <c r="G3" s="11" t="s">
        <v>40</v>
      </c>
      <c r="H3" s="11" t="s">
        <v>86</v>
      </c>
      <c r="I3" s="11" t="s">
        <v>4</v>
      </c>
      <c r="J3" s="11" t="s">
        <v>5</v>
      </c>
      <c r="K3" s="26" t="s">
        <v>38</v>
      </c>
      <c r="L3" s="11" t="s">
        <v>37</v>
      </c>
      <c r="M3" s="11" t="s">
        <v>39</v>
      </c>
    </row>
    <row r="4" spans="1:13" ht="19.7" customHeight="1" x14ac:dyDescent="0.35">
      <c r="A4" s="9">
        <v>1</v>
      </c>
      <c r="B4" s="10"/>
      <c r="C4" s="11"/>
      <c r="D4" s="11"/>
      <c r="E4" s="11"/>
      <c r="F4" s="11"/>
      <c r="G4" s="11"/>
      <c r="H4" s="11"/>
      <c r="I4" s="11"/>
      <c r="J4" s="23"/>
      <c r="K4" s="27">
        <f>$E$2+$F$2+$G$2+$H$2+IF(I4="-",0,4)+IF(J4="-",0,3)</f>
        <v>17</v>
      </c>
      <c r="L4" s="25">
        <f>SUM(E4:J4)</f>
        <v>0</v>
      </c>
      <c r="M4" s="11"/>
    </row>
    <row r="5" spans="1:13" ht="19.7" customHeight="1" x14ac:dyDescent="0.35">
      <c r="A5" s="9">
        <v>2</v>
      </c>
      <c r="B5" s="10"/>
      <c r="C5" s="11"/>
      <c r="D5" s="11"/>
      <c r="E5" s="11"/>
      <c r="F5" s="11"/>
      <c r="G5" s="11"/>
      <c r="H5" s="11"/>
      <c r="I5" s="11"/>
      <c r="J5" s="23"/>
      <c r="K5" s="27">
        <f t="shared" ref="K5:K43" si="0">$E$2+$F$2+$G$2+$H$2+IF(I5="-",0,4)+IF(J5="-",0,3)</f>
        <v>17</v>
      </c>
      <c r="L5" s="25">
        <f t="shared" ref="L5:L18" si="1">SUM(E5:J5)</f>
        <v>0</v>
      </c>
      <c r="M5" s="11"/>
    </row>
    <row r="6" spans="1:13" ht="19.7" customHeight="1" x14ac:dyDescent="0.35">
      <c r="A6" s="9">
        <v>3</v>
      </c>
      <c r="B6" s="10"/>
      <c r="C6" s="11"/>
      <c r="D6" s="11"/>
      <c r="E6" s="11"/>
      <c r="F6" s="11"/>
      <c r="G6" s="11"/>
      <c r="H6" s="11"/>
      <c r="I6" s="11"/>
      <c r="J6" s="23"/>
      <c r="K6" s="27">
        <f t="shared" si="0"/>
        <v>17</v>
      </c>
      <c r="L6" s="25">
        <f t="shared" si="1"/>
        <v>0</v>
      </c>
      <c r="M6" s="11"/>
    </row>
    <row r="7" spans="1:13" ht="19.7" customHeight="1" x14ac:dyDescent="0.35">
      <c r="A7" s="9">
        <v>4</v>
      </c>
      <c r="B7" s="10"/>
      <c r="C7" s="11"/>
      <c r="D7" s="11"/>
      <c r="E7" s="11"/>
      <c r="F7" s="11"/>
      <c r="G7" s="11"/>
      <c r="H7" s="11"/>
      <c r="I7" s="11"/>
      <c r="J7" s="23"/>
      <c r="K7" s="27">
        <f t="shared" si="0"/>
        <v>17</v>
      </c>
      <c r="L7" s="25">
        <f t="shared" si="1"/>
        <v>0</v>
      </c>
      <c r="M7" s="11"/>
    </row>
    <row r="8" spans="1:13" ht="19.7" customHeight="1" x14ac:dyDescent="0.35">
      <c r="A8" s="9">
        <v>5</v>
      </c>
      <c r="B8" s="10"/>
      <c r="C8" s="11"/>
      <c r="D8" s="11"/>
      <c r="E8" s="11"/>
      <c r="F8" s="11"/>
      <c r="G8" s="11"/>
      <c r="H8" s="11"/>
      <c r="I8" s="11"/>
      <c r="J8" s="23"/>
      <c r="K8" s="27">
        <f t="shared" si="0"/>
        <v>17</v>
      </c>
      <c r="L8" s="25">
        <f t="shared" si="1"/>
        <v>0</v>
      </c>
      <c r="M8" s="11"/>
    </row>
    <row r="9" spans="1:13" ht="19.7" customHeight="1" x14ac:dyDescent="0.35">
      <c r="A9" s="9">
        <v>6</v>
      </c>
      <c r="B9" s="10"/>
      <c r="C9" s="11"/>
      <c r="D9" s="11"/>
      <c r="E9" s="11"/>
      <c r="F9" s="11"/>
      <c r="G9" s="11"/>
      <c r="H9" s="11"/>
      <c r="I9" s="11"/>
      <c r="J9" s="23"/>
      <c r="K9" s="27">
        <f t="shared" si="0"/>
        <v>17</v>
      </c>
      <c r="L9" s="25">
        <f t="shared" si="1"/>
        <v>0</v>
      </c>
      <c r="M9" s="11"/>
    </row>
    <row r="10" spans="1:13" ht="19.7" customHeight="1" x14ac:dyDescent="0.35">
      <c r="A10" s="9">
        <v>7</v>
      </c>
      <c r="B10" s="10"/>
      <c r="C10" s="11"/>
      <c r="D10" s="11"/>
      <c r="E10" s="11"/>
      <c r="F10" s="11"/>
      <c r="G10" s="11"/>
      <c r="H10" s="11"/>
      <c r="I10" s="11"/>
      <c r="J10" s="23"/>
      <c r="K10" s="27">
        <f t="shared" si="0"/>
        <v>17</v>
      </c>
      <c r="L10" s="25">
        <f t="shared" si="1"/>
        <v>0</v>
      </c>
      <c r="M10" s="11"/>
    </row>
    <row r="11" spans="1:13" ht="19.7" customHeight="1" x14ac:dyDescent="0.35">
      <c r="A11" s="9">
        <v>8</v>
      </c>
      <c r="B11" s="10"/>
      <c r="C11" s="11"/>
      <c r="D11" s="11"/>
      <c r="E11" s="11"/>
      <c r="F11" s="11"/>
      <c r="G11" s="11"/>
      <c r="H11" s="11"/>
      <c r="I11" s="11"/>
      <c r="J11" s="23"/>
      <c r="K11" s="27">
        <f t="shared" si="0"/>
        <v>17</v>
      </c>
      <c r="L11" s="25">
        <f t="shared" si="1"/>
        <v>0</v>
      </c>
      <c r="M11" s="11"/>
    </row>
    <row r="12" spans="1:13" ht="19.7" customHeight="1" x14ac:dyDescent="0.35">
      <c r="A12" s="9">
        <v>9</v>
      </c>
      <c r="B12" s="10"/>
      <c r="C12" s="11"/>
      <c r="D12" s="11"/>
      <c r="E12" s="11"/>
      <c r="F12" s="11"/>
      <c r="G12" s="11"/>
      <c r="H12" s="11"/>
      <c r="I12" s="11"/>
      <c r="J12" s="23"/>
      <c r="K12" s="27">
        <f t="shared" si="0"/>
        <v>17</v>
      </c>
      <c r="L12" s="25">
        <f t="shared" si="1"/>
        <v>0</v>
      </c>
      <c r="M12" s="11"/>
    </row>
    <row r="13" spans="1:13" ht="19.7" customHeight="1" x14ac:dyDescent="0.35">
      <c r="A13" s="9">
        <v>10</v>
      </c>
      <c r="B13" s="10"/>
      <c r="C13" s="11"/>
      <c r="D13" s="11"/>
      <c r="E13" s="11"/>
      <c r="F13" s="11"/>
      <c r="G13" s="11"/>
      <c r="H13" s="11"/>
      <c r="I13" s="11"/>
      <c r="J13" s="23"/>
      <c r="K13" s="27">
        <f t="shared" si="0"/>
        <v>17</v>
      </c>
      <c r="L13" s="25">
        <f t="shared" si="1"/>
        <v>0</v>
      </c>
      <c r="M13" s="11"/>
    </row>
    <row r="14" spans="1:13" ht="19.7" customHeight="1" x14ac:dyDescent="0.35">
      <c r="A14" s="9">
        <v>11</v>
      </c>
      <c r="B14" s="10"/>
      <c r="C14" s="11"/>
      <c r="D14" s="11"/>
      <c r="E14" s="11"/>
      <c r="F14" s="11"/>
      <c r="G14" s="11"/>
      <c r="H14" s="11"/>
      <c r="I14" s="11"/>
      <c r="J14" s="23"/>
      <c r="K14" s="27">
        <f t="shared" si="0"/>
        <v>17</v>
      </c>
      <c r="L14" s="25">
        <f t="shared" si="1"/>
        <v>0</v>
      </c>
      <c r="M14" s="11"/>
    </row>
    <row r="15" spans="1:13" ht="19.7" customHeight="1" x14ac:dyDescent="0.35">
      <c r="A15" s="9">
        <v>12</v>
      </c>
      <c r="B15" s="10"/>
      <c r="C15" s="11"/>
      <c r="D15" s="11"/>
      <c r="E15" s="11"/>
      <c r="F15" s="11"/>
      <c r="G15" s="11"/>
      <c r="H15" s="11"/>
      <c r="I15" s="11"/>
      <c r="J15" s="23"/>
      <c r="K15" s="27">
        <f t="shared" si="0"/>
        <v>17</v>
      </c>
      <c r="L15" s="25">
        <f t="shared" si="1"/>
        <v>0</v>
      </c>
      <c r="M15" s="11"/>
    </row>
    <row r="16" spans="1:13" ht="19.7" customHeight="1" x14ac:dyDescent="0.35">
      <c r="A16" s="9">
        <v>13</v>
      </c>
      <c r="B16" s="10"/>
      <c r="C16" s="11"/>
      <c r="D16" s="11"/>
      <c r="E16" s="11"/>
      <c r="F16" s="11"/>
      <c r="G16" s="11"/>
      <c r="H16" s="11"/>
      <c r="I16" s="11"/>
      <c r="J16" s="23"/>
      <c r="K16" s="27">
        <f t="shared" si="0"/>
        <v>17</v>
      </c>
      <c r="L16" s="25">
        <f t="shared" si="1"/>
        <v>0</v>
      </c>
      <c r="M16" s="11"/>
    </row>
    <row r="17" spans="1:13" ht="19.7" customHeight="1" x14ac:dyDescent="0.35">
      <c r="A17" s="9">
        <v>14</v>
      </c>
      <c r="B17" s="10"/>
      <c r="C17" s="11"/>
      <c r="D17" s="11"/>
      <c r="E17" s="11"/>
      <c r="F17" s="11"/>
      <c r="G17" s="11"/>
      <c r="H17" s="11"/>
      <c r="I17" s="11"/>
      <c r="J17" s="23"/>
      <c r="K17" s="27">
        <f t="shared" si="0"/>
        <v>17</v>
      </c>
      <c r="L17" s="25">
        <f t="shared" si="1"/>
        <v>0</v>
      </c>
      <c r="M17" s="11"/>
    </row>
    <row r="18" spans="1:13" ht="19.7" customHeight="1" x14ac:dyDescent="0.35">
      <c r="A18" s="9">
        <v>15</v>
      </c>
      <c r="B18" s="10"/>
      <c r="C18" s="11"/>
      <c r="D18" s="11"/>
      <c r="E18" s="11"/>
      <c r="F18" s="11"/>
      <c r="G18" s="11"/>
      <c r="H18" s="11"/>
      <c r="I18" s="11"/>
      <c r="J18" s="23"/>
      <c r="K18" s="27">
        <f t="shared" si="0"/>
        <v>17</v>
      </c>
      <c r="L18" s="25">
        <f t="shared" si="1"/>
        <v>0</v>
      </c>
      <c r="M18" s="11"/>
    </row>
    <row r="19" spans="1:13" ht="21.6" customHeight="1" x14ac:dyDescent="0.35">
      <c r="A19" s="9">
        <v>16</v>
      </c>
      <c r="B19" s="5"/>
      <c r="C19" s="8"/>
      <c r="D19" s="8"/>
      <c r="E19" s="16"/>
      <c r="F19" s="16"/>
      <c r="G19" s="16"/>
      <c r="H19" s="16"/>
      <c r="I19" s="16"/>
      <c r="J19" s="24"/>
      <c r="K19" s="27">
        <f t="shared" si="0"/>
        <v>17</v>
      </c>
      <c r="L19" s="25">
        <f>SUM(E19:J19)</f>
        <v>0</v>
      </c>
      <c r="M19" s="8"/>
    </row>
    <row r="20" spans="1:13" ht="21.75" customHeight="1" x14ac:dyDescent="0.35">
      <c r="A20" s="9">
        <v>17</v>
      </c>
      <c r="B20" s="5"/>
      <c r="C20" s="8"/>
      <c r="D20" s="8"/>
      <c r="E20" s="16"/>
      <c r="F20" s="16"/>
      <c r="G20" s="16"/>
      <c r="H20" s="16"/>
      <c r="I20" s="16"/>
      <c r="J20" s="16"/>
      <c r="K20" s="27">
        <f t="shared" si="0"/>
        <v>17</v>
      </c>
      <c r="L20" s="16">
        <f>SUM(E20:J20)</f>
        <v>0</v>
      </c>
      <c r="M20" s="8"/>
    </row>
    <row r="21" spans="1:13" ht="18.95" customHeight="1" x14ac:dyDescent="0.35">
      <c r="A21" s="9">
        <v>18</v>
      </c>
      <c r="B21" s="5"/>
      <c r="C21" s="8"/>
      <c r="D21" s="8"/>
      <c r="E21" s="17"/>
      <c r="F21" s="17"/>
      <c r="G21" s="17"/>
      <c r="H21" s="17"/>
      <c r="I21" s="17"/>
      <c r="J21" s="17"/>
      <c r="K21" s="27">
        <f t="shared" si="0"/>
        <v>17</v>
      </c>
      <c r="L21" s="16">
        <f t="shared" ref="L21:L43" si="2">SUM(E21:J21)</f>
        <v>0</v>
      </c>
      <c r="M21" s="8"/>
    </row>
    <row r="22" spans="1:13" ht="18.95" customHeight="1" x14ac:dyDescent="0.35">
      <c r="A22" s="9">
        <v>19</v>
      </c>
      <c r="B22" s="5"/>
      <c r="C22" s="8"/>
      <c r="D22" s="8"/>
      <c r="E22" s="17"/>
      <c r="F22" s="17"/>
      <c r="G22" s="17"/>
      <c r="H22" s="17"/>
      <c r="I22" s="17"/>
      <c r="J22" s="17"/>
      <c r="K22" s="27">
        <f t="shared" si="0"/>
        <v>17</v>
      </c>
      <c r="L22" s="16">
        <f t="shared" si="2"/>
        <v>0</v>
      </c>
      <c r="M22" s="8"/>
    </row>
    <row r="23" spans="1:13" ht="18.95" customHeight="1" x14ac:dyDescent="0.35">
      <c r="A23" s="9">
        <v>20</v>
      </c>
      <c r="B23" s="5"/>
      <c r="C23" s="8"/>
      <c r="D23" s="8"/>
      <c r="E23" s="17"/>
      <c r="F23" s="17"/>
      <c r="G23" s="17"/>
      <c r="H23" s="17"/>
      <c r="I23" s="17"/>
      <c r="J23" s="17"/>
      <c r="K23" s="27">
        <f t="shared" si="0"/>
        <v>17</v>
      </c>
      <c r="L23" s="16">
        <f t="shared" si="2"/>
        <v>0</v>
      </c>
      <c r="M23" s="8"/>
    </row>
    <row r="24" spans="1:13" ht="18.75" customHeight="1" x14ac:dyDescent="0.35">
      <c r="A24" s="9">
        <v>21</v>
      </c>
      <c r="B24" s="5"/>
      <c r="C24" s="8"/>
      <c r="D24" s="8"/>
      <c r="E24" s="17"/>
      <c r="F24" s="17"/>
      <c r="G24" s="17"/>
      <c r="H24" s="17"/>
      <c r="I24" s="17"/>
      <c r="J24" s="17"/>
      <c r="K24" s="27">
        <f t="shared" si="0"/>
        <v>17</v>
      </c>
      <c r="L24" s="16">
        <f t="shared" si="2"/>
        <v>0</v>
      </c>
      <c r="M24" s="8"/>
    </row>
    <row r="25" spans="1:13" ht="18.95" customHeight="1" x14ac:dyDescent="0.35">
      <c r="A25" s="9">
        <v>22</v>
      </c>
      <c r="B25" s="5"/>
      <c r="C25" s="8"/>
      <c r="D25" s="8"/>
      <c r="E25" s="17"/>
      <c r="F25" s="17"/>
      <c r="G25" s="17"/>
      <c r="H25" s="17"/>
      <c r="I25" s="17"/>
      <c r="J25" s="17"/>
      <c r="K25" s="27">
        <f t="shared" si="0"/>
        <v>17</v>
      </c>
      <c r="L25" s="16">
        <f t="shared" si="2"/>
        <v>0</v>
      </c>
      <c r="M25" s="8"/>
    </row>
    <row r="26" spans="1:13" ht="18.95" customHeight="1" x14ac:dyDescent="0.35">
      <c r="A26" s="9">
        <v>23</v>
      </c>
      <c r="B26" s="5"/>
      <c r="C26" s="8"/>
      <c r="D26" s="8"/>
      <c r="E26" s="17"/>
      <c r="F26" s="17"/>
      <c r="G26" s="17"/>
      <c r="H26" s="17"/>
      <c r="I26" s="17"/>
      <c r="J26" s="17"/>
      <c r="K26" s="27">
        <f t="shared" si="0"/>
        <v>17</v>
      </c>
      <c r="L26" s="16">
        <f t="shared" si="2"/>
        <v>0</v>
      </c>
      <c r="M26" s="8"/>
    </row>
    <row r="27" spans="1:13" ht="18.95" customHeight="1" x14ac:dyDescent="0.35">
      <c r="A27" s="9">
        <v>24</v>
      </c>
      <c r="B27" s="5"/>
      <c r="C27" s="8"/>
      <c r="D27" s="8"/>
      <c r="E27" s="17"/>
      <c r="F27" s="17"/>
      <c r="G27" s="17"/>
      <c r="H27" s="17"/>
      <c r="I27" s="17"/>
      <c r="J27" s="17"/>
      <c r="K27" s="27">
        <f t="shared" si="0"/>
        <v>17</v>
      </c>
      <c r="L27" s="16">
        <f t="shared" si="2"/>
        <v>0</v>
      </c>
      <c r="M27" s="8"/>
    </row>
    <row r="28" spans="1:13" ht="18.95" customHeight="1" x14ac:dyDescent="0.35">
      <c r="A28" s="9">
        <v>25</v>
      </c>
      <c r="B28" s="5"/>
      <c r="C28" s="8"/>
      <c r="D28" s="8"/>
      <c r="E28" s="17"/>
      <c r="F28" s="17"/>
      <c r="G28" s="17"/>
      <c r="H28" s="17"/>
      <c r="I28" s="17"/>
      <c r="J28" s="17"/>
      <c r="K28" s="27">
        <f t="shared" si="0"/>
        <v>17</v>
      </c>
      <c r="L28" s="16">
        <f t="shared" si="2"/>
        <v>0</v>
      </c>
      <c r="M28" s="8"/>
    </row>
    <row r="29" spans="1:13" ht="18.95" customHeight="1" x14ac:dyDescent="0.35">
      <c r="A29" s="9">
        <v>26</v>
      </c>
      <c r="B29" s="5"/>
      <c r="C29" s="8"/>
      <c r="D29" s="8"/>
      <c r="E29" s="17"/>
      <c r="F29" s="17"/>
      <c r="G29" s="17"/>
      <c r="H29" s="17"/>
      <c r="I29" s="17"/>
      <c r="J29" s="17"/>
      <c r="K29" s="27">
        <f t="shared" si="0"/>
        <v>17</v>
      </c>
      <c r="L29" s="16">
        <f t="shared" si="2"/>
        <v>0</v>
      </c>
      <c r="M29" s="8"/>
    </row>
    <row r="30" spans="1:13" ht="18.75" customHeight="1" x14ac:dyDescent="0.35">
      <c r="A30" s="9">
        <v>27</v>
      </c>
      <c r="B30" s="5"/>
      <c r="C30" s="8"/>
      <c r="D30" s="8"/>
      <c r="E30" s="17"/>
      <c r="F30" s="17"/>
      <c r="G30" s="17"/>
      <c r="H30" s="17"/>
      <c r="I30" s="17"/>
      <c r="J30" s="17"/>
      <c r="K30" s="27">
        <f t="shared" si="0"/>
        <v>17</v>
      </c>
      <c r="L30" s="16">
        <f t="shared" si="2"/>
        <v>0</v>
      </c>
      <c r="M30" s="8"/>
    </row>
    <row r="31" spans="1:13" ht="18.95" customHeight="1" x14ac:dyDescent="0.35">
      <c r="A31" s="9">
        <v>28</v>
      </c>
      <c r="B31" s="5"/>
      <c r="C31" s="8"/>
      <c r="D31" s="8"/>
      <c r="E31" s="17"/>
      <c r="F31" s="17"/>
      <c r="G31" s="17"/>
      <c r="H31" s="17"/>
      <c r="I31" s="17"/>
      <c r="J31" s="17"/>
      <c r="K31" s="27">
        <f t="shared" si="0"/>
        <v>17</v>
      </c>
      <c r="L31" s="16">
        <f t="shared" si="2"/>
        <v>0</v>
      </c>
      <c r="M31" s="8"/>
    </row>
    <row r="32" spans="1:13" ht="18.95" customHeight="1" x14ac:dyDescent="0.35">
      <c r="A32" s="9">
        <v>29</v>
      </c>
      <c r="B32" s="5"/>
      <c r="C32" s="8"/>
      <c r="D32" s="8"/>
      <c r="E32" s="17"/>
      <c r="F32" s="17"/>
      <c r="G32" s="17"/>
      <c r="H32" s="17"/>
      <c r="I32" s="17"/>
      <c r="J32" s="17"/>
      <c r="K32" s="27">
        <f t="shared" si="0"/>
        <v>17</v>
      </c>
      <c r="L32" s="16">
        <f t="shared" si="2"/>
        <v>0</v>
      </c>
      <c r="M32" s="8"/>
    </row>
    <row r="33" spans="1:13" ht="18.95" customHeight="1" x14ac:dyDescent="0.35">
      <c r="A33" s="9">
        <v>30</v>
      </c>
      <c r="B33" s="5"/>
      <c r="C33" s="8"/>
      <c r="D33" s="8"/>
      <c r="E33" s="17"/>
      <c r="F33" s="17"/>
      <c r="G33" s="17"/>
      <c r="H33" s="17"/>
      <c r="I33" s="17"/>
      <c r="J33" s="17"/>
      <c r="K33" s="27">
        <f t="shared" si="0"/>
        <v>17</v>
      </c>
      <c r="L33" s="16">
        <f t="shared" si="2"/>
        <v>0</v>
      </c>
      <c r="M33" s="8"/>
    </row>
    <row r="34" spans="1:13" ht="18.95" customHeight="1" x14ac:dyDescent="0.35">
      <c r="A34" s="9">
        <v>31</v>
      </c>
      <c r="B34" s="5"/>
      <c r="C34" s="8"/>
      <c r="D34" s="8"/>
      <c r="E34" s="17"/>
      <c r="F34" s="17"/>
      <c r="G34" s="17"/>
      <c r="H34" s="17"/>
      <c r="I34" s="17"/>
      <c r="J34" s="17"/>
      <c r="K34" s="27">
        <f t="shared" si="0"/>
        <v>17</v>
      </c>
      <c r="L34" s="16">
        <f t="shared" si="2"/>
        <v>0</v>
      </c>
      <c r="M34" s="8"/>
    </row>
    <row r="35" spans="1:13" ht="18.95" customHeight="1" x14ac:dyDescent="0.35">
      <c r="A35" s="9">
        <v>32</v>
      </c>
      <c r="B35" s="5"/>
      <c r="C35" s="8"/>
      <c r="D35" s="8"/>
      <c r="E35" s="17"/>
      <c r="F35" s="17"/>
      <c r="G35" s="17"/>
      <c r="H35" s="17"/>
      <c r="I35" s="17"/>
      <c r="J35" s="17"/>
      <c r="K35" s="27">
        <f t="shared" si="0"/>
        <v>17</v>
      </c>
      <c r="L35" s="16">
        <f t="shared" si="2"/>
        <v>0</v>
      </c>
      <c r="M35" s="8"/>
    </row>
    <row r="36" spans="1:13" ht="18.95" customHeight="1" x14ac:dyDescent="0.35">
      <c r="A36" s="9">
        <v>33</v>
      </c>
      <c r="B36" s="5"/>
      <c r="C36" s="8"/>
      <c r="D36" s="8"/>
      <c r="E36" s="17"/>
      <c r="F36" s="17"/>
      <c r="G36" s="17"/>
      <c r="H36" s="17"/>
      <c r="I36" s="17"/>
      <c r="J36" s="17"/>
      <c r="K36" s="27">
        <f t="shared" si="0"/>
        <v>17</v>
      </c>
      <c r="L36" s="16">
        <f t="shared" si="2"/>
        <v>0</v>
      </c>
      <c r="M36" s="8"/>
    </row>
    <row r="37" spans="1:13" ht="18.95" customHeight="1" x14ac:dyDescent="0.35">
      <c r="A37" s="9">
        <v>34</v>
      </c>
      <c r="B37" s="5"/>
      <c r="C37" s="8"/>
      <c r="D37" s="8"/>
      <c r="E37" s="17"/>
      <c r="F37" s="17"/>
      <c r="G37" s="17"/>
      <c r="H37" s="17"/>
      <c r="I37" s="17"/>
      <c r="J37" s="17"/>
      <c r="K37" s="27">
        <f t="shared" si="0"/>
        <v>17</v>
      </c>
      <c r="L37" s="16">
        <f t="shared" si="2"/>
        <v>0</v>
      </c>
      <c r="M37" s="8"/>
    </row>
    <row r="38" spans="1:13" ht="18.95" customHeight="1" x14ac:dyDescent="0.35">
      <c r="A38" s="9">
        <v>35</v>
      </c>
      <c r="B38" s="5"/>
      <c r="C38" s="8"/>
      <c r="D38" s="8"/>
      <c r="E38" s="17"/>
      <c r="F38" s="17"/>
      <c r="G38" s="17"/>
      <c r="H38" s="17"/>
      <c r="I38" s="17"/>
      <c r="J38" s="17"/>
      <c r="K38" s="27">
        <f t="shared" si="0"/>
        <v>17</v>
      </c>
      <c r="L38" s="16">
        <f t="shared" si="2"/>
        <v>0</v>
      </c>
      <c r="M38" s="8"/>
    </row>
    <row r="39" spans="1:13" ht="18.95" customHeight="1" x14ac:dyDescent="0.35">
      <c r="A39" s="9">
        <v>36</v>
      </c>
      <c r="B39" s="19"/>
      <c r="C39" s="20"/>
      <c r="D39" s="20"/>
      <c r="E39" s="21"/>
      <c r="F39" s="21"/>
      <c r="G39" s="21"/>
      <c r="H39" s="21"/>
      <c r="I39" s="21"/>
      <c r="J39" s="21"/>
      <c r="K39" s="27">
        <f t="shared" si="0"/>
        <v>17</v>
      </c>
      <c r="L39" s="16">
        <f t="shared" si="2"/>
        <v>0</v>
      </c>
      <c r="M39" s="20"/>
    </row>
    <row r="40" spans="1:13" ht="21" x14ac:dyDescent="0.35">
      <c r="A40" s="9">
        <v>37</v>
      </c>
      <c r="B40" s="22"/>
      <c r="C40" s="22"/>
      <c r="D40" s="22"/>
      <c r="E40" s="22"/>
      <c r="F40" s="22"/>
      <c r="G40" s="22"/>
      <c r="H40" s="22"/>
      <c r="I40" s="22"/>
      <c r="J40" s="22"/>
      <c r="K40" s="27">
        <f t="shared" si="0"/>
        <v>17</v>
      </c>
      <c r="L40" s="16">
        <f t="shared" si="2"/>
        <v>0</v>
      </c>
      <c r="M40" s="22"/>
    </row>
    <row r="41" spans="1:13" ht="21" x14ac:dyDescent="0.35">
      <c r="A41" s="9">
        <v>38</v>
      </c>
      <c r="B41" s="22"/>
      <c r="C41" s="22"/>
      <c r="D41" s="22"/>
      <c r="E41" s="22"/>
      <c r="F41" s="22"/>
      <c r="G41" s="22"/>
      <c r="H41" s="22"/>
      <c r="I41" s="22"/>
      <c r="J41" s="22"/>
      <c r="K41" s="27">
        <f t="shared" si="0"/>
        <v>17</v>
      </c>
      <c r="L41" s="16">
        <f t="shared" si="2"/>
        <v>0</v>
      </c>
      <c r="M41" s="22"/>
    </row>
    <row r="42" spans="1:13" ht="21" x14ac:dyDescent="0.35">
      <c r="A42" s="9">
        <v>39</v>
      </c>
      <c r="B42" s="22"/>
      <c r="C42" s="22"/>
      <c r="D42" s="22"/>
      <c r="E42" s="22"/>
      <c r="F42" s="22"/>
      <c r="G42" s="22"/>
      <c r="H42" s="22"/>
      <c r="I42" s="22"/>
      <c r="J42" s="22"/>
      <c r="K42" s="27">
        <f t="shared" si="0"/>
        <v>17</v>
      </c>
      <c r="L42" s="16">
        <f t="shared" si="2"/>
        <v>0</v>
      </c>
      <c r="M42" s="22"/>
    </row>
    <row r="43" spans="1:13" ht="21" x14ac:dyDescent="0.35">
      <c r="A43" s="9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7">
        <f t="shared" si="0"/>
        <v>17</v>
      </c>
      <c r="L43" s="31">
        <f t="shared" si="2"/>
        <v>0</v>
      </c>
      <c r="M43" s="22"/>
    </row>
    <row r="44" spans="1:13" ht="21.75" thickBot="1" x14ac:dyDescent="0.3">
      <c r="B44" s="34" t="s">
        <v>77</v>
      </c>
      <c r="E44">
        <f>SUM(E4:E43)</f>
        <v>0</v>
      </c>
      <c r="F44">
        <f t="shared" ref="F44:J44" si="3">SUM(F4:F43)</f>
        <v>0</v>
      </c>
      <c r="G44">
        <f t="shared" si="3"/>
        <v>0</v>
      </c>
      <c r="H44">
        <f t="shared" si="3"/>
        <v>0</v>
      </c>
      <c r="I44">
        <f t="shared" si="3"/>
        <v>0</v>
      </c>
      <c r="J44">
        <f t="shared" si="3"/>
        <v>0</v>
      </c>
      <c r="K44" s="32">
        <f>SUM(K4:K43)</f>
        <v>680</v>
      </c>
      <c r="L44" s="33">
        <f>SUM(L4:L43)</f>
        <v>0</v>
      </c>
    </row>
    <row r="45" spans="1:13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E27" sqref="E27"/>
    </sheetView>
  </sheetViews>
  <sheetFormatPr defaultRowHeight="21" x14ac:dyDescent="0.35"/>
  <cols>
    <col min="1" max="1" width="63.42578125" style="3" customWidth="1"/>
    <col min="2" max="2" width="7.7109375" style="35" customWidth="1"/>
    <col min="3" max="3" width="8.42578125" style="35" customWidth="1"/>
    <col min="4" max="4" width="7.42578125" style="111" bestFit="1" customWidth="1"/>
    <col min="5" max="16384" width="9.140625" style="2"/>
  </cols>
  <sheetData>
    <row r="1" spans="1:4" s="43" customFormat="1" ht="23.25" x14ac:dyDescent="0.5">
      <c r="A1" s="42" t="s">
        <v>88</v>
      </c>
      <c r="B1" s="100"/>
      <c r="C1" s="100"/>
      <c r="D1" s="105"/>
    </row>
    <row r="2" spans="1:4" s="43" customFormat="1" ht="23.25" x14ac:dyDescent="0.5">
      <c r="A2" s="43" t="s">
        <v>79</v>
      </c>
      <c r="B2" s="100"/>
      <c r="C2" s="100"/>
      <c r="D2" s="105"/>
    </row>
    <row r="3" spans="1:4" s="43" customFormat="1" ht="23.25" x14ac:dyDescent="0.5">
      <c r="A3" s="116" t="s">
        <v>80</v>
      </c>
      <c r="B3" s="116"/>
      <c r="C3" s="116"/>
      <c r="D3" s="116"/>
    </row>
    <row r="4" spans="1:4" s="43" customFormat="1" ht="23.25" x14ac:dyDescent="0.5">
      <c r="A4" s="116" t="s">
        <v>92</v>
      </c>
      <c r="B4" s="116"/>
      <c r="C4" s="116"/>
      <c r="D4" s="116"/>
    </row>
    <row r="5" spans="1:4" x14ac:dyDescent="0.35">
      <c r="A5" s="4" t="s">
        <v>88</v>
      </c>
    </row>
    <row r="6" spans="1:4" ht="23.25" x14ac:dyDescent="0.5">
      <c r="A6" s="1" t="s">
        <v>13</v>
      </c>
      <c r="B6" s="100" t="s">
        <v>90</v>
      </c>
      <c r="C6" s="100" t="s">
        <v>91</v>
      </c>
      <c r="D6" s="112" t="s">
        <v>34</v>
      </c>
    </row>
    <row r="7" spans="1:4" x14ac:dyDescent="0.35">
      <c r="A7" s="3" t="s">
        <v>14</v>
      </c>
    </row>
    <row r="8" spans="1:4" x14ac:dyDescent="0.35">
      <c r="A8" s="3" t="s">
        <v>15</v>
      </c>
      <c r="B8" s="114">
        <f>'FOAM A1'!L44</f>
        <v>0</v>
      </c>
      <c r="C8" s="35">
        <f>'FOAM A1'!K44</f>
        <v>680</v>
      </c>
      <c r="D8" s="111">
        <f>B8*100/C8</f>
        <v>0</v>
      </c>
    </row>
    <row r="9" spans="1:4" x14ac:dyDescent="0.35">
      <c r="A9" s="3" t="s">
        <v>17</v>
      </c>
      <c r="B9" s="35">
        <f>'FOAM A1'!E44</f>
        <v>0</v>
      </c>
      <c r="C9" s="35">
        <f>COUNTIF('FOAM A1'!$E$4:$E$43,"&gt;=0")*IF('FOAM A1'!$E$3="-",0,1)</f>
        <v>0</v>
      </c>
      <c r="D9" s="111" t="e">
        <f>B9*100/C9</f>
        <v>#DIV/0!</v>
      </c>
    </row>
    <row r="10" spans="1:4" x14ac:dyDescent="0.35">
      <c r="A10" s="3" t="s">
        <v>16</v>
      </c>
      <c r="B10" s="35">
        <f>SUM('FOAM A1'!F4:F43)</f>
        <v>0</v>
      </c>
      <c r="C10" s="35">
        <f>COUNTIF('FOAM A1'!$F$4:$F$43,"&gt;=0")*IF('FOAM A1'!$F$3="-",0,2)</f>
        <v>0</v>
      </c>
      <c r="D10" s="111" t="e">
        <f t="shared" ref="D10:D14" si="0">B10*100/C10</f>
        <v>#DIV/0!</v>
      </c>
    </row>
    <row r="11" spans="1:4" x14ac:dyDescent="0.35">
      <c r="A11" s="3" t="s">
        <v>18</v>
      </c>
      <c r="B11" s="35">
        <f>SUM('FOAM A1'!G4:G43)</f>
        <v>0</v>
      </c>
      <c r="C11" s="35">
        <f>COUNTIF('FOAM A1'!$G$4:$G$43,"&gt;=0")*IF('FOAM A1'!$G$3="-",0,3)</f>
        <v>0</v>
      </c>
      <c r="D11" s="111" t="e">
        <f t="shared" si="0"/>
        <v>#DIV/0!</v>
      </c>
    </row>
    <row r="12" spans="1:4" x14ac:dyDescent="0.35">
      <c r="A12" s="3" t="s">
        <v>19</v>
      </c>
      <c r="B12" s="35">
        <f>SUM('FOAM A1'!H4:H43)</f>
        <v>0</v>
      </c>
      <c r="C12" s="35">
        <f>COUNTIF('FOAM A1'!$H$4:$H$43,"&gt;=0")*IF('FOAM A1'!$H$3="-",0,4)</f>
        <v>0</v>
      </c>
      <c r="D12" s="111" t="e">
        <f t="shared" si="0"/>
        <v>#DIV/0!</v>
      </c>
    </row>
    <row r="13" spans="1:4" x14ac:dyDescent="0.35">
      <c r="A13" s="3" t="s">
        <v>20</v>
      </c>
      <c r="B13" s="35">
        <f>SUM('FOAM A1'!I4:I43)</f>
        <v>0</v>
      </c>
      <c r="C13" s="35">
        <f>COUNTIF('FOAM A1'!$I$4:$I$43,"&gt;=0")*IF('FOAM A1'!$I$3="-",0,4)</f>
        <v>0</v>
      </c>
      <c r="D13" s="111" t="e">
        <f t="shared" si="0"/>
        <v>#DIV/0!</v>
      </c>
    </row>
    <row r="14" spans="1:4" x14ac:dyDescent="0.35">
      <c r="A14" s="3" t="s">
        <v>21</v>
      </c>
      <c r="B14" s="35">
        <f>SUM('FOAM A1'!J4:J43)</f>
        <v>0</v>
      </c>
      <c r="C14" s="35">
        <f>COUNTIF('FOAM A1'!$J$4:$J$43,"&gt;=0")*IF('FOAM A1'!$J$3="-",0,3)</f>
        <v>0</v>
      </c>
      <c r="D14" s="111" t="e">
        <f t="shared" si="0"/>
        <v>#DIV/0!</v>
      </c>
    </row>
    <row r="15" spans="1:4" x14ac:dyDescent="0.35">
      <c r="A15" s="3" t="s">
        <v>12</v>
      </c>
    </row>
    <row r="16" spans="1:4" x14ac:dyDescent="0.35">
      <c r="A16" s="1" t="s">
        <v>22</v>
      </c>
    </row>
    <row r="17" spans="1:4" x14ac:dyDescent="0.35">
      <c r="A17" s="3" t="s">
        <v>23</v>
      </c>
      <c r="B17" s="35">
        <f>'แบบบันทึก OPD'!F31</f>
        <v>0</v>
      </c>
      <c r="C17" s="35" t="e">
        <f>B17*100/'แบบบันทึก OPD'!F29</f>
        <v>#DIV/0!</v>
      </c>
      <c r="D17" s="111" t="e">
        <f>B17*100/C17</f>
        <v>#DIV/0!</v>
      </c>
    </row>
    <row r="18" spans="1:4" x14ac:dyDescent="0.35">
      <c r="A18" s="3" t="s">
        <v>24</v>
      </c>
      <c r="B18" s="35">
        <f>'แบบบันทึก OPD'!F28</f>
        <v>0</v>
      </c>
      <c r="C18" s="35" t="e">
        <f>B18*100/'แบบบันทึก OPD'!F29</f>
        <v>#DIV/0!</v>
      </c>
      <c r="D18" s="111" t="e">
        <f>B18*100/C18</f>
        <v>#DIV/0!</v>
      </c>
    </row>
    <row r="20" spans="1:4" s="4" customFormat="1" x14ac:dyDescent="0.35">
      <c r="A20" s="1" t="s">
        <v>25</v>
      </c>
      <c r="B20" s="99"/>
      <c r="C20" s="99">
        <f>'แบบบันทึก OPD'!C37</f>
        <v>0</v>
      </c>
      <c r="D20" s="113"/>
    </row>
    <row r="21" spans="1:4" x14ac:dyDescent="0.35">
      <c r="A21" s="3" t="s">
        <v>26</v>
      </c>
      <c r="B21" s="35">
        <f>'แบบบันทึก OPD'!C28</f>
        <v>0</v>
      </c>
      <c r="C21" s="35" t="e">
        <f>B21*100/C20</f>
        <v>#DIV/0!</v>
      </c>
    </row>
    <row r="22" spans="1:4" x14ac:dyDescent="0.35">
      <c r="A22" s="3" t="s">
        <v>28</v>
      </c>
      <c r="B22" s="35">
        <f>'แบบบันทึก OPD'!C29</f>
        <v>0</v>
      </c>
      <c r="C22" s="35" t="e">
        <f t="shared" ref="C22:C28" si="1">B22*100/C21</f>
        <v>#DIV/0!</v>
      </c>
    </row>
    <row r="23" spans="1:4" x14ac:dyDescent="0.35">
      <c r="A23" s="3" t="s">
        <v>27</v>
      </c>
      <c r="B23" s="35">
        <f>'แบบบันทึก OPD'!C30</f>
        <v>0</v>
      </c>
      <c r="C23" s="35" t="e">
        <f t="shared" si="1"/>
        <v>#DIV/0!</v>
      </c>
    </row>
    <row r="24" spans="1:4" x14ac:dyDescent="0.35">
      <c r="A24" s="3" t="s">
        <v>29</v>
      </c>
      <c r="B24" s="35">
        <f>'แบบบันทึก OPD'!C31</f>
        <v>0</v>
      </c>
      <c r="C24" s="35" t="e">
        <f t="shared" si="1"/>
        <v>#DIV/0!</v>
      </c>
    </row>
    <row r="25" spans="1:4" x14ac:dyDescent="0.35">
      <c r="A25" s="3" t="s">
        <v>30</v>
      </c>
      <c r="B25" s="35">
        <f>'แบบบันทึก OPD'!C32</f>
        <v>0</v>
      </c>
      <c r="C25" s="35" t="e">
        <f t="shared" si="1"/>
        <v>#DIV/0!</v>
      </c>
    </row>
    <row r="26" spans="1:4" x14ac:dyDescent="0.35">
      <c r="A26" s="3" t="s">
        <v>31</v>
      </c>
      <c r="B26" s="35">
        <f>'แบบบันทึก OPD'!C33</f>
        <v>0</v>
      </c>
      <c r="C26" s="35" t="e">
        <f t="shared" si="1"/>
        <v>#DIV/0!</v>
      </c>
    </row>
    <row r="27" spans="1:4" x14ac:dyDescent="0.35">
      <c r="A27" s="3" t="s">
        <v>32</v>
      </c>
      <c r="B27" s="35">
        <f>'แบบบันทึก OPD'!C34</f>
        <v>0</v>
      </c>
      <c r="C27" s="35" t="e">
        <f t="shared" si="1"/>
        <v>#DIV/0!</v>
      </c>
    </row>
    <row r="28" spans="1:4" x14ac:dyDescent="0.35">
      <c r="A28" s="3" t="s">
        <v>33</v>
      </c>
      <c r="B28" s="35">
        <f>'แบบบันทึก OPD'!C35</f>
        <v>0</v>
      </c>
      <c r="C28" s="35" t="e">
        <f t="shared" si="1"/>
        <v>#DIV/0!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pane ySplit="3" topLeftCell="A4" activePane="bottomLeft" state="frozen"/>
      <selection pane="bottomLeft" activeCell="J106" sqref="B4:J106"/>
    </sheetView>
  </sheetViews>
  <sheetFormatPr defaultRowHeight="21" x14ac:dyDescent="0.35"/>
  <cols>
    <col min="1" max="1" width="6" style="2" bestFit="1" customWidth="1"/>
    <col min="2" max="2" width="18.5703125" style="2" customWidth="1"/>
    <col min="3" max="3" width="18.42578125" style="2" bestFit="1" customWidth="1"/>
    <col min="4" max="4" width="51.85546875" style="57" bestFit="1" customWidth="1"/>
    <col min="5" max="5" width="8.85546875" style="39" bestFit="1" customWidth="1"/>
    <col min="6" max="6" width="20.85546875" style="39" bestFit="1" customWidth="1"/>
    <col min="7" max="7" width="11.28515625" style="39" bestFit="1" customWidth="1"/>
    <col min="8" max="8" width="14" style="39" bestFit="1" customWidth="1"/>
    <col min="9" max="9" width="19.42578125" style="39" bestFit="1" customWidth="1"/>
    <col min="10" max="10" width="20" style="2" bestFit="1" customWidth="1"/>
    <col min="11" max="16384" width="9.140625" style="2"/>
  </cols>
  <sheetData>
    <row r="1" spans="1:11" x14ac:dyDescent="0.35"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35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35">
      <c r="A3" s="9" t="s">
        <v>35</v>
      </c>
      <c r="B3" s="10" t="s">
        <v>42</v>
      </c>
      <c r="C3" s="14" t="s">
        <v>48</v>
      </c>
      <c r="D3" s="54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43</v>
      </c>
      <c r="J3" s="11" t="s">
        <v>39</v>
      </c>
    </row>
    <row r="4" spans="1:11" x14ac:dyDescent="0.35">
      <c r="A4" s="38">
        <v>1</v>
      </c>
      <c r="B4" s="38"/>
      <c r="C4" s="40"/>
      <c r="D4" s="54"/>
      <c r="E4" s="47"/>
      <c r="F4" s="47"/>
      <c r="G4" s="47"/>
      <c r="H4" s="47"/>
      <c r="I4" s="47"/>
      <c r="J4" s="11"/>
    </row>
    <row r="5" spans="1:11" x14ac:dyDescent="0.35">
      <c r="A5" s="38">
        <v>2</v>
      </c>
      <c r="B5" s="38"/>
      <c r="C5" s="38"/>
      <c r="D5" s="54"/>
      <c r="E5" s="47"/>
      <c r="F5" s="47"/>
      <c r="G5" s="47"/>
      <c r="H5" s="47"/>
      <c r="I5" s="47"/>
      <c r="J5" s="11"/>
    </row>
    <row r="6" spans="1:11" x14ac:dyDescent="0.35">
      <c r="A6" s="38">
        <v>3</v>
      </c>
      <c r="B6" s="38"/>
      <c r="C6" s="40"/>
      <c r="D6" s="54"/>
      <c r="E6" s="47"/>
      <c r="F6" s="47"/>
      <c r="G6" s="47"/>
      <c r="H6" s="49"/>
      <c r="I6" s="47"/>
      <c r="J6" s="11"/>
    </row>
    <row r="7" spans="1:11" x14ac:dyDescent="0.35">
      <c r="A7" s="38">
        <v>4</v>
      </c>
      <c r="B7" s="38"/>
      <c r="C7" s="40"/>
      <c r="D7" s="54"/>
      <c r="E7" s="47"/>
      <c r="F7" s="47"/>
      <c r="G7" s="51"/>
      <c r="H7" s="52"/>
      <c r="I7" s="76"/>
      <c r="J7" s="11"/>
    </row>
    <row r="8" spans="1:11" x14ac:dyDescent="0.35">
      <c r="A8" s="38">
        <v>5</v>
      </c>
      <c r="B8" s="38"/>
      <c r="C8" s="40"/>
      <c r="D8" s="54"/>
      <c r="E8" s="47"/>
      <c r="F8" s="47"/>
      <c r="G8" s="51"/>
      <c r="H8" s="52"/>
      <c r="I8" s="76"/>
      <c r="J8" s="11"/>
    </row>
    <row r="9" spans="1:11" x14ac:dyDescent="0.35">
      <c r="A9" s="38">
        <v>6</v>
      </c>
      <c r="B9" s="38"/>
      <c r="C9" s="40"/>
      <c r="D9" s="54"/>
      <c r="E9" s="47"/>
      <c r="F9" s="47"/>
      <c r="G9" s="51"/>
      <c r="H9" s="52"/>
      <c r="I9" s="76"/>
      <c r="J9" s="11"/>
    </row>
    <row r="10" spans="1:11" x14ac:dyDescent="0.35">
      <c r="A10" s="38"/>
      <c r="B10" s="38"/>
      <c r="C10" s="40"/>
      <c r="D10" s="54"/>
      <c r="E10" s="47"/>
      <c r="F10" s="47"/>
      <c r="G10" s="51"/>
      <c r="H10" s="52"/>
      <c r="I10" s="76"/>
      <c r="J10" s="11"/>
    </row>
    <row r="11" spans="1:11" x14ac:dyDescent="0.35">
      <c r="A11" s="38"/>
      <c r="B11" s="38"/>
      <c r="C11" s="40"/>
      <c r="D11" s="54"/>
      <c r="E11" s="47"/>
      <c r="F11" s="47"/>
      <c r="G11" s="51"/>
      <c r="H11" s="52"/>
      <c r="I11" s="77"/>
      <c r="J11" s="11"/>
    </row>
    <row r="12" spans="1:11" s="63" customFormat="1" x14ac:dyDescent="0.35">
      <c r="A12" s="59">
        <v>7</v>
      </c>
      <c r="B12" s="59"/>
      <c r="C12" s="64"/>
      <c r="D12" s="61"/>
      <c r="E12" s="48"/>
      <c r="F12" s="48"/>
      <c r="G12" s="65"/>
      <c r="H12" s="59"/>
      <c r="I12" s="68"/>
      <c r="J12" s="67"/>
    </row>
    <row r="13" spans="1:11" x14ac:dyDescent="0.35">
      <c r="A13" s="38"/>
      <c r="B13" s="38"/>
      <c r="C13" s="40"/>
      <c r="D13" s="54"/>
      <c r="E13" s="47"/>
      <c r="F13" s="47"/>
      <c r="G13" s="51"/>
      <c r="H13" s="52"/>
      <c r="I13" s="78"/>
      <c r="J13" s="10"/>
    </row>
    <row r="14" spans="1:11" x14ac:dyDescent="0.35">
      <c r="A14" s="38"/>
      <c r="B14" s="38"/>
      <c r="C14" s="40"/>
      <c r="D14" s="54"/>
      <c r="E14" s="47"/>
      <c r="F14" s="47"/>
      <c r="G14" s="51"/>
      <c r="H14" s="52"/>
      <c r="I14" s="78"/>
      <c r="J14" s="10"/>
    </row>
    <row r="15" spans="1:11" x14ac:dyDescent="0.35">
      <c r="A15" s="38">
        <v>8</v>
      </c>
      <c r="B15" s="38"/>
      <c r="C15" s="40"/>
      <c r="D15" s="54"/>
      <c r="E15" s="47"/>
      <c r="F15" s="47"/>
      <c r="G15" s="51"/>
      <c r="H15" s="53"/>
      <c r="I15" s="52"/>
      <c r="J15" s="10"/>
    </row>
    <row r="16" spans="1:11" x14ac:dyDescent="0.35">
      <c r="A16" s="38"/>
      <c r="B16" s="38"/>
      <c r="C16" s="40"/>
      <c r="D16" s="54"/>
      <c r="E16" s="47"/>
      <c r="F16" s="47"/>
      <c r="G16" s="51"/>
      <c r="H16" s="51"/>
      <c r="I16" s="52"/>
      <c r="J16" s="10"/>
    </row>
    <row r="17" spans="1:10" x14ac:dyDescent="0.35">
      <c r="A17" s="38">
        <v>9</v>
      </c>
      <c r="B17" s="38"/>
      <c r="C17" s="40"/>
      <c r="D17" s="54"/>
      <c r="E17" s="47"/>
      <c r="F17" s="47"/>
      <c r="G17" s="51"/>
      <c r="H17" s="51"/>
      <c r="I17" s="52"/>
      <c r="J17" s="10"/>
    </row>
    <row r="18" spans="1:10" s="63" customFormat="1" x14ac:dyDescent="0.35">
      <c r="A18" s="59"/>
      <c r="B18" s="59"/>
      <c r="C18" s="64"/>
      <c r="D18" s="61"/>
      <c r="E18" s="48"/>
      <c r="F18" s="48"/>
      <c r="G18" s="65"/>
      <c r="H18" s="66"/>
      <c r="I18" s="66"/>
      <c r="J18" s="67"/>
    </row>
    <row r="19" spans="1:10" x14ac:dyDescent="0.35">
      <c r="A19" s="38"/>
      <c r="B19" s="38"/>
      <c r="C19" s="40"/>
      <c r="D19" s="54"/>
      <c r="E19" s="47"/>
      <c r="F19" s="47"/>
      <c r="G19" s="51"/>
      <c r="H19" s="51"/>
      <c r="I19" s="52"/>
      <c r="J19" s="10"/>
    </row>
    <row r="20" spans="1:10" x14ac:dyDescent="0.35">
      <c r="A20" s="38">
        <v>10</v>
      </c>
      <c r="B20" s="38"/>
      <c r="C20" s="40"/>
      <c r="D20" s="54"/>
      <c r="E20" s="47"/>
      <c r="F20" s="47"/>
      <c r="G20" s="51"/>
      <c r="H20" s="51"/>
      <c r="I20" s="52"/>
      <c r="J20" s="10"/>
    </row>
    <row r="21" spans="1:10" x14ac:dyDescent="0.35">
      <c r="A21" s="38"/>
      <c r="B21" s="38"/>
      <c r="C21" s="40"/>
      <c r="D21" s="54"/>
      <c r="E21" s="47"/>
      <c r="F21" s="47"/>
      <c r="G21" s="47"/>
      <c r="H21" s="47"/>
      <c r="I21" s="52"/>
      <c r="J21" s="11"/>
    </row>
    <row r="22" spans="1:10" x14ac:dyDescent="0.35">
      <c r="A22" s="38"/>
      <c r="B22" s="38"/>
      <c r="C22" s="40"/>
      <c r="D22" s="54"/>
      <c r="E22" s="47"/>
      <c r="F22" s="47"/>
      <c r="G22" s="47"/>
      <c r="H22" s="47"/>
      <c r="I22" s="52"/>
      <c r="J22" s="11"/>
    </row>
    <row r="23" spans="1:10" x14ac:dyDescent="0.35">
      <c r="A23" s="38"/>
      <c r="B23" s="38"/>
      <c r="C23" s="40"/>
      <c r="D23" s="54"/>
      <c r="E23" s="47"/>
      <c r="F23" s="47"/>
      <c r="G23" s="47"/>
      <c r="H23" s="47"/>
      <c r="I23" s="52"/>
      <c r="J23" s="11"/>
    </row>
    <row r="24" spans="1:10" x14ac:dyDescent="0.35">
      <c r="A24" s="38"/>
      <c r="B24" s="38"/>
      <c r="C24" s="40"/>
      <c r="D24" s="54"/>
      <c r="E24" s="47"/>
      <c r="F24" s="47"/>
      <c r="G24" s="47"/>
      <c r="H24" s="47"/>
      <c r="I24" s="52"/>
      <c r="J24" s="11"/>
    </row>
    <row r="25" spans="1:10" x14ac:dyDescent="0.35">
      <c r="A25" s="38">
        <v>11</v>
      </c>
      <c r="B25" s="38"/>
      <c r="C25" s="40"/>
      <c r="D25" s="54"/>
      <c r="E25" s="47"/>
      <c r="F25" s="47"/>
      <c r="G25" s="47"/>
      <c r="H25" s="47"/>
      <c r="I25" s="52"/>
      <c r="J25" s="11"/>
    </row>
    <row r="26" spans="1:10" x14ac:dyDescent="0.35">
      <c r="A26" s="38">
        <v>12</v>
      </c>
      <c r="B26" s="38"/>
      <c r="C26" s="40"/>
      <c r="D26" s="54"/>
      <c r="E26" s="47"/>
      <c r="F26" s="47"/>
      <c r="G26" s="47"/>
      <c r="H26" s="47"/>
      <c r="I26" s="52"/>
      <c r="J26" s="11"/>
    </row>
    <row r="27" spans="1:10" x14ac:dyDescent="0.35">
      <c r="A27" s="38"/>
      <c r="B27" s="38"/>
      <c r="C27" s="40"/>
      <c r="D27" s="54"/>
      <c r="E27" s="47"/>
      <c r="F27" s="47"/>
      <c r="G27" s="47"/>
      <c r="H27" s="47"/>
      <c r="I27" s="52"/>
      <c r="J27" s="11"/>
    </row>
    <row r="28" spans="1:10" x14ac:dyDescent="0.35">
      <c r="A28" s="38"/>
      <c r="B28" s="38"/>
      <c r="C28" s="40"/>
      <c r="D28" s="54"/>
      <c r="E28" s="47"/>
      <c r="F28" s="47"/>
      <c r="G28" s="47"/>
      <c r="H28" s="47"/>
      <c r="I28" s="52"/>
      <c r="J28" s="11"/>
    </row>
    <row r="29" spans="1:10" x14ac:dyDescent="0.35">
      <c r="A29" s="38"/>
      <c r="B29" s="38"/>
      <c r="C29" s="40"/>
      <c r="D29" s="54"/>
      <c r="E29" s="47"/>
      <c r="F29" s="47"/>
      <c r="G29" s="47"/>
      <c r="H29" s="47"/>
      <c r="I29" s="47"/>
      <c r="J29" s="11"/>
    </row>
    <row r="30" spans="1:10" x14ac:dyDescent="0.35">
      <c r="A30" s="38">
        <v>13</v>
      </c>
      <c r="B30" s="38"/>
      <c r="C30" s="41"/>
      <c r="D30" s="54"/>
      <c r="E30" s="47"/>
      <c r="F30" s="47"/>
      <c r="G30" s="47"/>
      <c r="H30" s="47"/>
      <c r="I30" s="47"/>
      <c r="J30" s="11"/>
    </row>
    <row r="31" spans="1:10" x14ac:dyDescent="0.35">
      <c r="A31" s="38"/>
      <c r="B31" s="38"/>
      <c r="C31" s="41"/>
      <c r="D31" s="54"/>
      <c r="E31" s="47"/>
      <c r="F31" s="47"/>
      <c r="G31" s="47"/>
      <c r="H31" s="47"/>
      <c r="I31" s="47"/>
      <c r="J31" s="11"/>
    </row>
    <row r="32" spans="1:10" x14ac:dyDescent="0.35">
      <c r="A32" s="38">
        <v>14</v>
      </c>
      <c r="B32" s="38"/>
      <c r="C32" s="41"/>
      <c r="D32" s="54"/>
      <c r="E32" s="47"/>
      <c r="F32" s="47"/>
      <c r="G32" s="47"/>
      <c r="H32" s="47"/>
      <c r="I32" s="47"/>
      <c r="J32" s="11"/>
    </row>
    <row r="33" spans="1:10" x14ac:dyDescent="0.35">
      <c r="A33" s="38">
        <v>15</v>
      </c>
      <c r="B33" s="38"/>
      <c r="C33" s="41"/>
      <c r="D33" s="54"/>
      <c r="E33" s="47"/>
      <c r="F33" s="47"/>
      <c r="G33" s="47"/>
      <c r="H33" s="47"/>
      <c r="I33" s="47"/>
      <c r="J33" s="11"/>
    </row>
    <row r="34" spans="1:10" x14ac:dyDescent="0.35">
      <c r="A34" s="38">
        <v>16</v>
      </c>
      <c r="B34" s="38"/>
      <c r="C34" s="41"/>
      <c r="D34" s="54"/>
      <c r="E34" s="47"/>
      <c r="F34" s="47"/>
      <c r="G34" s="47"/>
      <c r="H34" s="47"/>
      <c r="I34" s="47"/>
      <c r="J34" s="11"/>
    </row>
    <row r="35" spans="1:10" x14ac:dyDescent="0.35">
      <c r="A35" s="38"/>
      <c r="B35" s="38"/>
      <c r="C35" s="41"/>
      <c r="D35" s="54"/>
      <c r="E35" s="47"/>
      <c r="F35" s="47"/>
      <c r="G35" s="47"/>
      <c r="H35" s="47"/>
      <c r="I35" s="47"/>
      <c r="J35" s="11"/>
    </row>
    <row r="36" spans="1:10" x14ac:dyDescent="0.35">
      <c r="A36" s="38">
        <v>17</v>
      </c>
      <c r="B36" s="38"/>
      <c r="C36" s="41"/>
      <c r="D36" s="54"/>
      <c r="E36" s="47"/>
      <c r="F36" s="47"/>
      <c r="G36" s="47"/>
      <c r="H36" s="47"/>
      <c r="I36" s="47"/>
      <c r="J36" s="11"/>
    </row>
    <row r="37" spans="1:10" x14ac:dyDescent="0.35">
      <c r="A37" s="38">
        <v>18</v>
      </c>
      <c r="B37" s="38"/>
      <c r="C37" s="41"/>
      <c r="D37" s="54"/>
      <c r="E37" s="47"/>
      <c r="F37" s="47"/>
      <c r="G37" s="47"/>
      <c r="H37" s="47"/>
      <c r="I37" s="47"/>
      <c r="J37" s="11"/>
    </row>
    <row r="38" spans="1:10" x14ac:dyDescent="0.35">
      <c r="A38" s="38"/>
      <c r="B38" s="38"/>
      <c r="C38" s="41"/>
      <c r="D38" s="54"/>
      <c r="E38" s="47"/>
      <c r="F38" s="47"/>
      <c r="G38" s="47"/>
      <c r="H38" s="47"/>
      <c r="I38" s="47"/>
      <c r="J38" s="11"/>
    </row>
    <row r="39" spans="1:10" x14ac:dyDescent="0.35">
      <c r="A39" s="38"/>
      <c r="B39" s="38"/>
      <c r="C39" s="41"/>
      <c r="D39" s="54"/>
      <c r="E39" s="47"/>
      <c r="F39" s="47"/>
      <c r="G39" s="47"/>
      <c r="H39" s="47"/>
      <c r="I39" s="47"/>
      <c r="J39" s="11"/>
    </row>
    <row r="40" spans="1:10" x14ac:dyDescent="0.35">
      <c r="A40" s="38">
        <v>19</v>
      </c>
      <c r="B40" s="38"/>
      <c r="C40" s="41"/>
      <c r="D40" s="54"/>
      <c r="E40" s="47"/>
      <c r="F40" s="47"/>
      <c r="G40" s="47"/>
      <c r="H40" s="47"/>
      <c r="I40" s="47"/>
      <c r="J40" s="11"/>
    </row>
    <row r="41" spans="1:10" x14ac:dyDescent="0.35">
      <c r="A41" s="38">
        <v>20</v>
      </c>
      <c r="B41" s="38"/>
      <c r="C41" s="41"/>
      <c r="D41" s="54"/>
      <c r="E41" s="47"/>
      <c r="F41" s="47"/>
      <c r="G41" s="47"/>
      <c r="H41" s="47"/>
      <c r="I41" s="47"/>
      <c r="J41" s="11"/>
    </row>
    <row r="42" spans="1:10" x14ac:dyDescent="0.35">
      <c r="A42" s="38"/>
      <c r="B42" s="38"/>
      <c r="C42" s="41"/>
      <c r="D42" s="54"/>
      <c r="E42" s="47"/>
      <c r="F42" s="47"/>
      <c r="G42" s="47"/>
      <c r="H42" s="47"/>
      <c r="I42" s="47"/>
      <c r="J42" s="11"/>
    </row>
    <row r="43" spans="1:10" x14ac:dyDescent="0.35">
      <c r="A43" s="38">
        <v>21</v>
      </c>
      <c r="B43" s="38"/>
      <c r="C43" s="41"/>
      <c r="D43" s="54"/>
      <c r="E43" s="47"/>
      <c r="F43" s="47"/>
      <c r="G43" s="47"/>
      <c r="H43" s="47"/>
      <c r="I43" s="47"/>
      <c r="J43" s="8"/>
    </row>
    <row r="44" spans="1:10" x14ac:dyDescent="0.35">
      <c r="A44" s="38"/>
      <c r="B44" s="38"/>
      <c r="C44" s="41"/>
      <c r="D44" s="54"/>
      <c r="E44" s="47"/>
      <c r="F44" s="47"/>
      <c r="G44" s="47"/>
      <c r="H44" s="47"/>
      <c r="I44" s="47"/>
      <c r="J44" s="8"/>
    </row>
    <row r="45" spans="1:10" x14ac:dyDescent="0.35">
      <c r="A45" s="38"/>
      <c r="B45" s="38"/>
      <c r="C45" s="41"/>
      <c r="D45" s="54"/>
      <c r="E45" s="47"/>
      <c r="F45" s="47"/>
      <c r="G45" s="47"/>
      <c r="H45" s="47"/>
      <c r="I45" s="47"/>
      <c r="J45" s="8"/>
    </row>
    <row r="46" spans="1:10" x14ac:dyDescent="0.35">
      <c r="A46" s="38"/>
      <c r="B46" s="38"/>
      <c r="C46" s="41"/>
      <c r="D46" s="58"/>
      <c r="E46" s="47"/>
      <c r="F46" s="47"/>
      <c r="G46" s="47"/>
      <c r="H46" s="47"/>
      <c r="I46" s="47"/>
      <c r="J46" s="8"/>
    </row>
    <row r="47" spans="1:10" x14ac:dyDescent="0.35">
      <c r="A47" s="38">
        <v>22</v>
      </c>
      <c r="B47" s="38"/>
      <c r="C47" s="41"/>
      <c r="D47" s="54"/>
      <c r="E47" s="47"/>
      <c r="F47" s="47"/>
      <c r="G47" s="47"/>
      <c r="H47" s="47"/>
      <c r="I47" s="47"/>
      <c r="J47" s="8"/>
    </row>
    <row r="48" spans="1:10" x14ac:dyDescent="0.35">
      <c r="A48" s="38"/>
      <c r="B48" s="38"/>
      <c r="C48" s="41"/>
      <c r="D48" s="54"/>
      <c r="E48" s="47"/>
      <c r="F48" s="47"/>
      <c r="G48" s="47"/>
      <c r="H48" s="47"/>
      <c r="I48" s="47"/>
      <c r="J48" s="8"/>
    </row>
    <row r="49" spans="1:10" x14ac:dyDescent="0.35">
      <c r="A49" s="38">
        <v>23</v>
      </c>
      <c r="B49" s="38"/>
      <c r="C49" s="41"/>
      <c r="D49" s="54"/>
      <c r="E49" s="47"/>
      <c r="F49" s="47"/>
      <c r="G49" s="47"/>
      <c r="H49" s="47"/>
      <c r="I49" s="47"/>
      <c r="J49" s="8"/>
    </row>
    <row r="50" spans="1:10" x14ac:dyDescent="0.35">
      <c r="A50" s="38"/>
      <c r="B50" s="38"/>
      <c r="C50" s="41"/>
      <c r="D50" s="54"/>
      <c r="E50" s="47"/>
      <c r="F50" s="47"/>
      <c r="G50" s="47"/>
      <c r="H50" s="47"/>
      <c r="I50" s="47"/>
      <c r="J50" s="8"/>
    </row>
    <row r="51" spans="1:10" x14ac:dyDescent="0.35">
      <c r="A51" s="38"/>
      <c r="B51" s="38"/>
      <c r="C51" s="41"/>
      <c r="D51" s="54"/>
      <c r="E51" s="47"/>
      <c r="F51" s="47"/>
      <c r="G51" s="47"/>
      <c r="H51" s="47"/>
      <c r="I51" s="47"/>
      <c r="J51" s="8"/>
    </row>
    <row r="52" spans="1:10" x14ac:dyDescent="0.35">
      <c r="A52" s="38"/>
      <c r="B52" s="38"/>
      <c r="C52" s="41"/>
      <c r="D52" s="54"/>
      <c r="E52" s="47"/>
      <c r="F52" s="47"/>
      <c r="G52" s="47"/>
      <c r="H52" s="47"/>
      <c r="I52" s="47"/>
      <c r="J52" s="8"/>
    </row>
    <row r="53" spans="1:10" s="63" customFormat="1" x14ac:dyDescent="0.35">
      <c r="A53" s="59">
        <v>24</v>
      </c>
      <c r="B53" s="59"/>
      <c r="C53" s="60"/>
      <c r="D53" s="61"/>
      <c r="E53" s="48"/>
      <c r="F53" s="48"/>
      <c r="G53" s="48"/>
      <c r="H53" s="48"/>
      <c r="I53" s="48"/>
      <c r="J53" s="62"/>
    </row>
    <row r="54" spans="1:10" x14ac:dyDescent="0.35">
      <c r="A54" s="38"/>
      <c r="B54" s="38"/>
      <c r="C54" s="41"/>
      <c r="D54" s="54"/>
      <c r="E54" s="47"/>
      <c r="F54" s="47"/>
      <c r="G54" s="47"/>
      <c r="H54" s="47"/>
      <c r="I54" s="47"/>
      <c r="J54" s="8"/>
    </row>
    <row r="55" spans="1:10" x14ac:dyDescent="0.35">
      <c r="A55" s="38"/>
      <c r="B55" s="38"/>
      <c r="C55" s="41"/>
      <c r="D55" s="54"/>
      <c r="E55" s="47"/>
      <c r="F55" s="47"/>
      <c r="G55" s="47"/>
      <c r="H55" s="47"/>
      <c r="I55" s="47"/>
      <c r="J55" s="8"/>
    </row>
    <row r="56" spans="1:10" x14ac:dyDescent="0.35">
      <c r="A56" s="38"/>
      <c r="B56" s="38"/>
      <c r="C56" s="41"/>
      <c r="D56" s="54"/>
      <c r="E56" s="47"/>
      <c r="F56" s="47"/>
      <c r="G56" s="47"/>
      <c r="H56" s="47"/>
      <c r="I56" s="47"/>
      <c r="J56" s="8"/>
    </row>
    <row r="57" spans="1:10" x14ac:dyDescent="0.35">
      <c r="A57" s="38"/>
      <c r="B57" s="38"/>
      <c r="C57" s="41"/>
      <c r="D57" s="54"/>
      <c r="E57" s="47"/>
      <c r="F57" s="47"/>
      <c r="G57" s="47"/>
      <c r="H57" s="47"/>
      <c r="I57" s="47"/>
      <c r="J57" s="8"/>
    </row>
    <row r="58" spans="1:10" x14ac:dyDescent="0.35">
      <c r="A58" s="38">
        <v>25</v>
      </c>
      <c r="B58" s="38"/>
      <c r="C58" s="41"/>
      <c r="D58" s="54"/>
      <c r="E58" s="47"/>
      <c r="F58" s="47"/>
      <c r="G58" s="47"/>
      <c r="H58" s="47"/>
      <c r="I58" s="47"/>
      <c r="J58" s="8"/>
    </row>
    <row r="59" spans="1:10" x14ac:dyDescent="0.35">
      <c r="A59" s="38"/>
      <c r="B59" s="38"/>
      <c r="C59" s="41"/>
      <c r="D59" s="54"/>
      <c r="E59" s="47"/>
      <c r="F59" s="47"/>
      <c r="G59" s="47"/>
      <c r="H59" s="47"/>
      <c r="I59" s="47"/>
      <c r="J59" s="8"/>
    </row>
    <row r="60" spans="1:10" x14ac:dyDescent="0.35">
      <c r="A60" s="38"/>
      <c r="B60" s="38"/>
      <c r="C60" s="41"/>
      <c r="D60" s="54"/>
      <c r="E60" s="47"/>
      <c r="F60" s="47"/>
      <c r="G60" s="47"/>
      <c r="H60" s="47"/>
      <c r="I60" s="47"/>
      <c r="J60" s="8"/>
    </row>
    <row r="61" spans="1:10" s="63" customFormat="1" x14ac:dyDescent="0.35">
      <c r="A61" s="59"/>
      <c r="B61" s="59"/>
      <c r="C61" s="60"/>
      <c r="D61" s="61"/>
      <c r="E61" s="48"/>
      <c r="F61" s="48"/>
      <c r="G61" s="48"/>
      <c r="H61" s="48"/>
      <c r="I61" s="48"/>
      <c r="J61" s="62"/>
    </row>
    <row r="62" spans="1:10" x14ac:dyDescent="0.35">
      <c r="A62" s="38">
        <v>26</v>
      </c>
      <c r="B62" s="38"/>
      <c r="C62" s="41"/>
      <c r="D62" s="54"/>
      <c r="E62" s="47"/>
      <c r="F62" s="72"/>
      <c r="G62" s="47"/>
      <c r="H62" s="47"/>
      <c r="I62" s="47"/>
      <c r="J62" s="8"/>
    </row>
    <row r="63" spans="1:10" x14ac:dyDescent="0.35">
      <c r="A63" s="38"/>
      <c r="B63" s="38"/>
      <c r="C63" s="41"/>
      <c r="D63" s="54"/>
      <c r="E63" s="47"/>
      <c r="F63" s="72"/>
      <c r="G63" s="47"/>
      <c r="H63" s="47"/>
      <c r="I63" s="47"/>
      <c r="J63" s="8"/>
    </row>
    <row r="64" spans="1:10" x14ac:dyDescent="0.35">
      <c r="A64" s="38"/>
      <c r="B64" s="38"/>
      <c r="C64" s="41"/>
      <c r="D64" s="54"/>
      <c r="E64" s="47"/>
      <c r="F64" s="72"/>
      <c r="G64" s="47"/>
      <c r="H64" s="47"/>
      <c r="I64" s="47"/>
      <c r="J64" s="8"/>
    </row>
    <row r="65" spans="1:10" x14ac:dyDescent="0.35">
      <c r="A65" s="38">
        <v>27</v>
      </c>
      <c r="B65" s="38"/>
      <c r="C65" s="41"/>
      <c r="D65" s="54"/>
      <c r="E65" s="72"/>
      <c r="F65" s="72"/>
      <c r="G65" s="47"/>
      <c r="H65" s="47"/>
      <c r="I65" s="47"/>
      <c r="J65" s="8"/>
    </row>
    <row r="66" spans="1:10" x14ac:dyDescent="0.35">
      <c r="A66" s="38"/>
      <c r="B66" s="38"/>
      <c r="C66" s="41"/>
      <c r="D66" s="54"/>
      <c r="E66" s="72"/>
      <c r="F66" s="72"/>
      <c r="G66" s="47"/>
      <c r="H66" s="47"/>
      <c r="I66" s="47"/>
      <c r="J66" s="8"/>
    </row>
    <row r="67" spans="1:10" x14ac:dyDescent="0.35">
      <c r="A67" s="38"/>
      <c r="B67" s="38"/>
      <c r="C67" s="41"/>
      <c r="D67" s="54"/>
      <c r="E67" s="72"/>
      <c r="F67" s="72"/>
      <c r="G67" s="47"/>
      <c r="H67" s="47"/>
      <c r="I67" s="47"/>
      <c r="J67" s="8"/>
    </row>
    <row r="68" spans="1:10" x14ac:dyDescent="0.35">
      <c r="A68" s="38"/>
      <c r="B68" s="38"/>
      <c r="C68" s="41"/>
      <c r="D68" s="54"/>
      <c r="E68" s="72"/>
      <c r="F68" s="72"/>
      <c r="G68" s="47"/>
      <c r="H68" s="47"/>
      <c r="I68" s="47"/>
      <c r="J68" s="8"/>
    </row>
    <row r="69" spans="1:10" x14ac:dyDescent="0.35">
      <c r="A69" s="38"/>
      <c r="B69" s="38"/>
      <c r="C69" s="41"/>
      <c r="D69" s="54"/>
      <c r="E69" s="72"/>
      <c r="F69" s="72"/>
      <c r="G69" s="47"/>
      <c r="H69" s="47"/>
      <c r="I69" s="47"/>
      <c r="J69" s="8"/>
    </row>
    <row r="70" spans="1:10" x14ac:dyDescent="0.35">
      <c r="A70" s="38">
        <v>28</v>
      </c>
      <c r="B70" s="38"/>
      <c r="C70" s="41"/>
      <c r="D70" s="54"/>
      <c r="E70" s="72"/>
      <c r="F70" s="72"/>
      <c r="G70" s="47"/>
      <c r="H70" s="47"/>
      <c r="I70" s="47"/>
      <c r="J70" s="8"/>
    </row>
    <row r="71" spans="1:10" x14ac:dyDescent="0.35">
      <c r="A71" s="38"/>
      <c r="B71" s="38"/>
      <c r="C71" s="41"/>
      <c r="D71" s="54"/>
      <c r="E71" s="72"/>
      <c r="F71" s="72"/>
      <c r="G71" s="47"/>
      <c r="H71" s="47"/>
      <c r="I71" s="47"/>
      <c r="J71" s="8"/>
    </row>
    <row r="72" spans="1:10" x14ac:dyDescent="0.35">
      <c r="A72" s="38"/>
      <c r="B72" s="38"/>
      <c r="C72" s="41"/>
      <c r="D72" s="54"/>
      <c r="E72" s="72"/>
      <c r="F72" s="72"/>
      <c r="G72" s="47"/>
      <c r="H72" s="47"/>
      <c r="I72" s="47"/>
      <c r="J72" s="8"/>
    </row>
    <row r="73" spans="1:10" x14ac:dyDescent="0.35">
      <c r="A73" s="38"/>
      <c r="B73" s="38"/>
      <c r="C73" s="41"/>
      <c r="D73" s="54"/>
      <c r="E73" s="72"/>
      <c r="F73" s="72"/>
      <c r="G73" s="47"/>
      <c r="H73" s="47"/>
      <c r="I73" s="47"/>
      <c r="J73" s="8"/>
    </row>
    <row r="74" spans="1:10" x14ac:dyDescent="0.35">
      <c r="A74" s="38">
        <v>29</v>
      </c>
      <c r="B74" s="38"/>
      <c r="C74" s="41"/>
      <c r="D74" s="54"/>
      <c r="E74" s="72"/>
      <c r="F74" s="72"/>
      <c r="G74" s="47"/>
      <c r="H74" s="47"/>
      <c r="I74" s="47"/>
      <c r="J74" s="8"/>
    </row>
    <row r="75" spans="1:10" x14ac:dyDescent="0.35">
      <c r="A75" s="38"/>
      <c r="B75" s="38"/>
      <c r="C75" s="41"/>
      <c r="D75" s="54"/>
      <c r="E75" s="72"/>
      <c r="F75" s="72"/>
      <c r="G75" s="47"/>
      <c r="H75" s="47"/>
      <c r="I75" s="47"/>
      <c r="J75" s="8"/>
    </row>
    <row r="76" spans="1:10" x14ac:dyDescent="0.35">
      <c r="A76" s="38"/>
      <c r="B76" s="38"/>
      <c r="C76" s="41"/>
      <c r="D76" s="54"/>
      <c r="E76" s="72"/>
      <c r="F76" s="72"/>
      <c r="G76" s="47"/>
      <c r="H76" s="47"/>
      <c r="I76" s="47"/>
      <c r="J76" s="8"/>
    </row>
    <row r="77" spans="1:10" x14ac:dyDescent="0.35">
      <c r="A77" s="38"/>
      <c r="B77" s="38"/>
      <c r="C77" s="41"/>
      <c r="D77" s="37"/>
      <c r="E77" s="72"/>
      <c r="F77" s="72"/>
      <c r="G77" s="47"/>
      <c r="H77" s="47"/>
      <c r="I77" s="47"/>
      <c r="J77" s="8"/>
    </row>
    <row r="78" spans="1:10" s="63" customFormat="1" x14ac:dyDescent="0.35">
      <c r="A78" s="59"/>
      <c r="B78" s="59"/>
      <c r="C78" s="60"/>
      <c r="D78" s="54"/>
      <c r="E78" s="48"/>
      <c r="F78" s="48"/>
      <c r="G78" s="48"/>
      <c r="H78" s="48"/>
      <c r="I78" s="48"/>
      <c r="J78" s="62"/>
    </row>
    <row r="79" spans="1:10" x14ac:dyDescent="0.35">
      <c r="A79" s="38"/>
      <c r="B79" s="38"/>
      <c r="C79" s="41"/>
      <c r="D79" s="54"/>
      <c r="E79" s="72"/>
      <c r="F79" s="72"/>
      <c r="G79" s="47"/>
      <c r="H79" s="47"/>
      <c r="I79" s="47"/>
      <c r="J79" s="8"/>
    </row>
    <row r="80" spans="1:10" x14ac:dyDescent="0.35">
      <c r="A80" s="38"/>
      <c r="B80" s="38"/>
      <c r="C80" s="41"/>
      <c r="D80" s="54"/>
      <c r="E80" s="72"/>
      <c r="F80" s="72"/>
      <c r="G80" s="47"/>
      <c r="H80" s="47"/>
      <c r="I80" s="47"/>
      <c r="J80" s="8"/>
    </row>
    <row r="81" spans="1:10" x14ac:dyDescent="0.35">
      <c r="A81" s="38">
        <v>30</v>
      </c>
      <c r="B81" s="38"/>
      <c r="C81" s="41"/>
      <c r="D81" s="54"/>
      <c r="E81" s="72"/>
      <c r="F81" s="72"/>
      <c r="G81" s="47"/>
      <c r="H81" s="47"/>
      <c r="I81" s="47"/>
      <c r="J81" s="8"/>
    </row>
    <row r="82" spans="1:10" s="74" customFormat="1" x14ac:dyDescent="0.35">
      <c r="A82" s="69"/>
      <c r="B82" s="69"/>
      <c r="C82" s="70"/>
      <c r="D82" s="71"/>
      <c r="E82" s="72"/>
      <c r="F82" s="72"/>
      <c r="G82" s="72"/>
      <c r="H82" s="72"/>
      <c r="I82" s="72"/>
      <c r="J82" s="73"/>
    </row>
    <row r="83" spans="1:10" s="63" customFormat="1" x14ac:dyDescent="0.35">
      <c r="A83" s="59">
        <v>31</v>
      </c>
      <c r="B83" s="59"/>
      <c r="C83" s="60"/>
      <c r="D83" s="61"/>
      <c r="E83" s="48"/>
      <c r="F83" s="48"/>
      <c r="G83" s="48"/>
      <c r="H83" s="48"/>
      <c r="I83" s="48"/>
      <c r="J83" s="62"/>
    </row>
    <row r="84" spans="1:10" x14ac:dyDescent="0.35">
      <c r="A84" s="38"/>
      <c r="B84" s="38"/>
      <c r="C84" s="41"/>
      <c r="D84" s="54"/>
      <c r="E84" s="72"/>
      <c r="F84" s="72"/>
      <c r="G84" s="47"/>
      <c r="H84" s="47"/>
      <c r="I84" s="47"/>
      <c r="J84" s="8"/>
    </row>
    <row r="85" spans="1:10" x14ac:dyDescent="0.35">
      <c r="A85" s="38">
        <v>32</v>
      </c>
      <c r="B85" s="38"/>
      <c r="C85" s="41"/>
      <c r="D85" s="54"/>
      <c r="E85" s="72"/>
      <c r="F85" s="72"/>
      <c r="G85" s="47"/>
      <c r="H85" s="47"/>
      <c r="I85" s="47"/>
      <c r="J85" s="8"/>
    </row>
    <row r="86" spans="1:10" s="63" customFormat="1" x14ac:dyDescent="0.35">
      <c r="A86" s="59"/>
      <c r="B86" s="59"/>
      <c r="C86" s="60"/>
      <c r="D86" s="61"/>
      <c r="E86" s="48"/>
      <c r="F86" s="48"/>
      <c r="G86" s="48"/>
      <c r="H86" s="48"/>
      <c r="I86" s="48"/>
      <c r="J86" s="62"/>
    </row>
    <row r="87" spans="1:10" x14ac:dyDescent="0.35">
      <c r="A87" s="38">
        <v>33</v>
      </c>
      <c r="B87" s="38"/>
      <c r="C87" s="41"/>
      <c r="D87" s="54"/>
      <c r="E87" s="72"/>
      <c r="F87" s="72"/>
      <c r="G87" s="47"/>
      <c r="H87" s="47"/>
      <c r="I87" s="47"/>
      <c r="J87" s="8"/>
    </row>
    <row r="88" spans="1:10" x14ac:dyDescent="0.35">
      <c r="A88" s="38"/>
      <c r="B88" s="38"/>
      <c r="C88" s="79"/>
      <c r="D88" s="55"/>
      <c r="E88" s="75"/>
      <c r="F88" s="75"/>
      <c r="G88" s="49"/>
      <c r="H88" s="49"/>
      <c r="I88" s="49"/>
      <c r="J88" s="20"/>
    </row>
    <row r="89" spans="1:10" x14ac:dyDescent="0.35">
      <c r="A89" s="38">
        <v>34</v>
      </c>
      <c r="B89" s="38"/>
      <c r="C89" s="41"/>
      <c r="D89" s="54"/>
      <c r="E89" s="85"/>
      <c r="F89" s="85"/>
      <c r="G89" s="52"/>
      <c r="H89" s="52"/>
      <c r="I89" s="52"/>
      <c r="J89" s="108"/>
    </row>
    <row r="90" spans="1:10" x14ac:dyDescent="0.35">
      <c r="A90" s="38"/>
      <c r="B90" s="38"/>
      <c r="C90" s="41"/>
      <c r="D90" s="56"/>
      <c r="E90" s="85"/>
      <c r="F90" s="85"/>
      <c r="G90" s="52"/>
      <c r="H90" s="52"/>
      <c r="I90" s="52"/>
      <c r="J90" s="108"/>
    </row>
    <row r="91" spans="1:10" x14ac:dyDescent="0.35">
      <c r="A91" s="38"/>
      <c r="B91" s="38"/>
      <c r="C91" s="41"/>
      <c r="D91" s="54"/>
      <c r="E91" s="85"/>
      <c r="F91" s="85"/>
      <c r="G91" s="52"/>
      <c r="H91" s="52"/>
      <c r="I91" s="52"/>
      <c r="J91" s="108"/>
    </row>
    <row r="92" spans="1:10" x14ac:dyDescent="0.35">
      <c r="A92" s="38"/>
      <c r="B92" s="38"/>
      <c r="C92" s="41"/>
      <c r="D92" s="56"/>
      <c r="E92" s="85"/>
      <c r="F92" s="85"/>
      <c r="G92" s="52"/>
      <c r="H92" s="52"/>
      <c r="I92" s="52"/>
      <c r="J92" s="108"/>
    </row>
    <row r="93" spans="1:10" x14ac:dyDescent="0.35">
      <c r="A93" s="38"/>
      <c r="B93" s="38"/>
      <c r="C93" s="41"/>
      <c r="D93" s="56"/>
      <c r="E93" s="85"/>
      <c r="F93" s="85"/>
      <c r="G93" s="52"/>
      <c r="H93" s="52"/>
      <c r="I93" s="52"/>
      <c r="J93" s="108"/>
    </row>
    <row r="94" spans="1:10" x14ac:dyDescent="0.35">
      <c r="A94" s="38">
        <v>35</v>
      </c>
      <c r="B94" s="38"/>
      <c r="C94" s="80"/>
      <c r="D94" s="81"/>
      <c r="E94" s="82"/>
      <c r="F94" s="82"/>
      <c r="G94" s="83"/>
      <c r="H94" s="38"/>
      <c r="I94" s="52"/>
      <c r="J94" s="7"/>
    </row>
    <row r="95" spans="1:10" x14ac:dyDescent="0.35">
      <c r="A95" s="38"/>
      <c r="B95" s="38"/>
      <c r="C95" s="80"/>
      <c r="D95" s="54"/>
      <c r="E95" s="82"/>
      <c r="F95" s="82"/>
      <c r="G95" s="83"/>
      <c r="H95" s="38"/>
      <c r="I95" s="52"/>
      <c r="J95" s="7"/>
    </row>
    <row r="96" spans="1:10" x14ac:dyDescent="0.35">
      <c r="A96" s="38"/>
      <c r="B96" s="38"/>
      <c r="C96" s="80"/>
      <c r="D96" s="54"/>
      <c r="E96" s="82"/>
      <c r="F96" s="82"/>
      <c r="G96" s="83"/>
      <c r="H96" s="38"/>
      <c r="I96" s="52"/>
      <c r="J96" s="36"/>
    </row>
    <row r="97" spans="1:10" x14ac:dyDescent="0.35">
      <c r="A97" s="38">
        <v>36</v>
      </c>
      <c r="B97" s="38"/>
      <c r="C97" s="41"/>
      <c r="D97" s="56"/>
      <c r="E97" s="69"/>
      <c r="F97" s="69"/>
      <c r="G97" s="38"/>
      <c r="H97" s="83"/>
      <c r="I97" s="86"/>
      <c r="J97" s="7"/>
    </row>
    <row r="98" spans="1:10" x14ac:dyDescent="0.35">
      <c r="A98" s="38"/>
      <c r="B98" s="38"/>
      <c r="C98" s="41"/>
      <c r="D98" s="56"/>
      <c r="E98" s="69"/>
      <c r="F98" s="69"/>
      <c r="G98" s="38"/>
      <c r="H98" s="83"/>
      <c r="I98" s="84"/>
      <c r="J98" s="7"/>
    </row>
    <row r="99" spans="1:10" x14ac:dyDescent="0.35">
      <c r="A99" s="38">
        <v>37</v>
      </c>
      <c r="B99" s="38"/>
      <c r="C99" s="41"/>
      <c r="D99" s="54"/>
      <c r="E99" s="69"/>
      <c r="F99" s="69"/>
      <c r="G99" s="38"/>
      <c r="H99" s="38"/>
      <c r="I99" s="49"/>
      <c r="J99" s="7"/>
    </row>
    <row r="100" spans="1:10" x14ac:dyDescent="0.35">
      <c r="A100" s="38"/>
      <c r="B100" s="38"/>
      <c r="C100" s="41"/>
      <c r="D100" s="56"/>
      <c r="E100" s="69"/>
      <c r="F100" s="69"/>
      <c r="G100" s="38"/>
      <c r="H100" s="38"/>
      <c r="I100" s="49"/>
      <c r="J100" s="7"/>
    </row>
    <row r="101" spans="1:10" x14ac:dyDescent="0.35">
      <c r="A101" s="38">
        <v>38</v>
      </c>
      <c r="B101" s="38"/>
      <c r="C101" s="41"/>
      <c r="D101" s="56"/>
      <c r="E101" s="69"/>
      <c r="F101" s="69"/>
      <c r="G101" s="38"/>
      <c r="H101" s="38"/>
      <c r="I101" s="47"/>
      <c r="J101" s="7"/>
    </row>
    <row r="102" spans="1:10" x14ac:dyDescent="0.35">
      <c r="A102" s="38"/>
      <c r="B102" s="38"/>
      <c r="C102" s="41"/>
      <c r="D102" s="56"/>
      <c r="E102" s="69"/>
      <c r="F102" s="69"/>
      <c r="G102" s="38"/>
      <c r="H102" s="38"/>
      <c r="I102" s="49"/>
      <c r="J102" s="7"/>
    </row>
    <row r="103" spans="1:10" s="46" customFormat="1" x14ac:dyDescent="0.25">
      <c r="A103" s="87">
        <v>39</v>
      </c>
      <c r="B103" s="87"/>
      <c r="C103" s="88"/>
      <c r="D103" s="56"/>
      <c r="E103" s="89"/>
      <c r="F103" s="89"/>
      <c r="G103" s="87"/>
      <c r="H103" s="87"/>
      <c r="I103" s="90"/>
      <c r="J103" s="91"/>
    </row>
    <row r="104" spans="1:10" x14ac:dyDescent="0.35">
      <c r="A104" s="38"/>
      <c r="B104" s="38"/>
      <c r="C104" s="41"/>
      <c r="D104" s="56"/>
      <c r="E104" s="69"/>
      <c r="F104" s="69"/>
      <c r="G104" s="38"/>
      <c r="H104" s="38"/>
      <c r="I104" s="49"/>
      <c r="J104" s="7"/>
    </row>
    <row r="105" spans="1:10" x14ac:dyDescent="0.35">
      <c r="A105" s="38">
        <v>40</v>
      </c>
      <c r="B105" s="38"/>
      <c r="C105" s="41"/>
      <c r="D105" s="56"/>
      <c r="E105" s="69"/>
      <c r="F105" s="69"/>
      <c r="G105" s="38"/>
      <c r="H105" s="38"/>
      <c r="I105" s="49"/>
      <c r="J105" s="7"/>
    </row>
    <row r="106" spans="1:10" x14ac:dyDescent="0.35">
      <c r="A106" s="7"/>
      <c r="B106" s="7"/>
      <c r="C106" s="7"/>
      <c r="D106" s="56"/>
      <c r="E106" s="69"/>
      <c r="F106" s="69"/>
      <c r="G106" s="38"/>
      <c r="H106" s="38"/>
      <c r="I106" s="47"/>
      <c r="J106" s="7"/>
    </row>
    <row r="107" spans="1:10" x14ac:dyDescent="0.35">
      <c r="B107" s="4" t="s">
        <v>61</v>
      </c>
    </row>
    <row r="108" spans="1:10" x14ac:dyDescent="0.35">
      <c r="B108" s="2" t="s">
        <v>44</v>
      </c>
      <c r="C108" s="35">
        <f>COUNTIF($I$4:$I$158,"A")</f>
        <v>0</v>
      </c>
      <c r="D108" s="57" t="s">
        <v>65</v>
      </c>
      <c r="F108" s="50" t="s">
        <v>64</v>
      </c>
      <c r="G108" s="39">
        <f>SUM(C108:C115)</f>
        <v>0</v>
      </c>
      <c r="H108" s="39" t="s">
        <v>65</v>
      </c>
    </row>
    <row r="109" spans="1:10" x14ac:dyDescent="0.35">
      <c r="B109" s="2" t="s">
        <v>56</v>
      </c>
      <c r="C109" s="35">
        <f>COUNTIF($I$4:$I$158,"B")</f>
        <v>0</v>
      </c>
      <c r="D109" s="57" t="s">
        <v>65</v>
      </c>
      <c r="F109" s="39" t="s">
        <v>63</v>
      </c>
      <c r="G109" s="39">
        <f>SUM(C108:C116)</f>
        <v>0</v>
      </c>
      <c r="H109" s="39" t="s">
        <v>65</v>
      </c>
    </row>
    <row r="110" spans="1:10" x14ac:dyDescent="0.35">
      <c r="B110" s="2" t="s">
        <v>57</v>
      </c>
      <c r="C110" s="35">
        <f>COUNTIF($I$4:$I$158,"C")</f>
        <v>0</v>
      </c>
      <c r="D110" s="57" t="s">
        <v>65</v>
      </c>
      <c r="F110" s="39" t="s">
        <v>62</v>
      </c>
      <c r="G110" s="101" t="e">
        <f>G108*100/G109</f>
        <v>#DIV/0!</v>
      </c>
      <c r="H110" s="39" t="s">
        <v>34</v>
      </c>
    </row>
    <row r="111" spans="1:10" x14ac:dyDescent="0.35">
      <c r="B111" s="2" t="s">
        <v>58</v>
      </c>
      <c r="C111" s="35">
        <f>COUNTIF($I$4:$I$158,"D")</f>
        <v>0</v>
      </c>
      <c r="D111" s="57" t="s">
        <v>65</v>
      </c>
      <c r="F111" s="39" t="s">
        <v>78</v>
      </c>
      <c r="G111" s="101" t="e">
        <f>C116*100/G109</f>
        <v>#DIV/0!</v>
      </c>
      <c r="H111" s="39" t="s">
        <v>34</v>
      </c>
    </row>
    <row r="112" spans="1:10" x14ac:dyDescent="0.35">
      <c r="B112" s="2" t="s">
        <v>59</v>
      </c>
      <c r="C112" s="35">
        <f>COUNTIF($I$4:$I$158,"E")</f>
        <v>0</v>
      </c>
      <c r="D112" s="57" t="s">
        <v>65</v>
      </c>
    </row>
    <row r="113" spans="2:4" x14ac:dyDescent="0.35">
      <c r="B113" s="2" t="s">
        <v>60</v>
      </c>
      <c r="C113" s="35">
        <f>COUNTIF($I$4:$I$158,"F")</f>
        <v>0</v>
      </c>
      <c r="D113" s="57" t="s">
        <v>65</v>
      </c>
    </row>
    <row r="114" spans="2:4" x14ac:dyDescent="0.35">
      <c r="B114" s="2" t="s">
        <v>46</v>
      </c>
      <c r="C114" s="35">
        <f>COUNTIF($I$4:$I$158,"G")</f>
        <v>0</v>
      </c>
      <c r="D114" s="57" t="s">
        <v>65</v>
      </c>
    </row>
    <row r="115" spans="2:4" x14ac:dyDescent="0.35">
      <c r="B115" s="2" t="s">
        <v>45</v>
      </c>
      <c r="C115" s="35">
        <f>COUNTIF($I$4:$I$158,"H")</f>
        <v>0</v>
      </c>
      <c r="D115" s="57" t="s">
        <v>65</v>
      </c>
    </row>
    <row r="116" spans="2:4" x14ac:dyDescent="0.35">
      <c r="B116" s="2" t="s">
        <v>47</v>
      </c>
      <c r="C116" s="35">
        <f>COUNTIF($I$4:$I$158,"Y")</f>
        <v>0</v>
      </c>
      <c r="D116" s="57" t="s">
        <v>65</v>
      </c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80" zoomScaleNormal="80" workbookViewId="0">
      <pane ySplit="4" topLeftCell="A26" activePane="bottomLeft" state="frozen"/>
      <selection pane="bottomLeft" activeCell="N35" sqref="N35"/>
    </sheetView>
  </sheetViews>
  <sheetFormatPr defaultRowHeight="21" x14ac:dyDescent="0.35"/>
  <cols>
    <col min="1" max="1" width="6.42578125" style="2" bestFit="1" customWidth="1"/>
    <col min="2" max="2" width="17.85546875" style="39" bestFit="1" customWidth="1"/>
    <col min="3" max="3" width="12.7109375" style="102" bestFit="1" customWidth="1"/>
    <col min="4" max="5" width="7.42578125" style="39" bestFit="1" customWidth="1"/>
    <col min="6" max="7" width="7" style="39" bestFit="1" customWidth="1"/>
    <col min="8" max="8" width="12.140625" style="39" bestFit="1" customWidth="1"/>
    <col min="9" max="9" width="5.7109375" style="39" bestFit="1" customWidth="1"/>
    <col min="10" max="10" width="5.85546875" style="39" bestFit="1" customWidth="1"/>
    <col min="11" max="11" width="9.85546875" style="39" bestFit="1" customWidth="1"/>
    <col min="12" max="12" width="16.7109375" style="37" bestFit="1" customWidth="1"/>
    <col min="13" max="13" width="17.42578125" style="98" bestFit="1" customWidth="1"/>
    <col min="14" max="14" width="52.5703125" style="37" customWidth="1"/>
    <col min="15" max="15" width="19.28515625" style="2" bestFit="1" customWidth="1"/>
    <col min="16" max="16384" width="9.140625" style="2"/>
  </cols>
  <sheetData>
    <row r="1" spans="1:15" x14ac:dyDescent="0.35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x14ac:dyDescent="0.35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x14ac:dyDescent="0.35">
      <c r="D3" s="93">
        <v>4</v>
      </c>
      <c r="E3" s="93">
        <v>3</v>
      </c>
      <c r="F3" s="93">
        <v>4</v>
      </c>
      <c r="G3" s="93">
        <v>4</v>
      </c>
      <c r="H3" s="93">
        <v>4</v>
      </c>
      <c r="I3" s="93">
        <v>4</v>
      </c>
      <c r="J3" s="93">
        <v>4</v>
      </c>
      <c r="K3" s="93">
        <v>4</v>
      </c>
      <c r="L3" s="94"/>
      <c r="M3" s="95"/>
      <c r="N3" s="94"/>
    </row>
    <row r="4" spans="1:15" x14ac:dyDescent="0.35">
      <c r="A4" s="9" t="s">
        <v>35</v>
      </c>
      <c r="B4" s="38" t="s">
        <v>42</v>
      </c>
      <c r="C4" s="103" t="s">
        <v>66</v>
      </c>
      <c r="D4" s="38" t="s">
        <v>67</v>
      </c>
      <c r="E4" s="38" t="s">
        <v>68</v>
      </c>
      <c r="F4" s="38" t="s">
        <v>69</v>
      </c>
      <c r="G4" s="38" t="s">
        <v>70</v>
      </c>
      <c r="H4" s="96" t="s">
        <v>71</v>
      </c>
      <c r="I4" s="38" t="s">
        <v>72</v>
      </c>
      <c r="J4" s="38" t="s">
        <v>73</v>
      </c>
      <c r="K4" s="38" t="s">
        <v>74</v>
      </c>
      <c r="L4" s="38" t="s">
        <v>38</v>
      </c>
      <c r="M4" s="87" t="s">
        <v>37</v>
      </c>
      <c r="N4" s="38" t="s">
        <v>39</v>
      </c>
      <c r="O4" s="30" t="s">
        <v>75</v>
      </c>
    </row>
    <row r="5" spans="1:15" x14ac:dyDescent="0.35">
      <c r="A5" s="38">
        <v>1</v>
      </c>
      <c r="B5" s="38"/>
      <c r="C5" s="104"/>
      <c r="D5" s="38"/>
      <c r="E5" s="38"/>
      <c r="F5" s="38"/>
      <c r="G5" s="38"/>
      <c r="H5" s="38"/>
      <c r="I5" s="9"/>
      <c r="J5" s="38"/>
      <c r="K5" s="38"/>
      <c r="L5" s="52">
        <f>$D$3+$E$3+$F$3+$G$3+$H$3+IF(I5="-",0,4)+IF(J5="-",0,4)+$K$3</f>
        <v>31</v>
      </c>
      <c r="M5" s="87">
        <f>SUM(D5:K5)</f>
        <v>0</v>
      </c>
      <c r="N5" s="38"/>
    </row>
    <row r="6" spans="1:15" x14ac:dyDescent="0.35">
      <c r="A6" s="38">
        <v>2</v>
      </c>
      <c r="B6" s="38"/>
      <c r="C6" s="103"/>
      <c r="D6" s="38"/>
      <c r="E6" s="38"/>
      <c r="F6" s="38"/>
      <c r="G6" s="38"/>
      <c r="H6" s="38"/>
      <c r="I6" s="38"/>
      <c r="J6" s="38"/>
      <c r="K6" s="38"/>
      <c r="L6" s="52">
        <f t="shared" ref="L6:L44" si="0">$D$3+$E$3+$F$3+$G$3+$H$3+IF(I6="-",0,4)+IF(J6="-",0,4)+$K$3</f>
        <v>31</v>
      </c>
      <c r="M6" s="87">
        <f t="shared" ref="M6:M44" si="1">SUM(D6:K6)</f>
        <v>0</v>
      </c>
      <c r="N6" s="38"/>
    </row>
    <row r="7" spans="1:15" x14ac:dyDescent="0.35">
      <c r="A7" s="38">
        <v>3</v>
      </c>
      <c r="B7" s="38"/>
      <c r="C7" s="104"/>
      <c r="D7" s="38"/>
      <c r="E7" s="38"/>
      <c r="F7" s="38"/>
      <c r="G7" s="38"/>
      <c r="H7" s="38"/>
      <c r="I7" s="38"/>
      <c r="J7" s="38"/>
      <c r="K7" s="38"/>
      <c r="L7" s="52">
        <f t="shared" si="0"/>
        <v>31</v>
      </c>
      <c r="M7" s="87">
        <f t="shared" si="1"/>
        <v>0</v>
      </c>
      <c r="N7" s="38"/>
    </row>
    <row r="8" spans="1:15" x14ac:dyDescent="0.35">
      <c r="A8" s="38">
        <v>4</v>
      </c>
      <c r="B8" s="38"/>
      <c r="C8" s="104"/>
      <c r="D8" s="38"/>
      <c r="E8" s="38"/>
      <c r="F8" s="38"/>
      <c r="G8" s="38"/>
      <c r="H8" s="38"/>
      <c r="I8" s="38"/>
      <c r="J8" s="38"/>
      <c r="K8" s="38"/>
      <c r="L8" s="52">
        <f t="shared" si="0"/>
        <v>31</v>
      </c>
      <c r="M8" s="87">
        <f t="shared" si="1"/>
        <v>0</v>
      </c>
      <c r="N8" s="38"/>
    </row>
    <row r="9" spans="1:15" x14ac:dyDescent="0.35">
      <c r="A9" s="38">
        <v>5</v>
      </c>
      <c r="B9" s="38"/>
      <c r="C9" s="104"/>
      <c r="D9" s="38"/>
      <c r="E9" s="38"/>
      <c r="F9" s="38"/>
      <c r="G9" s="38"/>
      <c r="H9" s="38"/>
      <c r="I9" s="38"/>
      <c r="J9" s="38"/>
      <c r="K9" s="38"/>
      <c r="L9" s="52">
        <f t="shared" si="0"/>
        <v>31</v>
      </c>
      <c r="M9" s="87">
        <f t="shared" si="1"/>
        <v>0</v>
      </c>
      <c r="N9" s="38"/>
    </row>
    <row r="10" spans="1:15" x14ac:dyDescent="0.35">
      <c r="A10" s="38">
        <v>6</v>
      </c>
      <c r="B10" s="38"/>
      <c r="C10" s="104"/>
      <c r="D10" s="38"/>
      <c r="E10" s="38"/>
      <c r="F10" s="38"/>
      <c r="G10" s="38"/>
      <c r="H10" s="38"/>
      <c r="I10" s="38"/>
      <c r="J10" s="38"/>
      <c r="K10" s="38"/>
      <c r="L10" s="52">
        <f t="shared" si="0"/>
        <v>31</v>
      </c>
      <c r="M10" s="87">
        <f t="shared" si="1"/>
        <v>0</v>
      </c>
      <c r="N10" s="38"/>
    </row>
    <row r="11" spans="1:15" x14ac:dyDescent="0.35">
      <c r="A11" s="38">
        <v>7</v>
      </c>
      <c r="B11" s="38"/>
      <c r="C11" s="104"/>
      <c r="D11" s="38"/>
      <c r="E11" s="38"/>
      <c r="F11" s="38"/>
      <c r="G11" s="38"/>
      <c r="H11" s="38"/>
      <c r="I11" s="38"/>
      <c r="J11" s="38"/>
      <c r="K11" s="38"/>
      <c r="L11" s="52">
        <f t="shared" si="0"/>
        <v>31</v>
      </c>
      <c r="M11" s="87">
        <f t="shared" si="1"/>
        <v>0</v>
      </c>
      <c r="N11" s="38"/>
    </row>
    <row r="12" spans="1:15" x14ac:dyDescent="0.35">
      <c r="A12" s="38">
        <v>8</v>
      </c>
      <c r="B12" s="38"/>
      <c r="C12" s="104"/>
      <c r="D12" s="38"/>
      <c r="E12" s="38"/>
      <c r="F12" s="38"/>
      <c r="G12" s="38"/>
      <c r="H12" s="38"/>
      <c r="I12" s="38"/>
      <c r="J12" s="38"/>
      <c r="K12" s="38"/>
      <c r="L12" s="52">
        <f t="shared" si="0"/>
        <v>31</v>
      </c>
      <c r="M12" s="87">
        <f t="shared" si="1"/>
        <v>0</v>
      </c>
      <c r="N12" s="38"/>
    </row>
    <row r="13" spans="1:15" x14ac:dyDescent="0.35">
      <c r="A13" s="38">
        <v>9</v>
      </c>
      <c r="B13" s="38"/>
      <c r="C13" s="104"/>
      <c r="D13" s="38"/>
      <c r="E13" s="38"/>
      <c r="F13" s="38"/>
      <c r="G13" s="38"/>
      <c r="H13" s="38"/>
      <c r="I13" s="38"/>
      <c r="J13" s="38"/>
      <c r="K13" s="38"/>
      <c r="L13" s="52">
        <f t="shared" si="0"/>
        <v>31</v>
      </c>
      <c r="M13" s="87">
        <f t="shared" si="1"/>
        <v>0</v>
      </c>
      <c r="N13" s="38"/>
    </row>
    <row r="14" spans="1:15" x14ac:dyDescent="0.35">
      <c r="A14" s="38">
        <v>10</v>
      </c>
      <c r="B14" s="38"/>
      <c r="C14" s="104"/>
      <c r="D14" s="38"/>
      <c r="E14" s="38"/>
      <c r="F14" s="38"/>
      <c r="G14" s="38"/>
      <c r="H14" s="38"/>
      <c r="I14" s="38"/>
      <c r="J14" s="38"/>
      <c r="K14" s="38"/>
      <c r="L14" s="52">
        <f t="shared" si="0"/>
        <v>31</v>
      </c>
      <c r="M14" s="87">
        <f t="shared" si="1"/>
        <v>0</v>
      </c>
      <c r="N14" s="38"/>
    </row>
    <row r="15" spans="1:15" x14ac:dyDescent="0.35">
      <c r="A15" s="38">
        <v>11</v>
      </c>
      <c r="B15" s="38"/>
      <c r="C15" s="104"/>
      <c r="D15" s="38"/>
      <c r="E15" s="38"/>
      <c r="F15" s="38"/>
      <c r="G15" s="38"/>
      <c r="H15" s="38"/>
      <c r="I15" s="38"/>
      <c r="J15" s="38"/>
      <c r="K15" s="38"/>
      <c r="L15" s="52">
        <f t="shared" si="0"/>
        <v>31</v>
      </c>
      <c r="M15" s="87">
        <f t="shared" si="1"/>
        <v>0</v>
      </c>
      <c r="N15" s="38"/>
    </row>
    <row r="16" spans="1:15" x14ac:dyDescent="0.35">
      <c r="A16" s="38">
        <v>12</v>
      </c>
      <c r="B16" s="38"/>
      <c r="C16" s="104"/>
      <c r="D16" s="38"/>
      <c r="E16" s="38"/>
      <c r="F16" s="38"/>
      <c r="G16" s="38"/>
      <c r="H16" s="38"/>
      <c r="I16" s="38"/>
      <c r="J16" s="38"/>
      <c r="K16" s="38"/>
      <c r="L16" s="52">
        <f t="shared" si="0"/>
        <v>31</v>
      </c>
      <c r="M16" s="87">
        <f t="shared" si="1"/>
        <v>0</v>
      </c>
      <c r="N16" s="38"/>
    </row>
    <row r="17" spans="1:14" x14ac:dyDescent="0.35">
      <c r="A17" s="38">
        <v>13</v>
      </c>
      <c r="B17" s="38"/>
      <c r="C17" s="104"/>
      <c r="D17" s="38"/>
      <c r="E17" s="38"/>
      <c r="F17" s="38"/>
      <c r="G17" s="38"/>
      <c r="H17" s="38"/>
      <c r="I17" s="38"/>
      <c r="J17" s="38"/>
      <c r="K17" s="38"/>
      <c r="L17" s="52">
        <f t="shared" si="0"/>
        <v>31</v>
      </c>
      <c r="M17" s="87">
        <f t="shared" si="1"/>
        <v>0</v>
      </c>
      <c r="N17" s="36"/>
    </row>
    <row r="18" spans="1:14" x14ac:dyDescent="0.35">
      <c r="A18" s="38">
        <v>14</v>
      </c>
      <c r="B18" s="38"/>
      <c r="C18" s="104"/>
      <c r="D18" s="38"/>
      <c r="E18" s="38"/>
      <c r="F18" s="38"/>
      <c r="G18" s="38"/>
      <c r="H18" s="38"/>
      <c r="I18" s="38"/>
      <c r="J18" s="38"/>
      <c r="K18" s="38"/>
      <c r="L18" s="52">
        <f t="shared" si="0"/>
        <v>31</v>
      </c>
      <c r="M18" s="87">
        <f t="shared" si="1"/>
        <v>0</v>
      </c>
      <c r="N18" s="38"/>
    </row>
    <row r="19" spans="1:14" x14ac:dyDescent="0.35">
      <c r="A19" s="38">
        <v>15</v>
      </c>
      <c r="B19" s="38"/>
      <c r="C19" s="104"/>
      <c r="D19" s="38"/>
      <c r="E19" s="38"/>
      <c r="F19" s="38"/>
      <c r="G19" s="38"/>
      <c r="H19" s="38"/>
      <c r="I19" s="38"/>
      <c r="J19" s="38"/>
      <c r="K19" s="38"/>
      <c r="L19" s="52">
        <f t="shared" si="0"/>
        <v>31</v>
      </c>
      <c r="M19" s="87">
        <f t="shared" si="1"/>
        <v>0</v>
      </c>
      <c r="N19" s="36"/>
    </row>
    <row r="20" spans="1:14" x14ac:dyDescent="0.35">
      <c r="A20" s="38">
        <v>16</v>
      </c>
      <c r="B20" s="38"/>
      <c r="C20" s="104"/>
      <c r="D20" s="38"/>
      <c r="E20" s="38"/>
      <c r="F20" s="38"/>
      <c r="G20" s="38"/>
      <c r="H20" s="38"/>
      <c r="I20" s="38"/>
      <c r="J20" s="38"/>
      <c r="K20" s="38"/>
      <c r="L20" s="52">
        <f t="shared" si="0"/>
        <v>31</v>
      </c>
      <c r="M20" s="87">
        <f t="shared" si="1"/>
        <v>0</v>
      </c>
      <c r="N20" s="36"/>
    </row>
    <row r="21" spans="1:14" x14ac:dyDescent="0.35">
      <c r="A21" s="38">
        <v>17</v>
      </c>
      <c r="B21" s="38"/>
      <c r="C21" s="104"/>
      <c r="D21" s="38"/>
      <c r="E21" s="38"/>
      <c r="F21" s="38"/>
      <c r="G21" s="38"/>
      <c r="H21" s="38"/>
      <c r="I21" s="38"/>
      <c r="J21" s="38"/>
      <c r="K21" s="38"/>
      <c r="L21" s="52">
        <f t="shared" si="0"/>
        <v>31</v>
      </c>
      <c r="M21" s="87">
        <f t="shared" si="1"/>
        <v>0</v>
      </c>
      <c r="N21" s="36"/>
    </row>
    <row r="22" spans="1:14" x14ac:dyDescent="0.35">
      <c r="A22" s="38">
        <v>18</v>
      </c>
      <c r="B22" s="38"/>
      <c r="C22" s="104"/>
      <c r="D22" s="38"/>
      <c r="E22" s="38"/>
      <c r="F22" s="38"/>
      <c r="G22" s="38"/>
      <c r="H22" s="38"/>
      <c r="I22" s="38"/>
      <c r="J22" s="38"/>
      <c r="K22" s="38"/>
      <c r="L22" s="52">
        <f t="shared" si="0"/>
        <v>31</v>
      </c>
      <c r="M22" s="87">
        <f t="shared" si="1"/>
        <v>0</v>
      </c>
      <c r="N22" s="36"/>
    </row>
    <row r="23" spans="1:14" x14ac:dyDescent="0.35">
      <c r="A23" s="38">
        <v>19</v>
      </c>
      <c r="B23" s="38"/>
      <c r="C23" s="104"/>
      <c r="D23" s="38"/>
      <c r="E23" s="38"/>
      <c r="F23" s="38"/>
      <c r="G23" s="38"/>
      <c r="H23" s="38"/>
      <c r="I23" s="38"/>
      <c r="J23" s="38"/>
      <c r="K23" s="38"/>
      <c r="L23" s="52">
        <f t="shared" si="0"/>
        <v>31</v>
      </c>
      <c r="M23" s="87">
        <f t="shared" si="1"/>
        <v>0</v>
      </c>
      <c r="N23" s="36"/>
    </row>
    <row r="24" spans="1:14" x14ac:dyDescent="0.35">
      <c r="A24" s="38">
        <v>20</v>
      </c>
      <c r="B24" s="38"/>
      <c r="C24" s="104"/>
      <c r="D24" s="38"/>
      <c r="E24" s="38"/>
      <c r="F24" s="38"/>
      <c r="G24" s="38"/>
      <c r="H24" s="38"/>
      <c r="I24" s="38"/>
      <c r="J24" s="38"/>
      <c r="K24" s="38"/>
      <c r="L24" s="52">
        <f t="shared" si="0"/>
        <v>31</v>
      </c>
      <c r="M24" s="87">
        <f t="shared" si="1"/>
        <v>0</v>
      </c>
      <c r="N24" s="36"/>
    </row>
    <row r="25" spans="1:14" x14ac:dyDescent="0.35">
      <c r="A25" s="38">
        <v>21</v>
      </c>
      <c r="B25" s="38"/>
      <c r="C25" s="104"/>
      <c r="D25" s="38"/>
      <c r="E25" s="38"/>
      <c r="F25" s="38"/>
      <c r="G25" s="38"/>
      <c r="H25" s="38"/>
      <c r="I25" s="38"/>
      <c r="J25" s="38"/>
      <c r="K25" s="38"/>
      <c r="L25" s="52">
        <f t="shared" si="0"/>
        <v>31</v>
      </c>
      <c r="M25" s="87">
        <f t="shared" si="1"/>
        <v>0</v>
      </c>
      <c r="N25" s="36"/>
    </row>
    <row r="26" spans="1:14" x14ac:dyDescent="0.35">
      <c r="A26" s="38">
        <v>22</v>
      </c>
      <c r="B26" s="38"/>
      <c r="C26" s="104"/>
      <c r="D26" s="38"/>
      <c r="E26" s="38"/>
      <c r="F26" s="38"/>
      <c r="G26" s="38"/>
      <c r="H26" s="38"/>
      <c r="I26" s="38"/>
      <c r="J26" s="38"/>
      <c r="K26" s="38"/>
      <c r="L26" s="52">
        <f t="shared" si="0"/>
        <v>31</v>
      </c>
      <c r="M26" s="87">
        <f t="shared" si="1"/>
        <v>0</v>
      </c>
      <c r="N26" s="36"/>
    </row>
    <row r="27" spans="1:14" x14ac:dyDescent="0.35">
      <c r="A27" s="38">
        <v>23</v>
      </c>
      <c r="B27" s="38"/>
      <c r="C27" s="104"/>
      <c r="D27" s="38"/>
      <c r="E27" s="38"/>
      <c r="F27" s="38"/>
      <c r="G27" s="38"/>
      <c r="H27" s="38"/>
      <c r="I27" s="38"/>
      <c r="J27" s="38"/>
      <c r="K27" s="38"/>
      <c r="L27" s="52">
        <f t="shared" si="0"/>
        <v>31</v>
      </c>
      <c r="M27" s="87">
        <f t="shared" si="1"/>
        <v>0</v>
      </c>
      <c r="N27" s="36"/>
    </row>
    <row r="28" spans="1:14" x14ac:dyDescent="0.35">
      <c r="A28" s="38">
        <v>24</v>
      </c>
      <c r="B28" s="38"/>
      <c r="C28" s="104"/>
      <c r="D28" s="38"/>
      <c r="E28" s="38"/>
      <c r="F28" s="38"/>
      <c r="G28" s="38"/>
      <c r="H28" s="38"/>
      <c r="I28" s="38"/>
      <c r="J28" s="38"/>
      <c r="K28" s="38"/>
      <c r="L28" s="52">
        <f t="shared" si="0"/>
        <v>31</v>
      </c>
      <c r="M28" s="87">
        <f t="shared" si="1"/>
        <v>0</v>
      </c>
      <c r="N28" s="36"/>
    </row>
    <row r="29" spans="1:14" x14ac:dyDescent="0.35">
      <c r="A29" s="38">
        <v>25</v>
      </c>
      <c r="B29" s="38"/>
      <c r="C29" s="104"/>
      <c r="D29" s="38"/>
      <c r="E29" s="38"/>
      <c r="F29" s="38"/>
      <c r="G29" s="38"/>
      <c r="H29" s="38"/>
      <c r="I29" s="38"/>
      <c r="J29" s="38"/>
      <c r="K29" s="38"/>
      <c r="L29" s="52">
        <f t="shared" si="0"/>
        <v>31</v>
      </c>
      <c r="M29" s="87">
        <f t="shared" si="1"/>
        <v>0</v>
      </c>
      <c r="N29" s="36"/>
    </row>
    <row r="30" spans="1:14" x14ac:dyDescent="0.35">
      <c r="A30" s="38">
        <v>26</v>
      </c>
      <c r="B30" s="38"/>
      <c r="C30" s="104"/>
      <c r="D30" s="38"/>
      <c r="E30" s="38"/>
      <c r="F30" s="38"/>
      <c r="G30" s="38"/>
      <c r="H30" s="38"/>
      <c r="I30" s="38"/>
      <c r="J30" s="38"/>
      <c r="K30" s="38"/>
      <c r="L30" s="52">
        <f t="shared" si="0"/>
        <v>31</v>
      </c>
      <c r="M30" s="87">
        <f t="shared" si="1"/>
        <v>0</v>
      </c>
      <c r="N30" s="36"/>
    </row>
    <row r="31" spans="1:14" x14ac:dyDescent="0.35">
      <c r="A31" s="38">
        <v>27</v>
      </c>
      <c r="B31" s="38"/>
      <c r="C31" s="104"/>
      <c r="D31" s="38"/>
      <c r="E31" s="38"/>
      <c r="F31" s="38"/>
      <c r="G31" s="38"/>
      <c r="H31" s="38"/>
      <c r="I31" s="38"/>
      <c r="J31" s="38"/>
      <c r="K31" s="38"/>
      <c r="L31" s="52">
        <f t="shared" si="0"/>
        <v>31</v>
      </c>
      <c r="M31" s="87">
        <f t="shared" si="1"/>
        <v>0</v>
      </c>
      <c r="N31" s="36"/>
    </row>
    <row r="32" spans="1:14" x14ac:dyDescent="0.35">
      <c r="A32" s="38">
        <v>28</v>
      </c>
      <c r="B32" s="38"/>
      <c r="C32" s="104"/>
      <c r="D32" s="38"/>
      <c r="E32" s="38"/>
      <c r="F32" s="38"/>
      <c r="G32" s="38"/>
      <c r="H32" s="38"/>
      <c r="I32" s="38"/>
      <c r="J32" s="38"/>
      <c r="K32" s="38"/>
      <c r="L32" s="52">
        <f>$D$3+$E$3+$F$3+$G$3+$H$3+IF(I32="-",0,4)+IF(J32="-",0,4)+$K$3</f>
        <v>31</v>
      </c>
      <c r="M32" s="87">
        <f t="shared" si="1"/>
        <v>0</v>
      </c>
      <c r="N32" s="36"/>
    </row>
    <row r="33" spans="1:14" x14ac:dyDescent="0.35">
      <c r="A33" s="38">
        <v>29</v>
      </c>
      <c r="B33" s="38"/>
      <c r="C33" s="104"/>
      <c r="D33" s="38"/>
      <c r="E33" s="38"/>
      <c r="F33" s="38"/>
      <c r="G33" s="38"/>
      <c r="H33" s="38"/>
      <c r="I33" s="38"/>
      <c r="J33" s="38"/>
      <c r="K33" s="38"/>
      <c r="L33" s="52">
        <f t="shared" si="0"/>
        <v>31</v>
      </c>
      <c r="M33" s="87">
        <f t="shared" si="1"/>
        <v>0</v>
      </c>
      <c r="N33" s="36"/>
    </row>
    <row r="34" spans="1:14" x14ac:dyDescent="0.35">
      <c r="A34" s="38">
        <v>30</v>
      </c>
      <c r="B34" s="38"/>
      <c r="C34" s="104"/>
      <c r="D34" s="38"/>
      <c r="E34" s="38"/>
      <c r="F34" s="38"/>
      <c r="G34" s="38"/>
      <c r="H34" s="38"/>
      <c r="I34" s="38"/>
      <c r="J34" s="38"/>
      <c r="K34" s="38"/>
      <c r="L34" s="52">
        <f t="shared" si="0"/>
        <v>31</v>
      </c>
      <c r="M34" s="87">
        <f t="shared" si="1"/>
        <v>0</v>
      </c>
      <c r="N34" s="36"/>
    </row>
    <row r="35" spans="1:14" x14ac:dyDescent="0.35">
      <c r="A35" s="38">
        <v>31</v>
      </c>
      <c r="B35" s="38"/>
      <c r="C35" s="104"/>
      <c r="D35" s="38"/>
      <c r="E35" s="38"/>
      <c r="F35" s="38"/>
      <c r="G35" s="38"/>
      <c r="H35" s="38"/>
      <c r="I35" s="38"/>
      <c r="J35" s="38"/>
      <c r="K35" s="38"/>
      <c r="L35" s="52">
        <f t="shared" si="0"/>
        <v>31</v>
      </c>
      <c r="M35" s="87">
        <f t="shared" si="1"/>
        <v>0</v>
      </c>
      <c r="N35" s="36"/>
    </row>
    <row r="36" spans="1:14" x14ac:dyDescent="0.35">
      <c r="A36" s="38">
        <v>32</v>
      </c>
      <c r="B36" s="38"/>
      <c r="C36" s="104"/>
      <c r="D36" s="38"/>
      <c r="E36" s="38"/>
      <c r="F36" s="38"/>
      <c r="G36" s="38"/>
      <c r="H36" s="38"/>
      <c r="I36" s="38"/>
      <c r="J36" s="38"/>
      <c r="K36" s="38"/>
      <c r="L36" s="52">
        <f t="shared" si="0"/>
        <v>31</v>
      </c>
      <c r="M36" s="87">
        <f t="shared" si="1"/>
        <v>0</v>
      </c>
      <c r="N36" s="36"/>
    </row>
    <row r="37" spans="1:14" x14ac:dyDescent="0.35">
      <c r="A37" s="38">
        <v>33</v>
      </c>
      <c r="B37" s="38"/>
      <c r="C37" s="104"/>
      <c r="D37" s="38"/>
      <c r="E37" s="38"/>
      <c r="F37" s="38"/>
      <c r="G37" s="38"/>
      <c r="H37" s="38"/>
      <c r="I37" s="38"/>
      <c r="J37" s="38"/>
      <c r="K37" s="38"/>
      <c r="L37" s="52">
        <f t="shared" si="0"/>
        <v>31</v>
      </c>
      <c r="M37" s="87">
        <f t="shared" si="1"/>
        <v>0</v>
      </c>
      <c r="N37" s="36"/>
    </row>
    <row r="38" spans="1:14" x14ac:dyDescent="0.35">
      <c r="A38" s="38">
        <v>34</v>
      </c>
      <c r="B38" s="38"/>
      <c r="C38" s="104"/>
      <c r="D38" s="38"/>
      <c r="E38" s="38"/>
      <c r="F38" s="38"/>
      <c r="G38" s="38"/>
      <c r="H38" s="38"/>
      <c r="I38" s="38"/>
      <c r="J38" s="38"/>
      <c r="K38" s="38"/>
      <c r="L38" s="52">
        <f t="shared" si="0"/>
        <v>31</v>
      </c>
      <c r="M38" s="87">
        <f t="shared" si="1"/>
        <v>0</v>
      </c>
      <c r="N38" s="36"/>
    </row>
    <row r="39" spans="1:14" x14ac:dyDescent="0.35">
      <c r="A39" s="38">
        <v>35</v>
      </c>
      <c r="B39" s="38"/>
      <c r="C39" s="104"/>
      <c r="D39" s="38"/>
      <c r="E39" s="38"/>
      <c r="F39" s="38"/>
      <c r="G39" s="38"/>
      <c r="H39" s="38"/>
      <c r="I39" s="38"/>
      <c r="J39" s="38"/>
      <c r="K39" s="38"/>
      <c r="L39" s="52">
        <f t="shared" si="0"/>
        <v>31</v>
      </c>
      <c r="M39" s="87">
        <f t="shared" si="1"/>
        <v>0</v>
      </c>
      <c r="N39" s="36"/>
    </row>
    <row r="40" spans="1:14" x14ac:dyDescent="0.35">
      <c r="A40" s="38">
        <v>36</v>
      </c>
      <c r="B40" s="38"/>
      <c r="C40" s="104"/>
      <c r="D40" s="38"/>
      <c r="E40" s="38"/>
      <c r="F40" s="38"/>
      <c r="G40" s="38"/>
      <c r="H40" s="38"/>
      <c r="I40" s="38"/>
      <c r="J40" s="38"/>
      <c r="K40" s="38"/>
      <c r="L40" s="52">
        <f t="shared" si="0"/>
        <v>31</v>
      </c>
      <c r="M40" s="87">
        <f t="shared" si="1"/>
        <v>0</v>
      </c>
      <c r="N40" s="36"/>
    </row>
    <row r="41" spans="1:14" x14ac:dyDescent="0.35">
      <c r="A41" s="38">
        <v>37</v>
      </c>
      <c r="B41" s="38"/>
      <c r="C41" s="104"/>
      <c r="D41" s="38"/>
      <c r="E41" s="38"/>
      <c r="F41" s="38"/>
      <c r="G41" s="38"/>
      <c r="H41" s="38"/>
      <c r="I41" s="38"/>
      <c r="J41" s="38"/>
      <c r="K41" s="38"/>
      <c r="L41" s="52">
        <f t="shared" si="0"/>
        <v>31</v>
      </c>
      <c r="M41" s="87">
        <f t="shared" si="1"/>
        <v>0</v>
      </c>
      <c r="N41" s="36"/>
    </row>
    <row r="42" spans="1:14" x14ac:dyDescent="0.35">
      <c r="A42" s="38">
        <v>38</v>
      </c>
      <c r="B42" s="38"/>
      <c r="C42" s="104"/>
      <c r="D42" s="38"/>
      <c r="E42" s="38"/>
      <c r="F42" s="38"/>
      <c r="G42" s="38"/>
      <c r="H42" s="38"/>
      <c r="I42" s="38"/>
      <c r="J42" s="38"/>
      <c r="K42" s="38"/>
      <c r="L42" s="52">
        <f t="shared" si="0"/>
        <v>31</v>
      </c>
      <c r="M42" s="87">
        <f t="shared" si="1"/>
        <v>0</v>
      </c>
      <c r="N42" s="36"/>
    </row>
    <row r="43" spans="1:14" x14ac:dyDescent="0.35">
      <c r="A43" s="38">
        <v>39</v>
      </c>
      <c r="B43" s="38"/>
      <c r="C43" s="104"/>
      <c r="D43" s="38"/>
      <c r="E43" s="38"/>
      <c r="F43" s="38"/>
      <c r="G43" s="38"/>
      <c r="H43" s="38"/>
      <c r="I43" s="38"/>
      <c r="J43" s="38"/>
      <c r="K43" s="38"/>
      <c r="L43" s="52">
        <f t="shared" si="0"/>
        <v>31</v>
      </c>
      <c r="M43" s="87">
        <f t="shared" si="1"/>
        <v>0</v>
      </c>
      <c r="N43" s="36"/>
    </row>
    <row r="44" spans="1:14" x14ac:dyDescent="0.35">
      <c r="A44" s="38">
        <v>40</v>
      </c>
      <c r="B44" s="38"/>
      <c r="C44" s="104"/>
      <c r="D44" s="38"/>
      <c r="E44" s="38"/>
      <c r="F44" s="38"/>
      <c r="G44" s="38"/>
      <c r="H44" s="38"/>
      <c r="I44" s="38"/>
      <c r="J44" s="38"/>
      <c r="K44" s="38"/>
      <c r="L44" s="52">
        <f t="shared" si="0"/>
        <v>31</v>
      </c>
      <c r="M44" s="87">
        <f t="shared" si="1"/>
        <v>0</v>
      </c>
      <c r="N44" s="36"/>
    </row>
    <row r="45" spans="1:14" ht="21.75" thickBot="1" x14ac:dyDescent="0.4">
      <c r="B45" s="39" t="s">
        <v>77</v>
      </c>
      <c r="D45" s="97">
        <f>SUM(D5:D44)</f>
        <v>0</v>
      </c>
      <c r="E45" s="97">
        <f t="shared" ref="E45:K45" si="2">SUM(E5:E44)</f>
        <v>0</v>
      </c>
      <c r="F45" s="97">
        <f t="shared" si="2"/>
        <v>0</v>
      </c>
      <c r="G45" s="97">
        <f t="shared" si="2"/>
        <v>0</v>
      </c>
      <c r="H45" s="97">
        <f t="shared" si="2"/>
        <v>0</v>
      </c>
      <c r="I45" s="97">
        <f t="shared" si="2"/>
        <v>0</v>
      </c>
      <c r="J45" s="97">
        <f t="shared" si="2"/>
        <v>0</v>
      </c>
      <c r="K45" s="97">
        <f t="shared" si="2"/>
        <v>0</v>
      </c>
      <c r="L45" s="97">
        <f>SUM(L5:L44)</f>
        <v>1240</v>
      </c>
      <c r="M45" s="92">
        <f>SUM(M5:M44)</f>
        <v>0</v>
      </c>
      <c r="N45" s="36"/>
    </row>
    <row r="46" spans="1:14" ht="21.75" thickTop="1" x14ac:dyDescent="0.35"/>
    <row r="47" spans="1:14" x14ac:dyDescent="0.35">
      <c r="L47" s="37">
        <f>M45*100/L45</f>
        <v>0</v>
      </c>
    </row>
  </sheetData>
  <mergeCells count="2">
    <mergeCell ref="A2:N2"/>
    <mergeCell ref="A1:N1"/>
  </mergeCells>
  <pageMargins left="0.13" right="0.1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B23" sqref="B23"/>
    </sheetView>
  </sheetViews>
  <sheetFormatPr defaultRowHeight="23.25" x14ac:dyDescent="0.5"/>
  <cols>
    <col min="1" max="1" width="99" style="43" bestFit="1" customWidth="1"/>
    <col min="2" max="2" width="6.42578125" style="100" bestFit="1" customWidth="1"/>
    <col min="3" max="3" width="8.5703125" style="43" bestFit="1" customWidth="1"/>
    <col min="4" max="4" width="9.5703125" style="42" bestFit="1" customWidth="1"/>
    <col min="5" max="5" width="4" style="43" bestFit="1" customWidth="1"/>
    <col min="6" max="16384" width="9.140625" style="43"/>
  </cols>
  <sheetData>
    <row r="1" spans="1:5" x14ac:dyDescent="0.5">
      <c r="A1" s="42" t="s">
        <v>50</v>
      </c>
    </row>
    <row r="2" spans="1:5" x14ac:dyDescent="0.5">
      <c r="A2" s="43" t="s">
        <v>79</v>
      </c>
    </row>
    <row r="3" spans="1:5" x14ac:dyDescent="0.5">
      <c r="A3" s="116" t="s">
        <v>80</v>
      </c>
      <c r="B3" s="116"/>
      <c r="C3" s="116"/>
      <c r="D3" s="116"/>
      <c r="E3" s="116"/>
    </row>
    <row r="4" spans="1:5" x14ac:dyDescent="0.5">
      <c r="A4" s="116" t="s">
        <v>89</v>
      </c>
      <c r="B4" s="116"/>
      <c r="C4" s="116"/>
      <c r="D4" s="116"/>
      <c r="E4" s="116"/>
    </row>
    <row r="5" spans="1:5" x14ac:dyDescent="0.5">
      <c r="A5" s="43" t="s">
        <v>12</v>
      </c>
      <c r="D5" s="106"/>
    </row>
    <row r="6" spans="1:5" x14ac:dyDescent="0.5">
      <c r="A6" s="42" t="s">
        <v>13</v>
      </c>
      <c r="B6" s="100" t="s">
        <v>90</v>
      </c>
      <c r="C6" s="43" t="s">
        <v>91</v>
      </c>
      <c r="D6" s="106" t="s">
        <v>34</v>
      </c>
    </row>
    <row r="7" spans="1:5" x14ac:dyDescent="0.5">
      <c r="A7" s="42" t="s">
        <v>14</v>
      </c>
    </row>
    <row r="8" spans="1:5" x14ac:dyDescent="0.5">
      <c r="A8" s="43" t="s">
        <v>15</v>
      </c>
      <c r="B8" s="109">
        <f>'FOAM A3'!M45</f>
        <v>0</v>
      </c>
      <c r="C8" s="109">
        <f>'FOAM A3'!L45</f>
        <v>1240</v>
      </c>
      <c r="D8" s="110">
        <f>'FOAM A3'!L47</f>
        <v>0</v>
      </c>
    </row>
    <row r="9" spans="1:5" x14ac:dyDescent="0.5">
      <c r="A9" s="43" t="s">
        <v>81</v>
      </c>
      <c r="B9" s="109">
        <f>'FOAM A3'!D45</f>
        <v>0</v>
      </c>
      <c r="C9" s="109">
        <f>COUNTIF('FOAM A3'!$D$5:$D$44,"&gt;=0")*IF('FOAM A3'!$D$3="-",0,3)</f>
        <v>0</v>
      </c>
      <c r="D9" s="110" t="e">
        <f>B9*100/C9</f>
        <v>#DIV/0!</v>
      </c>
    </row>
    <row r="10" spans="1:5" x14ac:dyDescent="0.5">
      <c r="A10" s="43" t="s">
        <v>82</v>
      </c>
      <c r="B10" s="109">
        <f>'FOAM A3'!E45</f>
        <v>0</v>
      </c>
      <c r="C10" s="109">
        <f>COUNTIF('FOAM A3'!$E$5:$E$44,"&gt;=0")*IF('FOAM A3'!$E$3="-",0,4)</f>
        <v>0</v>
      </c>
      <c r="D10" s="110" t="e">
        <f t="shared" ref="D10:D15" si="0">B10*100/C10</f>
        <v>#DIV/0!</v>
      </c>
    </row>
    <row r="11" spans="1:5" x14ac:dyDescent="0.5">
      <c r="A11" s="43" t="s">
        <v>51</v>
      </c>
      <c r="B11" s="109">
        <f>'FOAM A3'!F45</f>
        <v>0</v>
      </c>
      <c r="C11" s="109">
        <f>COUNTIF('FOAM A3'!$F$5:$F$44,"&gt;=0")*IF('FOAM A3'!$F$3="-",0,4)</f>
        <v>0</v>
      </c>
      <c r="D11" s="110" t="e">
        <f t="shared" si="0"/>
        <v>#DIV/0!</v>
      </c>
    </row>
    <row r="12" spans="1:5" x14ac:dyDescent="0.5">
      <c r="A12" s="43" t="s">
        <v>83</v>
      </c>
      <c r="B12" s="109">
        <f>'FOAM A3'!G45</f>
        <v>0</v>
      </c>
      <c r="C12" s="109">
        <f>COUNTIF('FOAM A3'!$G$5:$G$44,"&gt;=0")*IF('FOAM A3'!$G$3="-",0,4)</f>
        <v>0</v>
      </c>
      <c r="D12" s="110" t="e">
        <f t="shared" si="0"/>
        <v>#DIV/0!</v>
      </c>
    </row>
    <row r="13" spans="1:5" x14ac:dyDescent="0.5">
      <c r="A13" s="43" t="s">
        <v>52</v>
      </c>
      <c r="B13" s="109">
        <f>'FOAM A3'!H45</f>
        <v>0</v>
      </c>
      <c r="C13" s="109">
        <f>COUNTIF('FOAM A3'!$H$5:$H$44,"&gt;=0")*IF('FOAM A3'!$H$3="-",0,4)</f>
        <v>0</v>
      </c>
      <c r="D13" s="110" t="e">
        <f t="shared" si="0"/>
        <v>#DIV/0!</v>
      </c>
    </row>
    <row r="14" spans="1:5" x14ac:dyDescent="0.5">
      <c r="A14" s="43" t="s">
        <v>53</v>
      </c>
      <c r="B14" s="109">
        <f>'FOAM A3'!I45</f>
        <v>0</v>
      </c>
      <c r="C14" s="109">
        <f>COUNTIF('FOAM A3'!$I$5:$I$44,"&gt;=0")*IF('FOAM A3'!$I$3="-",0,4)</f>
        <v>0</v>
      </c>
      <c r="D14" s="110" t="e">
        <f t="shared" si="0"/>
        <v>#DIV/0!</v>
      </c>
    </row>
    <row r="15" spans="1:5" x14ac:dyDescent="0.5">
      <c r="A15" s="43" t="s">
        <v>54</v>
      </c>
      <c r="B15" s="109">
        <f>'FOAM A3'!J45</f>
        <v>0</v>
      </c>
      <c r="C15" s="109">
        <f>COUNTIF('FOAM A3'!$J$5:$J$44,"&gt;=0")*IF('FOAM A3'!$J$3="-",0,4)</f>
        <v>0</v>
      </c>
      <c r="D15" s="110" t="e">
        <f t="shared" si="0"/>
        <v>#DIV/0!</v>
      </c>
    </row>
    <row r="16" spans="1:5" x14ac:dyDescent="0.5">
      <c r="A16" s="43" t="s">
        <v>55</v>
      </c>
      <c r="B16" s="109">
        <f>'FOAM A3'!K45</f>
        <v>0</v>
      </c>
      <c r="C16" s="109">
        <f>COUNTIF('FOAM A3'!$K$5:$K$44,"&gt;=0")*IF('FOAM A3'!$K$3="-",0,4)</f>
        <v>0</v>
      </c>
      <c r="D16" s="110" t="e">
        <f>B16*100/C16</f>
        <v>#DIV/0!</v>
      </c>
    </row>
    <row r="17" spans="1:7" x14ac:dyDescent="0.5">
      <c r="A17" s="43" t="s">
        <v>12</v>
      </c>
      <c r="D17" s="107"/>
    </row>
    <row r="18" spans="1:7" x14ac:dyDescent="0.5">
      <c r="A18" s="42" t="s">
        <v>22</v>
      </c>
    </row>
    <row r="19" spans="1:7" x14ac:dyDescent="0.5">
      <c r="A19" s="43" t="s">
        <v>84</v>
      </c>
      <c r="B19" s="106">
        <f>B22-B20</f>
        <v>0</v>
      </c>
      <c r="D19" s="107" t="e">
        <f>แบบบันทึกIPD!G111</f>
        <v>#DIV/0!</v>
      </c>
      <c r="G19" s="105"/>
    </row>
    <row r="20" spans="1:7" x14ac:dyDescent="0.5">
      <c r="A20" s="43" t="s">
        <v>85</v>
      </c>
      <c r="B20" s="106">
        <f>แบบบันทึกIPD!G108</f>
        <v>0</v>
      </c>
      <c r="D20" s="107" t="e">
        <f>แบบบันทึกIPD!G110</f>
        <v>#DIV/0!</v>
      </c>
    </row>
    <row r="22" spans="1:7" x14ac:dyDescent="0.5">
      <c r="A22" s="44" t="s">
        <v>25</v>
      </c>
      <c r="B22" s="106">
        <f>แบบบันทึกIPD!G109</f>
        <v>0</v>
      </c>
      <c r="E22" s="42"/>
      <c r="F22" s="42"/>
    </row>
    <row r="23" spans="1:7" x14ac:dyDescent="0.5">
      <c r="A23" s="45" t="s">
        <v>26</v>
      </c>
      <c r="B23" s="100">
        <f>แบบบันทึกIPD!C108</f>
        <v>0</v>
      </c>
      <c r="C23" s="105"/>
      <c r="D23" s="107" t="e">
        <f>B23*100/$B$22</f>
        <v>#DIV/0!</v>
      </c>
    </row>
    <row r="24" spans="1:7" x14ac:dyDescent="0.5">
      <c r="A24" s="45" t="s">
        <v>28</v>
      </c>
      <c r="B24" s="100">
        <f>แบบบันทึกIPD!C109</f>
        <v>0</v>
      </c>
      <c r="C24" s="105"/>
      <c r="D24" s="107" t="e">
        <f t="shared" ref="D24:D30" si="1">B24*100/$B$22</f>
        <v>#DIV/0!</v>
      </c>
    </row>
    <row r="25" spans="1:7" x14ac:dyDescent="0.5">
      <c r="A25" s="45" t="s">
        <v>27</v>
      </c>
      <c r="B25" s="100">
        <f>แบบบันทึกIPD!C110</f>
        <v>0</v>
      </c>
      <c r="C25" s="105"/>
      <c r="D25" s="107" t="e">
        <f t="shared" si="1"/>
        <v>#DIV/0!</v>
      </c>
    </row>
    <row r="26" spans="1:7" x14ac:dyDescent="0.5">
      <c r="A26" s="45" t="s">
        <v>29</v>
      </c>
      <c r="B26" s="100">
        <f>แบบบันทึกIPD!C111</f>
        <v>0</v>
      </c>
      <c r="C26" s="105"/>
      <c r="D26" s="107" t="e">
        <f t="shared" si="1"/>
        <v>#DIV/0!</v>
      </c>
    </row>
    <row r="27" spans="1:7" x14ac:dyDescent="0.5">
      <c r="A27" s="45" t="s">
        <v>30</v>
      </c>
      <c r="B27" s="100">
        <f>แบบบันทึกIPD!C112</f>
        <v>0</v>
      </c>
      <c r="C27" s="105"/>
      <c r="D27" s="107" t="e">
        <f t="shared" si="1"/>
        <v>#DIV/0!</v>
      </c>
    </row>
    <row r="28" spans="1:7" x14ac:dyDescent="0.5">
      <c r="A28" s="45" t="s">
        <v>31</v>
      </c>
      <c r="B28" s="100">
        <f>แบบบันทึกIPD!C113</f>
        <v>0</v>
      </c>
      <c r="C28" s="105"/>
      <c r="D28" s="107" t="e">
        <f t="shared" si="1"/>
        <v>#DIV/0!</v>
      </c>
    </row>
    <row r="29" spans="1:7" x14ac:dyDescent="0.5">
      <c r="A29" s="45" t="s">
        <v>32</v>
      </c>
      <c r="B29" s="100">
        <f>แบบบันทึกIPD!C114</f>
        <v>0</v>
      </c>
      <c r="C29" s="105"/>
      <c r="D29" s="107" t="e">
        <f t="shared" si="1"/>
        <v>#DIV/0!</v>
      </c>
    </row>
    <row r="30" spans="1:7" x14ac:dyDescent="0.5">
      <c r="A30" s="45" t="s">
        <v>33</v>
      </c>
      <c r="B30" s="100">
        <f>แบบบันทึกIPD!C115</f>
        <v>0</v>
      </c>
      <c r="C30" s="105"/>
      <c r="D30" s="107" t="e">
        <f t="shared" si="1"/>
        <v>#DIV/0!</v>
      </c>
    </row>
    <row r="31" spans="1:7" x14ac:dyDescent="0.5">
      <c r="C31" s="105"/>
    </row>
  </sheetData>
  <mergeCells count="2">
    <mergeCell ref="A3:E3"/>
    <mergeCell ref="A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แบบบันทึก OPD</vt:lpstr>
      <vt:lpstr>FOAM A1</vt:lpstr>
      <vt:lpstr>สรุป OPD</vt:lpstr>
      <vt:lpstr>แบบบันทึกIPD</vt:lpstr>
      <vt:lpstr>FOAM A3</vt:lpstr>
      <vt:lpstr>สรุป IPD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2017-05-14T16:00:05Z</cp:lastPrinted>
  <dcterms:created xsi:type="dcterms:W3CDTF">2017-05-11T06:48:14Z</dcterms:created>
  <dcterms:modified xsi:type="dcterms:W3CDTF">2017-05-15T06:22:11Z</dcterms:modified>
</cp:coreProperties>
</file>